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5" windowWidth="15480" windowHeight="11640" tabRatio="939"/>
  </bookViews>
  <sheets>
    <sheet name="GROWTH" sheetId="2" r:id="rId1"/>
    <sheet name="INDEX" sheetId="23" r:id="rId2"/>
    <sheet name="LCAP" sheetId="24" r:id="rId3"/>
    <sheet name="DIVIDEND YIELD" sheetId="25" r:id="rId4"/>
    <sheet name="EMERGING BLUECHIP" sheetId="26" r:id="rId5"/>
    <sheet name="TAX SAVER" sheetId="27" r:id="rId6"/>
    <sheet name="SMART EQUITY" sheetId="3" r:id="rId7"/>
    <sheet name="TAX SAVINGS" sheetId="4" r:id="rId8"/>
    <sheet name="GLOBAL OPP" sheetId="5" r:id="rId9"/>
    <sheet name="DEBT OPP- CONSERVATIVE" sheetId="6" r:id="rId10"/>
    <sheet name="DEBT OPP- CORP BOND" sheetId="7" r:id="rId11"/>
    <sheet name="GOVT SEC" sheetId="8" r:id="rId12"/>
    <sheet name="INCOME-LONG TERM" sheetId="9" r:id="rId13"/>
    <sheet name="BANK CD" sheetId="10" r:id="rId14"/>
    <sheet name="INCOME-SHORT TERM" sheetId="11" r:id="rId15"/>
    <sheet name="RETAIL EQUITY SAVINGS" sheetId="12" r:id="rId16"/>
    <sheet name="DEBT SAVINGS - MIP" sheetId="13" r:id="rId17"/>
    <sheet name="DEBT SAVINGS - RETAIL" sheetId="14" r:id="rId18"/>
    <sheet name="BALANCED" sheetId="15" r:id="rId19"/>
    <sheet name="CASH MANAGEMENT" sheetId="16" r:id="rId20"/>
    <sheet name="MONEY MANAGER" sheetId="17" r:id="rId21"/>
    <sheet name="FMP -SR A4" sheetId="20" r:id="rId22"/>
    <sheet name="FMP -SR B2" sheetId="21" r:id="rId23"/>
    <sheet name="FMP -SR B1" sheetId="22" r:id="rId24"/>
  </sheets>
  <calcPr calcId="145621"/>
</workbook>
</file>

<file path=xl/calcChain.xml><?xml version="1.0" encoding="utf-8"?>
<calcChain xmlns="http://schemas.openxmlformats.org/spreadsheetml/2006/main">
  <c r="G20" i="22" l="1"/>
  <c r="F20" i="22"/>
  <c r="G17" i="21"/>
  <c r="F17" i="21"/>
  <c r="G18" i="20"/>
  <c r="F18" i="20"/>
  <c r="G21" i="17"/>
  <c r="F21" i="17"/>
  <c r="G77" i="16"/>
  <c r="F77" i="16"/>
  <c r="G84" i="15"/>
  <c r="F84" i="15"/>
  <c r="G29" i="14"/>
  <c r="F29" i="14"/>
  <c r="G38" i="13"/>
  <c r="F38" i="13"/>
  <c r="G70" i="12"/>
  <c r="F70" i="12"/>
  <c r="G52" i="11"/>
  <c r="F52" i="11"/>
  <c r="G20" i="10"/>
  <c r="F20" i="10"/>
  <c r="G40" i="9"/>
  <c r="F40" i="9"/>
  <c r="G22" i="8"/>
  <c r="F22" i="8"/>
  <c r="G22" i="7"/>
  <c r="F22" i="7"/>
  <c r="G41" i="6"/>
  <c r="F41" i="6"/>
  <c r="G12" i="5"/>
  <c r="F12" i="5"/>
  <c r="G75" i="4"/>
  <c r="F75" i="4"/>
  <c r="G60" i="3"/>
  <c r="F60" i="3"/>
  <c r="G49" i="27"/>
  <c r="F49" i="27"/>
  <c r="G52" i="27"/>
  <c r="F52" i="27"/>
  <c r="G68" i="26"/>
  <c r="F68" i="26"/>
  <c r="G67" i="25"/>
  <c r="F67" i="25"/>
  <c r="G79" i="25"/>
  <c r="F79" i="25"/>
  <c r="G76" i="25"/>
  <c r="F76" i="25"/>
  <c r="G46" i="24"/>
  <c r="F46" i="24"/>
  <c r="G59" i="23"/>
  <c r="G67" i="23"/>
  <c r="F67" i="23"/>
  <c r="G56" i="27"/>
  <c r="F56" i="27"/>
  <c r="G44" i="27"/>
  <c r="F44" i="27"/>
  <c r="G72" i="26"/>
  <c r="F72" i="26"/>
  <c r="G65" i="26"/>
  <c r="F65" i="26"/>
  <c r="F73" i="26" s="1"/>
  <c r="G83" i="25"/>
  <c r="G84" i="25" s="1"/>
  <c r="F83" i="25"/>
  <c r="G50" i="24"/>
  <c r="F50" i="24"/>
  <c r="G43" i="24"/>
  <c r="F43" i="24"/>
  <c r="F51" i="24" s="1"/>
  <c r="G71" i="23"/>
  <c r="F71" i="23"/>
  <c r="G64" i="23"/>
  <c r="F64" i="23"/>
  <c r="F59" i="23"/>
  <c r="G89" i="2"/>
  <c r="F89" i="2"/>
  <c r="G71" i="2"/>
  <c r="F71" i="2"/>
  <c r="G81" i="2"/>
  <c r="F81" i="2"/>
  <c r="F84" i="25" l="1"/>
  <c r="F72" i="23"/>
  <c r="G72" i="23"/>
  <c r="G51" i="24"/>
  <c r="G73" i="26"/>
  <c r="G57" i="27"/>
  <c r="F57" i="27"/>
  <c r="G24" i="22" l="1"/>
  <c r="F24" i="22"/>
  <c r="G17" i="22"/>
  <c r="F17" i="22"/>
  <c r="G12" i="22"/>
  <c r="F12" i="22"/>
  <c r="F25" i="22" s="1"/>
  <c r="G21" i="21"/>
  <c r="F21" i="21"/>
  <c r="G14" i="21"/>
  <c r="F14" i="21"/>
  <c r="F22" i="21" s="1"/>
  <c r="G22" i="20"/>
  <c r="F22" i="20"/>
  <c r="G15" i="20"/>
  <c r="F15" i="20"/>
  <c r="F23" i="20" s="1"/>
  <c r="G25" i="17"/>
  <c r="F25" i="17"/>
  <c r="G18" i="17"/>
  <c r="F18" i="17"/>
  <c r="G10" i="17"/>
  <c r="F10" i="17"/>
  <c r="F26" i="17" s="1"/>
  <c r="G81" i="16"/>
  <c r="F81" i="16"/>
  <c r="G74" i="16"/>
  <c r="F74" i="16"/>
  <c r="G68" i="16"/>
  <c r="F68" i="16"/>
  <c r="G64" i="16"/>
  <c r="F64" i="16"/>
  <c r="G30" i="16"/>
  <c r="F30" i="16"/>
  <c r="F82" i="16" s="1"/>
  <c r="G88" i="15"/>
  <c r="F88" i="15"/>
  <c r="G81" i="15"/>
  <c r="F81" i="15"/>
  <c r="G75" i="15"/>
  <c r="F75" i="15"/>
  <c r="G70" i="15"/>
  <c r="F70" i="15"/>
  <c r="F89" i="15" s="1"/>
  <c r="G33" i="14"/>
  <c r="F33" i="14"/>
  <c r="G26" i="14"/>
  <c r="F26" i="14"/>
  <c r="G19" i="14"/>
  <c r="F19" i="14"/>
  <c r="G10" i="14"/>
  <c r="F10" i="14"/>
  <c r="F34" i="14" s="1"/>
  <c r="G42" i="13"/>
  <c r="F42" i="13"/>
  <c r="G35" i="13"/>
  <c r="F35" i="13"/>
  <c r="G31" i="13"/>
  <c r="F31" i="13"/>
  <c r="G26" i="13"/>
  <c r="F26" i="13"/>
  <c r="G15" i="13"/>
  <c r="F15" i="13"/>
  <c r="G10" i="13"/>
  <c r="F10" i="13"/>
  <c r="F43" i="13" s="1"/>
  <c r="G74" i="12"/>
  <c r="F74" i="12"/>
  <c r="G67" i="12"/>
  <c r="F67" i="12"/>
  <c r="G62" i="12"/>
  <c r="F62" i="12"/>
  <c r="F75" i="12" s="1"/>
  <c r="G56" i="11"/>
  <c r="F56" i="11"/>
  <c r="G49" i="11"/>
  <c r="F49" i="11"/>
  <c r="G43" i="11"/>
  <c r="F43" i="11"/>
  <c r="G23" i="11"/>
  <c r="F23" i="11"/>
  <c r="G19" i="11"/>
  <c r="F19" i="11"/>
  <c r="G15" i="11"/>
  <c r="F15" i="11"/>
  <c r="G10" i="11"/>
  <c r="F10" i="11"/>
  <c r="G24" i="10"/>
  <c r="F24" i="10"/>
  <c r="G17" i="10"/>
  <c r="F17" i="10"/>
  <c r="G12" i="10"/>
  <c r="F12" i="10"/>
  <c r="F25" i="10" s="1"/>
  <c r="G44" i="9"/>
  <c r="F44" i="9"/>
  <c r="G37" i="9"/>
  <c r="F37" i="9"/>
  <c r="G33" i="9"/>
  <c r="F33" i="9"/>
  <c r="G19" i="9"/>
  <c r="F19" i="9"/>
  <c r="G10" i="9"/>
  <c r="F10" i="9"/>
  <c r="F45" i="9" s="1"/>
  <c r="G26" i="8"/>
  <c r="F26" i="8"/>
  <c r="G19" i="8"/>
  <c r="F19" i="8"/>
  <c r="G10" i="8"/>
  <c r="F10" i="8"/>
  <c r="F27" i="8" s="1"/>
  <c r="G26" i="7"/>
  <c r="F26" i="7"/>
  <c r="G19" i="7"/>
  <c r="F19" i="7"/>
  <c r="G10" i="7"/>
  <c r="F10" i="7"/>
  <c r="F27" i="7" s="1"/>
  <c r="G45" i="6"/>
  <c r="F45" i="6"/>
  <c r="G38" i="6"/>
  <c r="F38" i="6"/>
  <c r="G33" i="6"/>
  <c r="F33" i="6"/>
  <c r="G28" i="6"/>
  <c r="F28" i="6"/>
  <c r="G14" i="6"/>
  <c r="F14" i="6"/>
  <c r="F46" i="6" s="1"/>
  <c r="G16" i="5"/>
  <c r="F16" i="5"/>
  <c r="G9" i="5"/>
  <c r="F9" i="5"/>
  <c r="G79" i="4"/>
  <c r="F79" i="4"/>
  <c r="G72" i="4"/>
  <c r="F72" i="4"/>
  <c r="F80" i="4" s="1"/>
  <c r="G64" i="3"/>
  <c r="F64" i="3"/>
  <c r="G57" i="3"/>
  <c r="F57" i="3"/>
  <c r="G52" i="3"/>
  <c r="F52" i="3"/>
  <c r="G48" i="3"/>
  <c r="F48" i="3"/>
  <c r="G43" i="3"/>
  <c r="F43" i="3"/>
  <c r="F65" i="3" s="1"/>
  <c r="G93" i="2"/>
  <c r="F93" i="2"/>
  <c r="G86" i="2"/>
  <c r="F86" i="2"/>
  <c r="F94" i="2" s="1"/>
  <c r="F17" i="5" l="1"/>
  <c r="G94" i="2"/>
  <c r="G65" i="3"/>
  <c r="G80" i="4"/>
  <c r="G17" i="5"/>
  <c r="G46" i="6"/>
  <c r="G27" i="7"/>
  <c r="G27" i="8"/>
  <c r="G45" i="9"/>
  <c r="G25" i="10"/>
  <c r="G75" i="12"/>
  <c r="G43" i="13"/>
  <c r="G34" i="14"/>
  <c r="G89" i="15"/>
  <c r="G82" i="16"/>
  <c r="G26" i="17"/>
  <c r="G23" i="20"/>
  <c r="G22" i="21"/>
  <c r="G25" i="22"/>
  <c r="G57" i="11"/>
  <c r="F57" i="11"/>
</calcChain>
</file>

<file path=xl/sharedStrings.xml><?xml version="1.0" encoding="utf-8"?>
<sst xmlns="http://schemas.openxmlformats.org/spreadsheetml/2006/main" count="2772" uniqueCount="628">
  <si>
    <t>Principal Growth Fund</t>
  </si>
  <si>
    <t xml:space="preserve">  </t>
  </si>
  <si>
    <t>Portfolio as on January 31, 2013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</si>
  <si>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</si>
  <si>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</si>
  <si>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</si>
  <si>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</si>
  <si>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</si>
  <si>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</si>
  <si>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</si>
  <si>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</si>
  <si>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Listed / awaiting listing on the stock exchanges</t>
  </si>
  <si>
    <t>ICICI Bank</t>
  </si>
  <si>
    <t>Banks</t>
  </si>
  <si>
    <t>INE090A01013</t>
  </si>
  <si>
    <t>Reliance Industries</t>
  </si>
  <si>
    <t>Petroleum Products</t>
  </si>
  <si>
    <t>INE002A01018</t>
  </si>
  <si>
    <t>ITC</t>
  </si>
  <si>
    <t>Consumer Non Durables</t>
  </si>
  <si>
    <t>INE154A01025</t>
  </si>
  <si>
    <t>HDFC Bank</t>
  </si>
  <si>
    <t>Software</t>
  </si>
  <si>
    <t>INE040A01026</t>
  </si>
  <si>
    <t>HCL Technologies</t>
  </si>
  <si>
    <t>Pharmaceuticals</t>
  </si>
  <si>
    <t>INE860A01027</t>
  </si>
  <si>
    <t>Maruti Suzuki India</t>
  </si>
  <si>
    <t>Auto</t>
  </si>
  <si>
    <t>INE585B01010</t>
  </si>
  <si>
    <t>Oracle Financial Services Software</t>
  </si>
  <si>
    <t>INE881D01027</t>
  </si>
  <si>
    <t>Infosys</t>
  </si>
  <si>
    <t>INE009A01021</t>
  </si>
  <si>
    <t>Jubilant Life Sciences</t>
  </si>
  <si>
    <t>Finance</t>
  </si>
  <si>
    <t>INE700A01033</t>
  </si>
  <si>
    <t>State Bank of India</t>
  </si>
  <si>
    <t>Consumer Durables</t>
  </si>
  <si>
    <t>INE062A01012</t>
  </si>
  <si>
    <t>Jet Airways (India)</t>
  </si>
  <si>
    <t>Transportation</t>
  </si>
  <si>
    <t>Media &amp; Entertainment</t>
  </si>
  <si>
    <t>INE802G01018</t>
  </si>
  <si>
    <t>Havells India</t>
  </si>
  <si>
    <t>Cement</t>
  </si>
  <si>
    <t>INE176B01026</t>
  </si>
  <si>
    <t>Motherson Sumi Systems</t>
  </si>
  <si>
    <t>Auto Ancillaries</t>
  </si>
  <si>
    <t>INE775A01035</t>
  </si>
  <si>
    <t>Titan Industries</t>
  </si>
  <si>
    <t>INE280A01028</t>
  </si>
  <si>
    <t>Tata Motors - A Class</t>
  </si>
  <si>
    <t>Fertilisers</t>
  </si>
  <si>
    <t>IN9155A01020</t>
  </si>
  <si>
    <t>Dr. Reddy's Laboratories</t>
  </si>
  <si>
    <t>Construction</t>
  </si>
  <si>
    <t>INE089A01023</t>
  </si>
  <si>
    <t>Housing Development Finance Corporation</t>
  </si>
  <si>
    <t>Ferrous Metals</t>
  </si>
  <si>
    <t>INE001A01036</t>
  </si>
  <si>
    <t>The Federal Bank</t>
  </si>
  <si>
    <t>Industrial Products</t>
  </si>
  <si>
    <t>INE171A01011</t>
  </si>
  <si>
    <t>IDFC</t>
  </si>
  <si>
    <t>Textile Products</t>
  </si>
  <si>
    <t>INE043D01016</t>
  </si>
  <si>
    <t>Prestige Estates Projects</t>
  </si>
  <si>
    <t>Minerals/Mining</t>
  </si>
  <si>
    <t>INE811K01011</t>
  </si>
  <si>
    <t>Jain Irrigation Systems</t>
  </si>
  <si>
    <t>Non - Ferrous Metals</t>
  </si>
  <si>
    <t>INE175A01038</t>
  </si>
  <si>
    <t>ING Vysya Bank</t>
  </si>
  <si>
    <t>Services</t>
  </si>
  <si>
    <t>INE166A01011</t>
  </si>
  <si>
    <t>Bharat Petroleum Corporation</t>
  </si>
  <si>
    <t>Power</t>
  </si>
  <si>
    <t>INE029A01011</t>
  </si>
  <si>
    <t>Raymond</t>
  </si>
  <si>
    <t>Oil</t>
  </si>
  <si>
    <t>INE301A01014</t>
  </si>
  <si>
    <t>Sterlite Industries ( India )</t>
  </si>
  <si>
    <t>Industrial Capital Goods</t>
  </si>
  <si>
    <t>INE268A01049</t>
  </si>
  <si>
    <t>JK Cement</t>
  </si>
  <si>
    <t>Chemicals</t>
  </si>
  <si>
    <t>INE823G01014</t>
  </si>
  <si>
    <t>Chambal Fertilizers &amp; Chemicals</t>
  </si>
  <si>
    <t>Telecom - Services</t>
  </si>
  <si>
    <t>INE085A01013</t>
  </si>
  <si>
    <t>Bank of Baroda</t>
  </si>
  <si>
    <t>Retailing</t>
  </si>
  <si>
    <t>INE028A01013</t>
  </si>
  <si>
    <t>Union Bank of India</t>
  </si>
  <si>
    <t>Construction Materials</t>
  </si>
  <si>
    <t>INE692A01016</t>
  </si>
  <si>
    <t>Aditya Birla Nuvo</t>
  </si>
  <si>
    <t>ICRA AA+</t>
  </si>
  <si>
    <t>INE069A01017</t>
  </si>
  <si>
    <t>Tata Motors</t>
  </si>
  <si>
    <t>Health Care Equipment</t>
  </si>
  <si>
    <t>INE155A01022</t>
  </si>
  <si>
    <t>Indiabulls Power</t>
  </si>
  <si>
    <t>IT Consulting &amp; Services</t>
  </si>
  <si>
    <t>INE399K01017</t>
  </si>
  <si>
    <t>Zee Entertainment Enterprise</t>
  </si>
  <si>
    <t>Personal Products</t>
  </si>
  <si>
    <t>INE256A01028</t>
  </si>
  <si>
    <t>Axis Bank</t>
  </si>
  <si>
    <t>Travel</t>
  </si>
  <si>
    <t>INE238A01026</t>
  </si>
  <si>
    <t>IPCA Laboratories</t>
  </si>
  <si>
    <t>Paper Products</t>
  </si>
  <si>
    <t>INE571A01020</t>
  </si>
  <si>
    <t>Oriental Bank of Commerce</t>
  </si>
  <si>
    <t>Diversified Financial Services</t>
  </si>
  <si>
    <t>INE141A01014</t>
  </si>
  <si>
    <t>Sun TV Network</t>
  </si>
  <si>
    <t>INE424H01027</t>
  </si>
  <si>
    <t>Aurobindo Pharma</t>
  </si>
  <si>
    <t>INE406A01037</t>
  </si>
  <si>
    <t>United Spirits</t>
  </si>
  <si>
    <t>INE854D01016</t>
  </si>
  <si>
    <t>Cairn India</t>
  </si>
  <si>
    <t>INE910H01017</t>
  </si>
  <si>
    <t>Crompton  Greaves</t>
  </si>
  <si>
    <t>INE067A01029</t>
  </si>
  <si>
    <t>Power Finance Corporation</t>
  </si>
  <si>
    <t>INE134E01011</t>
  </si>
  <si>
    <t>Hathway Cable &amp; Datacom</t>
  </si>
  <si>
    <t>INE982F01028</t>
  </si>
  <si>
    <t>Godrej Industries</t>
  </si>
  <si>
    <t>INE233A01035</t>
  </si>
  <si>
    <t>Idea Cellular</t>
  </si>
  <si>
    <t>INE669E01016</t>
  </si>
  <si>
    <t>The India Cements</t>
  </si>
  <si>
    <t>INE383A01012</t>
  </si>
  <si>
    <t>Jindal Steel &amp; Power</t>
  </si>
  <si>
    <t>INE749A01030</t>
  </si>
  <si>
    <t>NIIT Technologies</t>
  </si>
  <si>
    <t>INE591G01017</t>
  </si>
  <si>
    <t>Jaiprakash Associates</t>
  </si>
  <si>
    <t>INE455F01025</t>
  </si>
  <si>
    <t>Ambuja Cements</t>
  </si>
  <si>
    <t>INE079A01024</t>
  </si>
  <si>
    <t>Eros International Media</t>
  </si>
  <si>
    <t>INE416L01017</t>
  </si>
  <si>
    <t>Torrent Pharmaceuticals</t>
  </si>
  <si>
    <t>INE685A01028</t>
  </si>
  <si>
    <t>NMDC</t>
  </si>
  <si>
    <t>INE584A01023</t>
  </si>
  <si>
    <t>Gujarat State Fertilizers &amp; Chemicals</t>
  </si>
  <si>
    <t>INE026A01025</t>
  </si>
  <si>
    <t>Pantaloon Retail (India)</t>
  </si>
  <si>
    <t>INE623B01027</t>
  </si>
  <si>
    <t>PC Jeweller</t>
  </si>
  <si>
    <t>INE785M01013</t>
  </si>
  <si>
    <t>Infinite Computer Solutions (India)</t>
  </si>
  <si>
    <t>INE486J01014</t>
  </si>
  <si>
    <t>Dewan Housing Finance Corporation</t>
  </si>
  <si>
    <t>INE202B01012</t>
  </si>
  <si>
    <t>Gujarat Mineral Development Corporation</t>
  </si>
  <si>
    <t>INE131A01031</t>
  </si>
  <si>
    <t>Tata Steel</t>
  </si>
  <si>
    <t>INE081A01012</t>
  </si>
  <si>
    <t>Dish TV India</t>
  </si>
  <si>
    <t>INE836F01026</t>
  </si>
  <si>
    <t>Mile Stone Granite</t>
  </si>
  <si>
    <t>INE151H01018</t>
  </si>
  <si>
    <t>Sangam Health Care Products</t>
  </si>
  <si>
    <t>INE431E01011</t>
  </si>
  <si>
    <t>Virtual Dynamics Software</t>
  </si>
  <si>
    <t>INE406B01019</t>
  </si>
  <si>
    <t>Noble Brothers Impex</t>
  </si>
  <si>
    <t>Balmer Lawrie Freight Container</t>
  </si>
  <si>
    <t>Mukerian Papers</t>
  </si>
  <si>
    <t>INE348C01011</t>
  </si>
  <si>
    <t>Crescent Finstock</t>
  </si>
  <si>
    <t>INE147E01013</t>
  </si>
  <si>
    <t>Precision Fasteners</t>
  </si>
  <si>
    <t>INE604A01011</t>
  </si>
  <si>
    <t>Total</t>
  </si>
  <si>
    <t>MONEY MARKET INSTRUMENT</t>
  </si>
  <si>
    <t>BONDS &amp; NCDs</t>
  </si>
  <si>
    <t>9.25% Dr. Reddy's Laboratories</t>
  </si>
  <si>
    <t>INE089A08051</t>
  </si>
  <si>
    <t>Cash &amp; Cash Equivalents</t>
  </si>
  <si>
    <t>Net Receivable/Payable</t>
  </si>
  <si>
    <t>Grand Total</t>
  </si>
  <si>
    <t>All corporate ratings are assigned by rating agencies like CRISIL; CARE; ICRA; FITCH.</t>
  </si>
  <si>
    <t>#Pending Listing on Stock Exchange</t>
  </si>
  <si>
    <t>Principal Smart Equity Fund</t>
  </si>
  <si>
    <t>ICRA A1+</t>
  </si>
  <si>
    <t>Shree Cements</t>
  </si>
  <si>
    <t>INE070A01015</t>
  </si>
  <si>
    <t>Divi's Laboratories</t>
  </si>
  <si>
    <t>INE361B01024</t>
  </si>
  <si>
    <t>Canara Bank</t>
  </si>
  <si>
    <t>INE476A01014</t>
  </si>
  <si>
    <t>LIC Housing Finance</t>
  </si>
  <si>
    <t>INE115A01026</t>
  </si>
  <si>
    <t>Construction Project</t>
  </si>
  <si>
    <t>Bajaj Auto</t>
  </si>
  <si>
    <t>INE917I01010</t>
  </si>
  <si>
    <t>Larsen &amp; Toubro</t>
  </si>
  <si>
    <t>INE018A01030</t>
  </si>
  <si>
    <t>Oil India</t>
  </si>
  <si>
    <t>INE274J01014</t>
  </si>
  <si>
    <t>Indian Oil Corporation</t>
  </si>
  <si>
    <t>INE242A01010</t>
  </si>
  <si>
    <t>Certificate of Deposit**</t>
  </si>
  <si>
    <t>Indian Bank</t>
  </si>
  <si>
    <t>INE562A16CO6</t>
  </si>
  <si>
    <t>Commercial Paper**</t>
  </si>
  <si>
    <t>Fullerton India Credit Company</t>
  </si>
  <si>
    <t>INE535H14BU1</t>
  </si>
  <si>
    <t>0% Tata Capital Financial Services</t>
  </si>
  <si>
    <t>INE306N07021</t>
  </si>
  <si>
    <t>Principal Tax Savings Fund</t>
  </si>
  <si>
    <t>Apollo Tyres</t>
  </si>
  <si>
    <t>Principal Global Opportunities Fund</t>
  </si>
  <si>
    <t>Mutual Funds</t>
  </si>
  <si>
    <t>Principal Emerging Bluechip Fund</t>
  </si>
  <si>
    <t>IDBI Bank</t>
  </si>
  <si>
    <t>INE008A16LG7</t>
  </si>
  <si>
    <t>Andhra Bank</t>
  </si>
  <si>
    <t>INE434A16BD3</t>
  </si>
  <si>
    <t>Corporation Bank</t>
  </si>
  <si>
    <t>INE112A16BC7</t>
  </si>
  <si>
    <t>Karur Vysya Bank</t>
  </si>
  <si>
    <t>CARE A1+</t>
  </si>
  <si>
    <t>INE036D16CT4</t>
  </si>
  <si>
    <t>ICRA AA</t>
  </si>
  <si>
    <t>INE028A16516</t>
  </si>
  <si>
    <t>SOV</t>
  </si>
  <si>
    <t>INE043D14FK7</t>
  </si>
  <si>
    <t>INE069A14CQ2</t>
  </si>
  <si>
    <t>Kotak Commodity Services</t>
  </si>
  <si>
    <t>INE410J14074</t>
  </si>
  <si>
    <t>INE202B14544</t>
  </si>
  <si>
    <t>Magma Fincorp</t>
  </si>
  <si>
    <t>INE511C14GY4</t>
  </si>
  <si>
    <t>INE511C14HG9</t>
  </si>
  <si>
    <t>Kotak Mahindra Investment</t>
  </si>
  <si>
    <t>INE975F14751</t>
  </si>
  <si>
    <t>INE535H14DA9</t>
  </si>
  <si>
    <t>INE535H14CK0</t>
  </si>
  <si>
    <t>HCL Infosystems</t>
  </si>
  <si>
    <t>INE236A14DV5</t>
  </si>
  <si>
    <t>First Blue Home Finance</t>
  </si>
  <si>
    <t>INE564G14751</t>
  </si>
  <si>
    <t>Treasury Bill</t>
  </si>
  <si>
    <t>10% Jindal Power</t>
  </si>
  <si>
    <t>INE720G08058</t>
  </si>
  <si>
    <t>CRISIL AAA</t>
  </si>
  <si>
    <t>ICRA AAA</t>
  </si>
  <si>
    <t>0% Sundaram Finance</t>
  </si>
  <si>
    <t>INE660A07HR9</t>
  </si>
  <si>
    <t>9.85%Housing Development Finance Corporation</t>
  </si>
  <si>
    <t>INE001A07IL7</t>
  </si>
  <si>
    <t>8.85% Power Grid Corporation of India</t>
  </si>
  <si>
    <t>INE752E07KF5</t>
  </si>
  <si>
    <t>7.40% Indian Oil Corporation</t>
  </si>
  <si>
    <t>INE242A07181</t>
  </si>
  <si>
    <t>Principal Government Securities Fund</t>
  </si>
  <si>
    <t>CENTRAL GOVERNMENT SECURITIES</t>
  </si>
  <si>
    <t>08.97% Government of India Security</t>
  </si>
  <si>
    <t>IN0020110055</t>
  </si>
  <si>
    <t>08.33% Government of India Security</t>
  </si>
  <si>
    <t>IN0020120039</t>
  </si>
  <si>
    <t>08.20% Government of India Security</t>
  </si>
  <si>
    <t>IN0020120047</t>
  </si>
  <si>
    <t>08.07% Government of India Security</t>
  </si>
  <si>
    <t>IN0020120021</t>
  </si>
  <si>
    <t>09.15% Government of India Security</t>
  </si>
  <si>
    <t>IN0020110048</t>
  </si>
  <si>
    <t>08.15% Government of India Security</t>
  </si>
  <si>
    <t>IN0020120013</t>
  </si>
  <si>
    <t>Principal Income Fund - Long Term Plan</t>
  </si>
  <si>
    <t>CARE AAA</t>
  </si>
  <si>
    <t>CRISIL AA+</t>
  </si>
  <si>
    <t>9.33% Nabard</t>
  </si>
  <si>
    <t>INE261F09HM2</t>
  </si>
  <si>
    <t>9.76% LIC Housing Finance</t>
  </si>
  <si>
    <t>INE115A07CR5</t>
  </si>
  <si>
    <t>9.75% Housing Development Finance Corporation</t>
  </si>
  <si>
    <t>INE001A07GI7</t>
  </si>
  <si>
    <t>9.15% ICICI Bank</t>
  </si>
  <si>
    <t>INE090A08NJ2</t>
  </si>
  <si>
    <t>0% Bajaj Finance</t>
  </si>
  <si>
    <t>INE296A07732</t>
  </si>
  <si>
    <t>11.10% Fullerton India Credit Company</t>
  </si>
  <si>
    <t>INE535H07191</t>
  </si>
  <si>
    <t>10.6729% Cholamandalam Investment and Finance Company</t>
  </si>
  <si>
    <t>INE121A07EQ1</t>
  </si>
  <si>
    <t>Principal Bank CD Fund</t>
  </si>
  <si>
    <t>INE008A16LS2</t>
  </si>
  <si>
    <t>INE090A16VC3</t>
  </si>
  <si>
    <t>Principal Income Fund - Short Term Plan</t>
  </si>
  <si>
    <t>INE236A14DX1</t>
  </si>
  <si>
    <t>CRISIL AA</t>
  </si>
  <si>
    <t>Rural Electrification Corporation</t>
  </si>
  <si>
    <t>INE020B08583</t>
  </si>
  <si>
    <t>9.40% Nabard</t>
  </si>
  <si>
    <t>INE261F09GL6</t>
  </si>
  <si>
    <t>9.44% IDFC</t>
  </si>
  <si>
    <t>INE043D07CF8</t>
  </si>
  <si>
    <t>9.35% Rural Electrification Corporation</t>
  </si>
  <si>
    <t>INE020B08740</t>
  </si>
  <si>
    <t>9.87% Tata Sons</t>
  </si>
  <si>
    <t>INE895D08469</t>
  </si>
  <si>
    <t>9.14% Exim Bank</t>
  </si>
  <si>
    <t>INE514E08BJ8</t>
  </si>
  <si>
    <t>10.75% Fullerton India Credit Company</t>
  </si>
  <si>
    <t>INE535H07183</t>
  </si>
  <si>
    <t>9.37% LIC Housing Finance</t>
  </si>
  <si>
    <t>INE115A07DE1</t>
  </si>
  <si>
    <t>8.76% Exim Bank</t>
  </si>
  <si>
    <t>INE514E08CD9</t>
  </si>
  <si>
    <t>8.45% Exim Bank</t>
  </si>
  <si>
    <t>INE514E08811</t>
  </si>
  <si>
    <t>9.75% Shriram Equipment Finance</t>
  </si>
  <si>
    <t>INE468M07146</t>
  </si>
  <si>
    <t>Principal Retail Equity Savings Fund</t>
  </si>
  <si>
    <t>Bharti Airtel</t>
  </si>
  <si>
    <t>INE397D01024</t>
  </si>
  <si>
    <t>DLF</t>
  </si>
  <si>
    <t>INE271C01023</t>
  </si>
  <si>
    <t>INE562A01011</t>
  </si>
  <si>
    <t>Principal Debt Savings Fund - MIP Plan</t>
  </si>
  <si>
    <t>9.08% State Bank of Mysore</t>
  </si>
  <si>
    <t>INE651A09064</t>
  </si>
  <si>
    <t>10.90% Power Grid Corporation of India</t>
  </si>
  <si>
    <t>INE752E07116</t>
  </si>
  <si>
    <t>10.6723% Cholamandalam Investment and Finance Company</t>
  </si>
  <si>
    <t>INE121A07EP3</t>
  </si>
  <si>
    <t>10.30% Tata Sons</t>
  </si>
  <si>
    <t>INE895D08196</t>
  </si>
  <si>
    <t>Principal Index Fund - Growth Plan</t>
  </si>
  <si>
    <t>INF173K01AG2</t>
  </si>
  <si>
    <t>Principal Balanced Fund</t>
  </si>
  <si>
    <t>Principal Cash Management Fund</t>
  </si>
  <si>
    <t>State Bank of Travancore</t>
  </si>
  <si>
    <t>INE654A16CQ6</t>
  </si>
  <si>
    <t>INE112A16BD5</t>
  </si>
  <si>
    <t>Bank of Maharashtra</t>
  </si>
  <si>
    <t>INE457A16BL7</t>
  </si>
  <si>
    <t>IndusInd Bank</t>
  </si>
  <si>
    <t>CRISIL A1+</t>
  </si>
  <si>
    <t>INE095A16EZ9</t>
  </si>
  <si>
    <t>Unrated</t>
  </si>
  <si>
    <t>INE008A16JG1</t>
  </si>
  <si>
    <t>INE457A16BT0</t>
  </si>
  <si>
    <t>Bank of India</t>
  </si>
  <si>
    <t>INE084A16790</t>
  </si>
  <si>
    <t>Kotak Mahindra Bank</t>
  </si>
  <si>
    <t>INE237A16RP0</t>
  </si>
  <si>
    <t>State Bank of Patiala</t>
  </si>
  <si>
    <t>INE652A16DJ3</t>
  </si>
  <si>
    <t>INE652A16EY0</t>
  </si>
  <si>
    <t>INE141A16IQ1</t>
  </si>
  <si>
    <t>INE112A16BA1</t>
  </si>
  <si>
    <t>INE652A16FF6</t>
  </si>
  <si>
    <t>Central Bank of India</t>
  </si>
  <si>
    <t>INE483A16CE6</t>
  </si>
  <si>
    <t>State Bank of Mysore</t>
  </si>
  <si>
    <t>INE651A16DZ1</t>
  </si>
  <si>
    <t>INE457A16BN3</t>
  </si>
  <si>
    <t>INE008A16NC2</t>
  </si>
  <si>
    <t>Syndicate Bank</t>
  </si>
  <si>
    <t>INE667A16990</t>
  </si>
  <si>
    <t>INE141A16GO0</t>
  </si>
  <si>
    <t>INE654A16CR4</t>
  </si>
  <si>
    <t>INE001A14IA6</t>
  </si>
  <si>
    <t>INE511C14GX6</t>
  </si>
  <si>
    <t>Exim Bank</t>
  </si>
  <si>
    <t>INE514E14EL6</t>
  </si>
  <si>
    <t>INE242A14BN4</t>
  </si>
  <si>
    <t>L&amp;T Fincorp</t>
  </si>
  <si>
    <t>INE759E14232</t>
  </si>
  <si>
    <t>ECL Finance</t>
  </si>
  <si>
    <t>INE804I14DT7</t>
  </si>
  <si>
    <t>Edelweiss Financial Services</t>
  </si>
  <si>
    <t>INE532F14JX9</t>
  </si>
  <si>
    <t>Hinduja Global Solutions</t>
  </si>
  <si>
    <t>INE170I14019</t>
  </si>
  <si>
    <t>Volkswagen Finance</t>
  </si>
  <si>
    <t>INE851M14313</t>
  </si>
  <si>
    <t>INE242A14DY7</t>
  </si>
  <si>
    <t>Piramal Enterprises</t>
  </si>
  <si>
    <t>INE140A14563</t>
  </si>
  <si>
    <t>Srei Equipment Finance</t>
  </si>
  <si>
    <t>INE881J14CE7</t>
  </si>
  <si>
    <t>INE514E14EI2</t>
  </si>
  <si>
    <t>Nabard</t>
  </si>
  <si>
    <t>INE261F14384</t>
  </si>
  <si>
    <t>India Infoline Finance</t>
  </si>
  <si>
    <t>INE866I14EQ0</t>
  </si>
  <si>
    <t>Aditya Birla Finance</t>
  </si>
  <si>
    <t>INE860H14KA6</t>
  </si>
  <si>
    <t>INE866I14EF3</t>
  </si>
  <si>
    <t>INE881J14CI8</t>
  </si>
  <si>
    <t>INE535H14CZ8</t>
  </si>
  <si>
    <t>Graphite India</t>
  </si>
  <si>
    <t>INE371A14051</t>
  </si>
  <si>
    <t>INE233A14AJ3</t>
  </si>
  <si>
    <t>SBI Global Factors</t>
  </si>
  <si>
    <t>INE912E14DM2</t>
  </si>
  <si>
    <t>INE001A14HK7</t>
  </si>
  <si>
    <t>INE242A14EC1</t>
  </si>
  <si>
    <t>INE001A14GX2</t>
  </si>
  <si>
    <t>INE514E14DH6</t>
  </si>
  <si>
    <t>Hindustan Petroleum Corporation</t>
  </si>
  <si>
    <t>INE094A14AU6</t>
  </si>
  <si>
    <t>INE975F14AA7</t>
  </si>
  <si>
    <t>Jagran Prakashan</t>
  </si>
  <si>
    <t>INE199G14525</t>
  </si>
  <si>
    <t>INE410J14090</t>
  </si>
  <si>
    <t>Fixed Deposit</t>
  </si>
  <si>
    <t>8.95% The South Indian Bank</t>
  </si>
  <si>
    <t>8.75% The South Indian Bank</t>
  </si>
  <si>
    <t>8.75% IndusInd Bank</t>
  </si>
  <si>
    <t>Principal Retail Money Manager Fund</t>
  </si>
  <si>
    <t>Principal Fixed Maturity Plan-Series A4</t>
  </si>
  <si>
    <t>Cholamandalam Investment and Finance Company</t>
  </si>
  <si>
    <t>INE121A14FN1</t>
  </si>
  <si>
    <t>TGS Investment &amp; Trade</t>
  </si>
  <si>
    <t>INE597H14650</t>
  </si>
  <si>
    <t>INE535H14BS5</t>
  </si>
  <si>
    <t>STCI Finance</t>
  </si>
  <si>
    <t>INE020E14825</t>
  </si>
  <si>
    <t>CARE AA+</t>
  </si>
  <si>
    <t>0% Sundaram BNP Paribas Home Finance</t>
  </si>
  <si>
    <t>INE667F07AF3</t>
  </si>
  <si>
    <t>INE261F09HF6</t>
  </si>
  <si>
    <t>0% IDFC</t>
  </si>
  <si>
    <t>INE043D07CV5</t>
  </si>
  <si>
    <t>INE238A16QL9</t>
  </si>
  <si>
    <t>Quantity</t>
  </si>
  <si>
    <t>Listed / awaiting listing on the stock exchanges**</t>
  </si>
  <si>
    <t>**Thinly traded/Non traded securities and illiquid securities as defined in SEBI Regulations and Guidelines.</t>
  </si>
  <si>
    <t>*** Value below 0.01% of NAV</t>
  </si>
  <si>
    <t>$$ lliquid securities</t>
  </si>
  <si>
    <t>Privately Placed / Unlisted $$</t>
  </si>
  <si>
    <t>-</t>
  </si>
  <si>
    <t>***</t>
  </si>
  <si>
    <t>CBLO / Reverse Repo Investments</t>
  </si>
  <si>
    <t>Principal Index Fund</t>
  </si>
  <si>
    <t>Tata Consultancy Services</t>
  </si>
  <si>
    <t>INE467B01029</t>
  </si>
  <si>
    <t>Oil &amp; Natural Gas Corporation</t>
  </si>
  <si>
    <t>INE213A01029</t>
  </si>
  <si>
    <t>Hindustan Unilever</t>
  </si>
  <si>
    <t>INE030A01027</t>
  </si>
  <si>
    <t>Mahindra &amp; Mahindra</t>
  </si>
  <si>
    <t>INE101A01026</t>
  </si>
  <si>
    <t>Sun Pharmaceuticals Industries</t>
  </si>
  <si>
    <t>INE044A01036</t>
  </si>
  <si>
    <t>Gas</t>
  </si>
  <si>
    <t>INE237A01028</t>
  </si>
  <si>
    <t>Coal India</t>
  </si>
  <si>
    <t>INE522F01014</t>
  </si>
  <si>
    <t>Wipro</t>
  </si>
  <si>
    <t>INE075A01022</t>
  </si>
  <si>
    <t>Cipla</t>
  </si>
  <si>
    <t>INE059A01026</t>
  </si>
  <si>
    <t>Asian Paints</t>
  </si>
  <si>
    <t>INE021A01018</t>
  </si>
  <si>
    <t>NTPC</t>
  </si>
  <si>
    <t>INE733E01010</t>
  </si>
  <si>
    <t>Grasim Industries</t>
  </si>
  <si>
    <t>INE047A01013</t>
  </si>
  <si>
    <t>Ultratech Cement</t>
  </si>
  <si>
    <t>INE481G01011</t>
  </si>
  <si>
    <t>Bharat Heavy Electricals</t>
  </si>
  <si>
    <t>INE257A01026</t>
  </si>
  <si>
    <t>Hero MotoCorp</t>
  </si>
  <si>
    <t>INE158A01026</t>
  </si>
  <si>
    <t>Tata Power Company</t>
  </si>
  <si>
    <t>INE245A01021</t>
  </si>
  <si>
    <t>Power Grid Corporation of India</t>
  </si>
  <si>
    <t>INE752E01010</t>
  </si>
  <si>
    <t>GAIL (India)</t>
  </si>
  <si>
    <t>INE129A01019</t>
  </si>
  <si>
    <t>Hindalco Industries</t>
  </si>
  <si>
    <t>INE038A01020</t>
  </si>
  <si>
    <t>Lupin</t>
  </si>
  <si>
    <t>INE326A01037</t>
  </si>
  <si>
    <t>ACC</t>
  </si>
  <si>
    <t>INE012A01025</t>
  </si>
  <si>
    <t>Punjab National Bank</t>
  </si>
  <si>
    <t>INE160A01014</t>
  </si>
  <si>
    <t>Sesa Goa</t>
  </si>
  <si>
    <t>INE205A01025</t>
  </si>
  <si>
    <t>Reliance Infrastructure</t>
  </si>
  <si>
    <t>INE036A01016</t>
  </si>
  <si>
    <t>Ranbaxy Laboratories</t>
  </si>
  <si>
    <t>INE015A01028</t>
  </si>
  <si>
    <t>Siemens</t>
  </si>
  <si>
    <t>INE003A01024</t>
  </si>
  <si>
    <t>Principal Large Cap Fund</t>
  </si>
  <si>
    <t>Principal Dividend Yield Fund</t>
  </si>
  <si>
    <t>The Jammu &amp; Kashmir Bank</t>
  </si>
  <si>
    <t>INE168A01017</t>
  </si>
  <si>
    <t>VST Industries</t>
  </si>
  <si>
    <t>INE710A01016</t>
  </si>
  <si>
    <t>Bajaj Holdings &amp; Investment</t>
  </si>
  <si>
    <t>INE118A01012</t>
  </si>
  <si>
    <t>Hinduja Ventures</t>
  </si>
  <si>
    <t>INE353A01023</t>
  </si>
  <si>
    <t>Gateway Distriparks</t>
  </si>
  <si>
    <t>INE852F01015</t>
  </si>
  <si>
    <t>Gujarat Industries Power Company</t>
  </si>
  <si>
    <t>INE162A01010</t>
  </si>
  <si>
    <t>Colgate Palmolive (India)</t>
  </si>
  <si>
    <t>Paper</t>
  </si>
  <si>
    <t>INE259A01022</t>
  </si>
  <si>
    <t>Tata Chemicals</t>
  </si>
  <si>
    <t>INE092A01019</t>
  </si>
  <si>
    <t>Textile - Cotton</t>
  </si>
  <si>
    <t>INE020B01018</t>
  </si>
  <si>
    <t>National Buildings Construction Corporation</t>
  </si>
  <si>
    <t>INE095N01015</t>
  </si>
  <si>
    <t>INE094A01015</t>
  </si>
  <si>
    <t>Cummins India</t>
  </si>
  <si>
    <t>INE298A01020</t>
  </si>
  <si>
    <t>Tata Global Beverages</t>
  </si>
  <si>
    <t>INE192A01025</t>
  </si>
  <si>
    <t>Castrol India</t>
  </si>
  <si>
    <t>INE172A01019</t>
  </si>
  <si>
    <t>Allahabad Bank</t>
  </si>
  <si>
    <t>INE428A01015</t>
  </si>
  <si>
    <t>Zensar Technologies</t>
  </si>
  <si>
    <t>INE520A01019</t>
  </si>
  <si>
    <t>INE036D01010</t>
  </si>
  <si>
    <t>Kirloskar Oil Engines</t>
  </si>
  <si>
    <t>INE146L01010</t>
  </si>
  <si>
    <t>INE199G01027</t>
  </si>
  <si>
    <t>Kolte - Patil Developers</t>
  </si>
  <si>
    <t>INE094I01018</t>
  </si>
  <si>
    <t>Mcleod Russel India</t>
  </si>
  <si>
    <t>INE942G01012</t>
  </si>
  <si>
    <t>INE008A01015</t>
  </si>
  <si>
    <t>Tamil Nadu Newsprint &amp; Papers</t>
  </si>
  <si>
    <t>INE107A01015</t>
  </si>
  <si>
    <t>The South Indian Bank</t>
  </si>
  <si>
    <t>INE683A01023</t>
  </si>
  <si>
    <t>Supreme Industries</t>
  </si>
  <si>
    <t>INE195A01028</t>
  </si>
  <si>
    <t>Repro India</t>
  </si>
  <si>
    <t>INE461B01014</t>
  </si>
  <si>
    <t>Hexaware Technologies</t>
  </si>
  <si>
    <t>INE093A01033</t>
  </si>
  <si>
    <t>SML Isuzu</t>
  </si>
  <si>
    <t>INE294B01019</t>
  </si>
  <si>
    <t>INE667A01018</t>
  </si>
  <si>
    <t>Volant Textile Mills</t>
  </si>
  <si>
    <t>INE962D01025</t>
  </si>
  <si>
    <t>Sandur  Laminates</t>
  </si>
  <si>
    <t>Crystal Cable Industries</t>
  </si>
  <si>
    <t>Tirrihannah  Company</t>
  </si>
  <si>
    <t>Minerava Holdings</t>
  </si>
  <si>
    <t>Amara Raja Batteries</t>
  </si>
  <si>
    <t>INE885A01032</t>
  </si>
  <si>
    <t>GlaxoSmithKline Consumer Healthcare</t>
  </si>
  <si>
    <t>INE264A01014</t>
  </si>
  <si>
    <t>INE438A01022</t>
  </si>
  <si>
    <t>Yes Bank</t>
  </si>
  <si>
    <t>INE528G01019</t>
  </si>
  <si>
    <t>Godrej Consumer Products</t>
  </si>
  <si>
    <t>INE102D01028</t>
  </si>
  <si>
    <t>Sadbhav Engineering</t>
  </si>
  <si>
    <t>INE226H01026</t>
  </si>
  <si>
    <t>Kaveri Seed Company</t>
  </si>
  <si>
    <t>INE455I01011</t>
  </si>
  <si>
    <t>Eicher Motors</t>
  </si>
  <si>
    <t>INE066A01013</t>
  </si>
  <si>
    <t>Satyam Computer Services</t>
  </si>
  <si>
    <t>INE275A01028</t>
  </si>
  <si>
    <t>Max India</t>
  </si>
  <si>
    <t>INE180A01020</t>
  </si>
  <si>
    <t>Glenmark Pharmaceuticals</t>
  </si>
  <si>
    <t>INE935A01035</t>
  </si>
  <si>
    <t>Spicejet</t>
  </si>
  <si>
    <t>INE285B01017</t>
  </si>
  <si>
    <t>Arvind</t>
  </si>
  <si>
    <t>INE034A01011</t>
  </si>
  <si>
    <t>Petronet LNG</t>
  </si>
  <si>
    <t>INE347G01014</t>
  </si>
  <si>
    <t>Unitech</t>
  </si>
  <si>
    <t>INE694A01020</t>
  </si>
  <si>
    <t>Symphony</t>
  </si>
  <si>
    <t>INE225D01027</t>
  </si>
  <si>
    <t>INE371A01025</t>
  </si>
  <si>
    <t>KEC International</t>
  </si>
  <si>
    <t>INE389H01022</t>
  </si>
  <si>
    <t>Bata India</t>
  </si>
  <si>
    <t>INE176A01010</t>
  </si>
  <si>
    <t>Supreme Infrastructure India</t>
  </si>
  <si>
    <t>INE550H01011</t>
  </si>
  <si>
    <t>Principal Personal Tax Saver Fund</t>
  </si>
  <si>
    <t>Telecom - Equipment &amp; Accessories</t>
  </si>
  <si>
    <t>Punjab Wireless Systems</t>
  </si>
  <si>
    <t>INE181A01010</t>
  </si>
  <si>
    <t># Valued at Nil as these equity shares have been pending under objection for considerable period of time.</t>
  </si>
  <si>
    <t>~~ The shares have been acquired on account of merger of Principal Equity Fund with Principal Dividend Yield Fund.</t>
  </si>
  <si>
    <t>Apollo Tyres $$#</t>
  </si>
  <si>
    <t>INE292A01015</t>
  </si>
  <si>
    <t>Lloyds Steel Industries $$#</t>
  </si>
  <si>
    <t>Overseas ETF</t>
  </si>
  <si>
    <t>Units of Mutual Fund / Units Trust</t>
  </si>
  <si>
    <t>IE0002492902</t>
  </si>
  <si>
    <t>Principal Global Investors Fund - Emerging Markets Equity Fund</t>
  </si>
  <si>
    <t>Privately Placed / Unlisted **</t>
  </si>
  <si>
    <t>TBILL 91 DAYS</t>
  </si>
  <si>
    <t>TBILL 364 DAYS</t>
  </si>
  <si>
    <t>IN002012X024</t>
  </si>
  <si>
    <t>IN002012Z029</t>
  </si>
  <si>
    <t>Principal Debt Opportunities Fund-Conservative Plan</t>
  </si>
  <si>
    <t>Principal Debt Opportunities Fund-Corporate Bond Plan</t>
  </si>
  <si>
    <t>Mutual Fund Units</t>
  </si>
  <si>
    <t>Principal Debt Savings Fund - Retail Plan</t>
  </si>
  <si>
    <t>Principal PNB Fixed Maturity Plan - Series B2</t>
  </si>
  <si>
    <t>Principal PNB Fixed Maturity Plan - Series B1</t>
  </si>
  <si>
    <t>Privately Placed / Unlisted $$~~</t>
  </si>
  <si>
    <t xml:space="preserve">Western Paques (India) Ltd </t>
  </si>
  <si>
    <t xml:space="preserve">TBILL 91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</si>
</sst>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5" fillId="0" borderId="0" xfId="0" applyFont="1"/>
    <xf numFmtId="0" fontId="6" fillId="2" borderId="1" xfId="2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0" fontId="11" fillId="0" borderId="1" xfId="4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/>
    <xf numFmtId="0" fontId="6" fillId="2" borderId="1" xfId="0" applyFont="1" applyFill="1" applyBorder="1" applyAlignment="1">
      <alignment horizontal="center" vertical="top" wrapText="1"/>
    </xf>
    <xf numFmtId="165" fontId="6" fillId="2" borderId="1" xfId="1" applyNumberFormat="1" applyFont="1" applyFill="1" applyBorder="1" applyAlignment="1">
      <alignment horizontal="center" vertical="top" wrapText="1"/>
    </xf>
    <xf numFmtId="39" fontId="6" fillId="2" borderId="1" xfId="1" applyNumberFormat="1" applyFont="1" applyFill="1" applyBorder="1" applyAlignment="1">
      <alignment horizontal="center" vertical="top" wrapText="1"/>
    </xf>
    <xf numFmtId="10" fontId="6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6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66" fontId="13" fillId="2" borderId="0" xfId="0" applyNumberFormat="1" applyFont="1" applyFill="1"/>
    <xf numFmtId="166" fontId="6" fillId="2" borderId="2" xfId="1" applyNumberFormat="1" applyFont="1" applyFill="1" applyBorder="1" applyAlignment="1">
      <alignment horizontal="center" vertical="top" wrapText="1"/>
    </xf>
    <xf numFmtId="0" fontId="0" fillId="4" borderId="0" xfId="0" applyFill="1"/>
    <xf numFmtId="0" fontId="0" fillId="0" borderId="1" xfId="0" applyBorder="1"/>
    <xf numFmtId="167" fontId="0" fillId="0" borderId="0" xfId="1" applyNumberFormat="1" applyFont="1"/>
    <xf numFmtId="10" fontId="12" fillId="3" borderId="0" xfId="4" applyNumberFormat="1" applyFont="1" applyFill="1"/>
    <xf numFmtId="10" fontId="0" fillId="0" borderId="0" xfId="0" applyNumberFormat="1" applyAlignment="1">
      <alignment horizontal="right"/>
    </xf>
    <xf numFmtId="10" fontId="13" fillId="2" borderId="0" xfId="4" applyNumberFormat="1" applyFont="1" applyFill="1"/>
    <xf numFmtId="0" fontId="5" fillId="4" borderId="0" xfId="5" applyFill="1"/>
    <xf numFmtId="0" fontId="5" fillId="0" borderId="0" xfId="5"/>
    <xf numFmtId="14" fontId="8" fillId="0" borderId="1" xfId="5" applyNumberFormat="1" applyFont="1" applyFill="1" applyBorder="1" applyAlignment="1">
      <alignment horizontal="center"/>
    </xf>
    <xf numFmtId="14" fontId="9" fillId="0" borderId="1" xfId="5" applyNumberFormat="1" applyFont="1" applyFill="1" applyBorder="1" applyAlignment="1">
      <alignment horizontal="left"/>
    </xf>
    <xf numFmtId="164" fontId="8" fillId="0" borderId="1" xfId="5" applyNumberFormat="1" applyFont="1" applyFill="1" applyBorder="1" applyAlignment="1">
      <alignment horizontal="center"/>
    </xf>
    <xf numFmtId="0" fontId="10" fillId="0" borderId="1" xfId="5" applyFont="1" applyFill="1" applyBorder="1" applyAlignment="1">
      <alignment horizontal="right"/>
    </xf>
    <xf numFmtId="10" fontId="11" fillId="0" borderId="1" xfId="6" applyNumberFormat="1" applyFont="1" applyFill="1" applyBorder="1" applyAlignment="1">
      <alignment horizontal="right"/>
    </xf>
    <xf numFmtId="0" fontId="5" fillId="0" borderId="1" xfId="5" applyBorder="1"/>
    <xf numFmtId="0" fontId="11" fillId="0" borderId="1" xfId="5" applyFont="1" applyFill="1" applyBorder="1" applyAlignment="1">
      <alignment horizontal="center"/>
    </xf>
    <xf numFmtId="14" fontId="8" fillId="0" borderId="1" xfId="5" applyNumberFormat="1" applyFont="1" applyFill="1" applyBorder="1" applyAlignment="1"/>
    <xf numFmtId="0" fontId="6" fillId="2" borderId="1" xfId="5" applyFont="1" applyFill="1" applyBorder="1" applyAlignment="1">
      <alignment horizontal="center" vertical="top" wrapText="1"/>
    </xf>
    <xf numFmtId="165" fontId="6" fillId="2" borderId="1" xfId="7" applyNumberFormat="1" applyFont="1" applyFill="1" applyBorder="1" applyAlignment="1">
      <alignment horizontal="center" vertical="top" wrapText="1"/>
    </xf>
    <xf numFmtId="39" fontId="6" fillId="2" borderId="1" xfId="7" applyNumberFormat="1" applyFont="1" applyFill="1" applyBorder="1" applyAlignment="1">
      <alignment horizontal="center" vertical="top" wrapText="1"/>
    </xf>
    <xf numFmtId="10" fontId="6" fillId="2" borderId="1" xfId="6" applyNumberFormat="1" applyFont="1" applyFill="1" applyBorder="1" applyAlignment="1">
      <alignment horizontal="center" vertical="top" wrapText="1"/>
    </xf>
    <xf numFmtId="166" fontId="6" fillId="2" borderId="2" xfId="7" applyNumberFormat="1" applyFont="1" applyFill="1" applyBorder="1" applyAlignment="1">
      <alignment horizontal="center" vertical="top" wrapText="1"/>
    </xf>
    <xf numFmtId="39" fontId="5" fillId="0" borderId="0" xfId="5" applyNumberFormat="1"/>
    <xf numFmtId="10" fontId="5" fillId="0" borderId="0" xfId="5" applyNumberFormat="1"/>
    <xf numFmtId="166" fontId="5" fillId="0" borderId="0" xfId="5" applyNumberFormat="1"/>
    <xf numFmtId="0" fontId="3" fillId="0" borderId="0" xfId="5" applyFont="1"/>
    <xf numFmtId="0" fontId="12" fillId="3" borderId="0" xfId="5" applyFont="1" applyFill="1"/>
    <xf numFmtId="39" fontId="12" fillId="3" borderId="0" xfId="5" applyNumberFormat="1" applyFont="1" applyFill="1"/>
    <xf numFmtId="10" fontId="12" fillId="3" borderId="0" xfId="5" applyNumberFormat="1" applyFont="1" applyFill="1"/>
    <xf numFmtId="166" fontId="12" fillId="3" borderId="0" xfId="5" applyNumberFormat="1" applyFont="1" applyFill="1"/>
    <xf numFmtId="0" fontId="13" fillId="2" borderId="0" xfId="5" applyFont="1" applyFill="1"/>
    <xf numFmtId="39" fontId="13" fillId="2" borderId="0" xfId="5" applyNumberFormat="1" applyFont="1" applyFill="1"/>
    <xf numFmtId="166" fontId="13" fillId="2" borderId="0" xfId="5" applyNumberFormat="1" applyFont="1" applyFill="1"/>
    <xf numFmtId="167" fontId="5" fillId="0" borderId="0" xfId="1" applyNumberFormat="1" applyFont="1"/>
    <xf numFmtId="2" fontId="5" fillId="0" borderId="0" xfId="5" applyNumberFormat="1"/>
    <xf numFmtId="10" fontId="5" fillId="0" borderId="0" xfId="4" applyNumberFormat="1" applyFont="1"/>
    <xf numFmtId="10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0" xfId="0" applyNumberFormat="1"/>
    <xf numFmtId="167" fontId="12" fillId="3" borderId="0" xfId="1" applyNumberFormat="1" applyFont="1" applyFill="1"/>
    <xf numFmtId="167" fontId="13" fillId="2" borderId="0" xfId="1" applyNumberFormat="1" applyFont="1" applyFill="1"/>
    <xf numFmtId="167" fontId="0" fillId="0" borderId="0" xfId="0" applyNumberFormat="1"/>
    <xf numFmtId="0" fontId="1" fillId="0" borderId="0" xfId="0" applyFont="1" applyFill="1"/>
    <xf numFmtId="167" fontId="5" fillId="0" borderId="0" xfId="1" applyNumberFormat="1" applyFont="1" applyFill="1"/>
    <xf numFmtId="0" fontId="0" fillId="0" borderId="0" xfId="0" applyFill="1"/>
    <xf numFmtId="39" fontId="14" fillId="4" borderId="0" xfId="0" applyNumberFormat="1" applyFont="1" applyFill="1"/>
    <xf numFmtId="0" fontId="7" fillId="2" borderId="1" xfId="0" applyFont="1" applyFill="1" applyBorder="1" applyAlignment="1">
      <alignment horizontal="left" vertical="center" wrapText="1"/>
    </xf>
    <xf numFmtId="0" fontId="7" fillId="2" borderId="1" xfId="5" applyFont="1" applyFill="1" applyBorder="1" applyAlignment="1">
      <alignment horizontal="left" vertical="center" wrapText="1"/>
    </xf>
  </cellXfs>
  <cellStyles count="8">
    <cellStyle name="Comma" xfId="1" builtinId="3"/>
    <cellStyle name="Comma 2" xfId="7"/>
    <cellStyle name="Hyperlink" xfId="2" builtinId="8"/>
    <cellStyle name="Normal" xfId="0" builtinId="0"/>
    <cellStyle name="Normal 2" xfId="3"/>
    <cellStyle name="Normal 3" xfId="5"/>
    <cellStyle name="Percent" xfId="4" builtinId="5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7.5703125" customWidth="1"/>
    <col min="2" max="2" width="49.42578125" customWidth="1"/>
    <col min="3" max="3" width="17.28515625" customWidth="1"/>
    <col min="4" max="4" width="26.140625" customWidth="1"/>
    <col min="5" max="5" width="15.285156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0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8">
        <v>166631</v>
      </c>
      <c r="F9" s="15">
        <v>1984.825157</v>
      </c>
      <c r="G9" s="16">
        <v>7.3200000000000001E-2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28">
        <v>156464</v>
      </c>
      <c r="F10" s="15">
        <v>1387.2880560000001</v>
      </c>
      <c r="G10" s="16">
        <v>5.1200000000000002E-2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8">
        <v>396348</v>
      </c>
      <c r="F11" s="15">
        <v>1219.3646220000001</v>
      </c>
      <c r="G11" s="16">
        <v>4.4999999999999998E-2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13</v>
      </c>
      <c r="E12" s="28">
        <v>139090</v>
      </c>
      <c r="F12" s="15">
        <v>894.41824499999996</v>
      </c>
      <c r="G12" s="16">
        <v>3.3000000000000002E-2</v>
      </c>
      <c r="H12" s="17"/>
    </row>
    <row r="13" spans="1:8" ht="12.75" customHeight="1" x14ac:dyDescent="0.2">
      <c r="A13">
        <v>5</v>
      </c>
      <c r="B13" t="s">
        <v>24</v>
      </c>
      <c r="C13" t="s">
        <v>26</v>
      </c>
      <c r="D13" t="s">
        <v>22</v>
      </c>
      <c r="E13" s="28">
        <v>124429</v>
      </c>
      <c r="F13" s="15">
        <v>856.07151999999996</v>
      </c>
      <c r="G13" s="16">
        <v>3.1600000000000003E-2</v>
      </c>
      <c r="H13" s="17"/>
    </row>
    <row r="14" spans="1:8" ht="12.75" customHeight="1" x14ac:dyDescent="0.2">
      <c r="A14">
        <v>6</v>
      </c>
      <c r="B14" t="s">
        <v>27</v>
      </c>
      <c r="C14" t="s">
        <v>29</v>
      </c>
      <c r="D14" t="s">
        <v>28</v>
      </c>
      <c r="E14" s="28">
        <v>51551</v>
      </c>
      <c r="F14" s="15">
        <v>815.33061599999996</v>
      </c>
      <c r="G14" s="16">
        <v>3.0099999999999998E-2</v>
      </c>
      <c r="H14" s="17"/>
    </row>
    <row r="15" spans="1:8" ht="12.75" customHeight="1" x14ac:dyDescent="0.2">
      <c r="A15">
        <v>7</v>
      </c>
      <c r="B15" t="s">
        <v>30</v>
      </c>
      <c r="C15" t="s">
        <v>31</v>
      </c>
      <c r="D15" t="s">
        <v>22</v>
      </c>
      <c r="E15" s="28">
        <v>25294</v>
      </c>
      <c r="F15" s="15">
        <v>807.77653699999996</v>
      </c>
      <c r="G15" s="16">
        <v>2.98E-2</v>
      </c>
      <c r="H15" s="17"/>
    </row>
    <row r="16" spans="1:8" ht="12.75" customHeight="1" x14ac:dyDescent="0.2">
      <c r="A16">
        <v>8</v>
      </c>
      <c r="B16" t="s">
        <v>32</v>
      </c>
      <c r="C16" t="s">
        <v>33</v>
      </c>
      <c r="D16" t="s">
        <v>22</v>
      </c>
      <c r="E16" s="28">
        <v>26665</v>
      </c>
      <c r="F16" s="15">
        <v>743.82017499999995</v>
      </c>
      <c r="G16" s="16">
        <v>2.7400000000000001E-2</v>
      </c>
      <c r="H16" s="17"/>
    </row>
    <row r="17" spans="1:8" ht="12.75" customHeight="1" x14ac:dyDescent="0.2">
      <c r="A17">
        <v>9</v>
      </c>
      <c r="B17" t="s">
        <v>34</v>
      </c>
      <c r="C17" t="s">
        <v>36</v>
      </c>
      <c r="D17" t="s">
        <v>25</v>
      </c>
      <c r="E17" s="28">
        <v>315986</v>
      </c>
      <c r="F17" s="15">
        <v>682.37176699999998</v>
      </c>
      <c r="G17" s="16">
        <v>2.52E-2</v>
      </c>
      <c r="H17" s="17"/>
    </row>
    <row r="18" spans="1:8" ht="12.75" customHeight="1" x14ac:dyDescent="0.2">
      <c r="A18">
        <v>10</v>
      </c>
      <c r="B18" t="s">
        <v>37</v>
      </c>
      <c r="C18" t="s">
        <v>39</v>
      </c>
      <c r="D18" t="s">
        <v>13</v>
      </c>
      <c r="E18" s="28">
        <v>27896</v>
      </c>
      <c r="F18" s="15">
        <v>680.10447999999997</v>
      </c>
      <c r="G18" s="16">
        <v>2.5099999999999997E-2</v>
      </c>
      <c r="H18" s="17"/>
    </row>
    <row r="19" spans="1:8" ht="12.75" customHeight="1" x14ac:dyDescent="0.2">
      <c r="A19">
        <v>11</v>
      </c>
      <c r="B19" t="s">
        <v>40</v>
      </c>
      <c r="C19" t="s">
        <v>43</v>
      </c>
      <c r="D19" t="s">
        <v>41</v>
      </c>
      <c r="E19" s="28">
        <v>86811</v>
      </c>
      <c r="F19" s="15">
        <v>539.35674300000005</v>
      </c>
      <c r="G19" s="16">
        <v>1.9900000000000001E-2</v>
      </c>
      <c r="H19" s="17"/>
    </row>
    <row r="20" spans="1:8" ht="12.75" customHeight="1" x14ac:dyDescent="0.2">
      <c r="A20">
        <v>12</v>
      </c>
      <c r="B20" t="s">
        <v>44</v>
      </c>
      <c r="C20" t="s">
        <v>46</v>
      </c>
      <c r="D20" t="s">
        <v>38</v>
      </c>
      <c r="E20" s="28">
        <v>81240</v>
      </c>
      <c r="F20" s="15">
        <v>534.80291999999997</v>
      </c>
      <c r="G20" s="16">
        <v>1.9699999999999999E-2</v>
      </c>
      <c r="H20" s="17"/>
    </row>
    <row r="21" spans="1:8" ht="12.75" customHeight="1" x14ac:dyDescent="0.2">
      <c r="A21">
        <v>13</v>
      </c>
      <c r="B21" t="s">
        <v>47</v>
      </c>
      <c r="C21" t="s">
        <v>49</v>
      </c>
      <c r="D21" t="s">
        <v>48</v>
      </c>
      <c r="E21" s="28">
        <v>270612</v>
      </c>
      <c r="F21" s="15">
        <v>534.45870000000002</v>
      </c>
      <c r="G21" s="16">
        <v>1.9699999999999999E-2</v>
      </c>
      <c r="H21" s="17"/>
    </row>
    <row r="22" spans="1:8" ht="12.75" customHeight="1" x14ac:dyDescent="0.2">
      <c r="A22">
        <v>14</v>
      </c>
      <c r="B22" t="s">
        <v>50</v>
      </c>
      <c r="C22" t="s">
        <v>51</v>
      </c>
      <c r="D22" t="s">
        <v>38</v>
      </c>
      <c r="E22" s="28">
        <v>190130</v>
      </c>
      <c r="F22" s="15">
        <v>531.12815499999999</v>
      </c>
      <c r="G22" s="16">
        <v>1.9599999999999999E-2</v>
      </c>
      <c r="H22" s="17"/>
    </row>
    <row r="23" spans="1:8" ht="12.75" customHeight="1" x14ac:dyDescent="0.2">
      <c r="A23">
        <v>15</v>
      </c>
      <c r="B23" t="s">
        <v>52</v>
      </c>
      <c r="C23" t="s">
        <v>54</v>
      </c>
      <c r="D23" t="s">
        <v>28</v>
      </c>
      <c r="E23" s="28">
        <v>306263</v>
      </c>
      <c r="F23" s="15">
        <v>509.774764</v>
      </c>
      <c r="G23" s="16">
        <v>1.8799999999999997E-2</v>
      </c>
      <c r="H23" s="17"/>
    </row>
    <row r="24" spans="1:8" ht="12.75" customHeight="1" x14ac:dyDescent="0.2">
      <c r="A24">
        <v>16</v>
      </c>
      <c r="B24" t="s">
        <v>55</v>
      </c>
      <c r="C24" t="s">
        <v>57</v>
      </c>
      <c r="D24" t="s">
        <v>25</v>
      </c>
      <c r="E24" s="28">
        <v>26398</v>
      </c>
      <c r="F24" s="15">
        <v>505.75928199999998</v>
      </c>
      <c r="G24" s="16">
        <v>1.8700000000000001E-2</v>
      </c>
      <c r="H24" s="17"/>
    </row>
    <row r="25" spans="1:8" ht="12.75" customHeight="1" x14ac:dyDescent="0.2">
      <c r="A25">
        <v>17</v>
      </c>
      <c r="B25" t="s">
        <v>58</v>
      </c>
      <c r="C25" t="s">
        <v>60</v>
      </c>
      <c r="D25" t="s">
        <v>35</v>
      </c>
      <c r="E25" s="28">
        <v>63860</v>
      </c>
      <c r="F25" s="15">
        <v>502.29083000000003</v>
      </c>
      <c r="G25" s="16">
        <v>1.8500000000000003E-2</v>
      </c>
      <c r="H25" s="17"/>
    </row>
    <row r="26" spans="1:8" ht="12.75" customHeight="1" x14ac:dyDescent="0.2">
      <c r="A26">
        <v>18</v>
      </c>
      <c r="B26" t="s">
        <v>61</v>
      </c>
      <c r="C26" t="s">
        <v>63</v>
      </c>
      <c r="D26" t="s">
        <v>13</v>
      </c>
      <c r="E26" s="28">
        <v>99000</v>
      </c>
      <c r="F26" s="15">
        <v>500.49450000000002</v>
      </c>
      <c r="G26" s="16">
        <v>1.8500000000000003E-2</v>
      </c>
      <c r="H26" s="17"/>
    </row>
    <row r="27" spans="1:8" ht="12.75" customHeight="1" x14ac:dyDescent="0.2">
      <c r="A27">
        <v>19</v>
      </c>
      <c r="B27" t="s">
        <v>64</v>
      </c>
      <c r="C27" t="s">
        <v>66</v>
      </c>
      <c r="D27" t="s">
        <v>35</v>
      </c>
      <c r="E27" s="28">
        <v>258937</v>
      </c>
      <c r="F27" s="15">
        <v>439.416089</v>
      </c>
      <c r="G27" s="16">
        <v>1.6200000000000003E-2</v>
      </c>
      <c r="H27" s="17"/>
    </row>
    <row r="28" spans="1:8" ht="12.75" customHeight="1" x14ac:dyDescent="0.2">
      <c r="A28">
        <v>20</v>
      </c>
      <c r="B28" t="s">
        <v>67</v>
      </c>
      <c r="C28" t="s">
        <v>69</v>
      </c>
      <c r="D28" t="s">
        <v>56</v>
      </c>
      <c r="E28" s="28">
        <v>221875</v>
      </c>
      <c r="F28" s="15">
        <v>400.37343800000002</v>
      </c>
      <c r="G28" s="16">
        <v>1.4800000000000001E-2</v>
      </c>
      <c r="H28" s="17"/>
    </row>
    <row r="29" spans="1:8" ht="12.75" customHeight="1" x14ac:dyDescent="0.2">
      <c r="A29">
        <v>21</v>
      </c>
      <c r="B29" t="s">
        <v>70</v>
      </c>
      <c r="C29" t="s">
        <v>72</v>
      </c>
      <c r="D29" t="s">
        <v>62</v>
      </c>
      <c r="E29" s="28">
        <v>489949</v>
      </c>
      <c r="F29" s="15">
        <v>365.50195400000001</v>
      </c>
      <c r="G29" s="16">
        <v>1.3500000000000002E-2</v>
      </c>
      <c r="H29" s="17"/>
    </row>
    <row r="30" spans="1:8" ht="12.75" customHeight="1" x14ac:dyDescent="0.2">
      <c r="A30">
        <v>22</v>
      </c>
      <c r="B30" t="s">
        <v>73</v>
      </c>
      <c r="C30" t="s">
        <v>75</v>
      </c>
      <c r="D30" t="s">
        <v>13</v>
      </c>
      <c r="E30" s="28">
        <v>59400</v>
      </c>
      <c r="F30" s="15">
        <v>351.1431</v>
      </c>
      <c r="G30" s="16">
        <v>1.3000000000000001E-2</v>
      </c>
      <c r="H30" s="17"/>
    </row>
    <row r="31" spans="1:8" ht="12.75" customHeight="1" x14ac:dyDescent="0.2">
      <c r="A31">
        <v>23</v>
      </c>
      <c r="B31" t="s">
        <v>76</v>
      </c>
      <c r="C31" t="s">
        <v>78</v>
      </c>
      <c r="D31" t="s">
        <v>16</v>
      </c>
      <c r="E31" s="28">
        <v>82875</v>
      </c>
      <c r="F31" s="15">
        <v>340.160438</v>
      </c>
      <c r="G31" s="16">
        <v>1.26E-2</v>
      </c>
      <c r="H31" s="17"/>
    </row>
    <row r="32" spans="1:8" ht="12.75" customHeight="1" x14ac:dyDescent="0.2">
      <c r="A32">
        <v>24</v>
      </c>
      <c r="B32" t="s">
        <v>79</v>
      </c>
      <c r="C32" t="s">
        <v>81</v>
      </c>
      <c r="D32" t="s">
        <v>65</v>
      </c>
      <c r="E32" s="28">
        <v>89171</v>
      </c>
      <c r="F32" s="15">
        <v>335.728815</v>
      </c>
      <c r="G32" s="16">
        <v>1.24E-2</v>
      </c>
      <c r="H32" s="17"/>
    </row>
    <row r="33" spans="1:8" ht="12.75" customHeight="1" x14ac:dyDescent="0.2">
      <c r="A33">
        <v>25</v>
      </c>
      <c r="B33" t="s">
        <v>82</v>
      </c>
      <c r="C33" t="s">
        <v>84</v>
      </c>
      <c r="D33" t="s">
        <v>71</v>
      </c>
      <c r="E33" s="28">
        <v>289792</v>
      </c>
      <c r="F33" s="15">
        <v>329.92819200000002</v>
      </c>
      <c r="G33" s="16">
        <v>1.2199999999999999E-2</v>
      </c>
      <c r="H33" s="17"/>
    </row>
    <row r="34" spans="1:8" ht="12.75" customHeight="1" x14ac:dyDescent="0.2">
      <c r="A34">
        <v>26</v>
      </c>
      <c r="B34" t="s">
        <v>85</v>
      </c>
      <c r="C34" t="s">
        <v>87</v>
      </c>
      <c r="D34" t="s">
        <v>45</v>
      </c>
      <c r="E34" s="28">
        <v>102048</v>
      </c>
      <c r="F34" s="15">
        <v>326.80871999999999</v>
      </c>
      <c r="G34" s="16">
        <v>1.21E-2</v>
      </c>
      <c r="H34" s="17"/>
    </row>
    <row r="35" spans="1:8" ht="12.75" customHeight="1" x14ac:dyDescent="0.2">
      <c r="A35">
        <v>27</v>
      </c>
      <c r="B35" t="s">
        <v>88</v>
      </c>
      <c r="C35" t="s">
        <v>90</v>
      </c>
      <c r="D35" t="s">
        <v>53</v>
      </c>
      <c r="E35" s="28">
        <v>487376</v>
      </c>
      <c r="F35" s="15">
        <v>324.83610399999998</v>
      </c>
      <c r="G35" s="16">
        <v>1.2E-2</v>
      </c>
      <c r="H35" s="17"/>
    </row>
    <row r="36" spans="1:8" ht="12.75" customHeight="1" x14ac:dyDescent="0.2">
      <c r="A36">
        <v>28</v>
      </c>
      <c r="B36" t="s">
        <v>91</v>
      </c>
      <c r="C36" t="s">
        <v>93</v>
      </c>
      <c r="D36" t="s">
        <v>13</v>
      </c>
      <c r="E36" s="28">
        <v>36680</v>
      </c>
      <c r="F36" s="15">
        <v>318.29070000000002</v>
      </c>
      <c r="G36" s="16">
        <v>1.1699999999999999E-2</v>
      </c>
      <c r="H36" s="17"/>
    </row>
    <row r="37" spans="1:8" ht="12.75" customHeight="1" x14ac:dyDescent="0.2">
      <c r="A37">
        <v>29</v>
      </c>
      <c r="B37" t="s">
        <v>94</v>
      </c>
      <c r="C37" t="s">
        <v>96</v>
      </c>
      <c r="D37" t="s">
        <v>13</v>
      </c>
      <c r="E37" s="28">
        <v>120530</v>
      </c>
      <c r="F37" s="15">
        <v>307.411765</v>
      </c>
      <c r="G37" s="16">
        <v>1.1299999999999999E-2</v>
      </c>
      <c r="H37" s="17"/>
    </row>
    <row r="38" spans="1:8" ht="12.75" customHeight="1" x14ac:dyDescent="0.2">
      <c r="A38">
        <v>30</v>
      </c>
      <c r="B38" t="s">
        <v>97</v>
      </c>
      <c r="C38" t="s">
        <v>99</v>
      </c>
      <c r="D38" t="s">
        <v>74</v>
      </c>
      <c r="E38" s="28">
        <v>26708</v>
      </c>
      <c r="F38" s="15">
        <v>303.32275600000003</v>
      </c>
      <c r="G38" s="16">
        <v>1.1200000000000002E-2</v>
      </c>
      <c r="H38" s="17"/>
    </row>
    <row r="39" spans="1:8" ht="12.75" customHeight="1" x14ac:dyDescent="0.2">
      <c r="A39">
        <v>31</v>
      </c>
      <c r="B39" t="s">
        <v>100</v>
      </c>
      <c r="C39" t="s">
        <v>102</v>
      </c>
      <c r="D39" t="s">
        <v>28</v>
      </c>
      <c r="E39" s="28">
        <v>100956</v>
      </c>
      <c r="F39" s="15">
        <v>300.84888000000001</v>
      </c>
      <c r="G39" s="16">
        <v>1.11E-2</v>
      </c>
      <c r="H39" s="17"/>
    </row>
    <row r="40" spans="1:8" ht="12.75" customHeight="1" x14ac:dyDescent="0.2">
      <c r="A40">
        <v>32</v>
      </c>
      <c r="B40" t="s">
        <v>103</v>
      </c>
      <c r="C40" t="s">
        <v>105</v>
      </c>
      <c r="D40" t="s">
        <v>77</v>
      </c>
      <c r="E40" s="28">
        <v>2359601</v>
      </c>
      <c r="F40" s="15">
        <v>297.30972600000001</v>
      </c>
      <c r="G40" s="16">
        <v>1.1000000000000001E-2</v>
      </c>
      <c r="H40" s="17"/>
    </row>
    <row r="41" spans="1:8" ht="12.75" customHeight="1" x14ac:dyDescent="0.2">
      <c r="A41">
        <v>33</v>
      </c>
      <c r="B41" t="s">
        <v>106</v>
      </c>
      <c r="C41" t="s">
        <v>108</v>
      </c>
      <c r="D41" t="s">
        <v>42</v>
      </c>
      <c r="E41" s="28">
        <v>127016</v>
      </c>
      <c r="F41" s="15">
        <v>292.26381600000002</v>
      </c>
      <c r="G41" s="16">
        <v>1.0800000000000001E-2</v>
      </c>
      <c r="H41" s="17"/>
    </row>
    <row r="42" spans="1:8" ht="12.75" customHeight="1" x14ac:dyDescent="0.2">
      <c r="A42">
        <v>34</v>
      </c>
      <c r="B42" t="s">
        <v>109</v>
      </c>
      <c r="C42" t="s">
        <v>111</v>
      </c>
      <c r="D42" t="s">
        <v>13</v>
      </c>
      <c r="E42" s="28">
        <v>19350</v>
      </c>
      <c r="F42" s="15">
        <v>291.24652500000002</v>
      </c>
      <c r="G42" s="16">
        <v>1.0700000000000001E-2</v>
      </c>
      <c r="H42" s="17"/>
    </row>
    <row r="43" spans="1:8" ht="12.75" customHeight="1" x14ac:dyDescent="0.2">
      <c r="A43">
        <v>35</v>
      </c>
      <c r="B43" t="s">
        <v>112</v>
      </c>
      <c r="C43" t="s">
        <v>114</v>
      </c>
      <c r="D43" t="s">
        <v>25</v>
      </c>
      <c r="E43" s="28">
        <v>58768</v>
      </c>
      <c r="F43" s="15">
        <v>289.314864</v>
      </c>
      <c r="G43" s="16">
        <v>1.0700000000000001E-2</v>
      </c>
      <c r="H43" s="17"/>
    </row>
    <row r="44" spans="1:8" ht="12.75" customHeight="1" x14ac:dyDescent="0.2">
      <c r="A44">
        <v>36</v>
      </c>
      <c r="B44" t="s">
        <v>115</v>
      </c>
      <c r="C44" t="s">
        <v>117</v>
      </c>
      <c r="D44" t="s">
        <v>13</v>
      </c>
      <c r="E44" s="28">
        <v>85669</v>
      </c>
      <c r="F44" s="15">
        <v>286.69130899999999</v>
      </c>
      <c r="G44" s="16">
        <v>1.06E-2</v>
      </c>
      <c r="H44" s="17"/>
    </row>
    <row r="45" spans="1:8" ht="12.75" customHeight="1" x14ac:dyDescent="0.2">
      <c r="A45">
        <v>37</v>
      </c>
      <c r="B45" t="s">
        <v>118</v>
      </c>
      <c r="C45" t="s">
        <v>119</v>
      </c>
      <c r="D45" t="s">
        <v>42</v>
      </c>
      <c r="E45" s="28">
        <v>59717</v>
      </c>
      <c r="F45" s="15">
        <v>281.92395699999997</v>
      </c>
      <c r="G45" s="16">
        <v>1.04E-2</v>
      </c>
      <c r="H45" s="17"/>
    </row>
    <row r="46" spans="1:8" ht="12.75" customHeight="1" x14ac:dyDescent="0.2">
      <c r="A46">
        <v>38</v>
      </c>
      <c r="B46" t="s">
        <v>120</v>
      </c>
      <c r="C46" t="s">
        <v>121</v>
      </c>
      <c r="D46" t="s">
        <v>25</v>
      </c>
      <c r="E46" s="28">
        <v>144281</v>
      </c>
      <c r="F46" s="15">
        <v>270.38259399999998</v>
      </c>
      <c r="G46" s="16">
        <v>0.01</v>
      </c>
      <c r="H46" s="17"/>
    </row>
    <row r="47" spans="1:8" ht="12.75" customHeight="1" x14ac:dyDescent="0.2">
      <c r="A47">
        <v>39</v>
      </c>
      <c r="B47" t="s">
        <v>122</v>
      </c>
      <c r="C47" t="s">
        <v>123</v>
      </c>
      <c r="D47" t="s">
        <v>19</v>
      </c>
      <c r="E47" s="28">
        <v>14977</v>
      </c>
      <c r="F47" s="15">
        <v>270.24498799999998</v>
      </c>
      <c r="G47" s="16">
        <v>0.01</v>
      </c>
      <c r="H47" s="17"/>
    </row>
    <row r="48" spans="1:8" ht="12.75" customHeight="1" x14ac:dyDescent="0.2">
      <c r="A48">
        <v>40</v>
      </c>
      <c r="B48" t="s">
        <v>124</v>
      </c>
      <c r="C48" t="s">
        <v>125</v>
      </c>
      <c r="D48" t="s">
        <v>80</v>
      </c>
      <c r="E48" s="28">
        <v>83000</v>
      </c>
      <c r="F48" s="15">
        <v>268.339</v>
      </c>
      <c r="G48" s="16">
        <v>9.8999999999999991E-3</v>
      </c>
      <c r="H48" s="17"/>
    </row>
    <row r="49" spans="1:8" ht="12.75" customHeight="1" x14ac:dyDescent="0.2">
      <c r="A49">
        <v>41</v>
      </c>
      <c r="B49" t="s">
        <v>126</v>
      </c>
      <c r="C49" t="s">
        <v>127</v>
      </c>
      <c r="D49" t="s">
        <v>83</v>
      </c>
      <c r="E49" s="28">
        <v>247658</v>
      </c>
      <c r="F49" s="15">
        <v>264.87023099999999</v>
      </c>
      <c r="G49" s="16">
        <v>9.7999999999999997E-3</v>
      </c>
      <c r="H49" s="17"/>
    </row>
    <row r="50" spans="1:8" ht="12.75" customHeight="1" x14ac:dyDescent="0.2">
      <c r="A50">
        <v>42</v>
      </c>
      <c r="B50" t="s">
        <v>128</v>
      </c>
      <c r="C50" t="s">
        <v>129</v>
      </c>
      <c r="D50" t="s">
        <v>35</v>
      </c>
      <c r="E50" s="28">
        <v>124317</v>
      </c>
      <c r="F50" s="15">
        <v>262.43318699999998</v>
      </c>
      <c r="G50" s="16">
        <v>9.7000000000000003E-3</v>
      </c>
      <c r="H50" s="17"/>
    </row>
    <row r="51" spans="1:8" ht="12.75" customHeight="1" x14ac:dyDescent="0.2">
      <c r="A51">
        <v>43</v>
      </c>
      <c r="B51" t="s">
        <v>130</v>
      </c>
      <c r="C51" t="s">
        <v>131</v>
      </c>
      <c r="D51" t="s">
        <v>42</v>
      </c>
      <c r="E51" s="28">
        <v>102252</v>
      </c>
      <c r="F51" s="15">
        <v>260.12908800000002</v>
      </c>
      <c r="G51" s="16">
        <v>9.5999999999999992E-3</v>
      </c>
      <c r="H51" s="17"/>
    </row>
    <row r="52" spans="1:8" ht="12.75" customHeight="1" x14ac:dyDescent="0.2">
      <c r="A52">
        <v>44</v>
      </c>
      <c r="B52" t="s">
        <v>132</v>
      </c>
      <c r="C52" t="s">
        <v>133</v>
      </c>
      <c r="D52" t="s">
        <v>86</v>
      </c>
      <c r="E52" s="28">
        <v>85121</v>
      </c>
      <c r="F52" s="15">
        <v>258.98064299999999</v>
      </c>
      <c r="G52" s="16">
        <v>9.5999999999999992E-3</v>
      </c>
      <c r="H52" s="17"/>
    </row>
    <row r="53" spans="1:8" ht="12.75" customHeight="1" x14ac:dyDescent="0.2">
      <c r="A53">
        <v>45</v>
      </c>
      <c r="B53" t="s">
        <v>134</v>
      </c>
      <c r="C53" t="s">
        <v>135</v>
      </c>
      <c r="D53" t="s">
        <v>89</v>
      </c>
      <c r="E53" s="28">
        <v>228558</v>
      </c>
      <c r="F53" s="15">
        <v>258.15626099999997</v>
      </c>
      <c r="G53" s="16">
        <v>9.4999999999999998E-3</v>
      </c>
      <c r="H53" s="17"/>
    </row>
    <row r="54" spans="1:8" ht="12.75" customHeight="1" x14ac:dyDescent="0.2">
      <c r="A54">
        <v>46</v>
      </c>
      <c r="B54" t="s">
        <v>136</v>
      </c>
      <c r="C54" t="s">
        <v>137</v>
      </c>
      <c r="D54" t="s">
        <v>45</v>
      </c>
      <c r="E54" s="28">
        <v>295395</v>
      </c>
      <c r="F54" s="15">
        <v>254.63049000000001</v>
      </c>
      <c r="G54" s="16">
        <v>9.3999999999999986E-3</v>
      </c>
      <c r="H54" s="17"/>
    </row>
    <row r="55" spans="1:8" ht="12.75" customHeight="1" x14ac:dyDescent="0.2">
      <c r="A55">
        <v>47</v>
      </c>
      <c r="B55" t="s">
        <v>138</v>
      </c>
      <c r="C55" t="s">
        <v>139</v>
      </c>
      <c r="D55" t="s">
        <v>59</v>
      </c>
      <c r="E55" s="28">
        <v>60302</v>
      </c>
      <c r="F55" s="15">
        <v>253.389004</v>
      </c>
      <c r="G55" s="16">
        <v>9.3999999999999986E-3</v>
      </c>
      <c r="H55" s="17"/>
    </row>
    <row r="56" spans="1:8" ht="12.75" customHeight="1" x14ac:dyDescent="0.2">
      <c r="A56">
        <v>48</v>
      </c>
      <c r="B56" t="s">
        <v>140</v>
      </c>
      <c r="C56" t="s">
        <v>141</v>
      </c>
      <c r="D56" t="s">
        <v>22</v>
      </c>
      <c r="E56" s="28">
        <v>95500</v>
      </c>
      <c r="F56" s="15">
        <v>252.07225</v>
      </c>
      <c r="G56" s="16">
        <v>9.300000000000001E-3</v>
      </c>
      <c r="H56" s="17"/>
    </row>
    <row r="57" spans="1:8" ht="12.75" customHeight="1" x14ac:dyDescent="0.2">
      <c r="A57">
        <v>49</v>
      </c>
      <c r="B57" t="s">
        <v>142</v>
      </c>
      <c r="C57" t="s">
        <v>143</v>
      </c>
      <c r="D57" t="s">
        <v>45</v>
      </c>
      <c r="E57" s="28">
        <v>287900</v>
      </c>
      <c r="F57" s="15">
        <v>250.32905</v>
      </c>
      <c r="G57" s="16">
        <v>9.1999999999999998E-3</v>
      </c>
      <c r="H57" s="17"/>
    </row>
    <row r="58" spans="1:8" ht="12.75" customHeight="1" x14ac:dyDescent="0.2">
      <c r="A58">
        <v>50</v>
      </c>
      <c r="B58" t="s">
        <v>144</v>
      </c>
      <c r="C58" t="s">
        <v>145</v>
      </c>
      <c r="D58" t="s">
        <v>45</v>
      </c>
      <c r="E58" s="28">
        <v>115000</v>
      </c>
      <c r="F58" s="15">
        <v>234.48500000000001</v>
      </c>
      <c r="G58" s="16">
        <v>8.6999999999999994E-3</v>
      </c>
      <c r="H58" s="17"/>
    </row>
    <row r="59" spans="1:8" ht="12.75" customHeight="1" x14ac:dyDescent="0.2">
      <c r="A59">
        <v>51</v>
      </c>
      <c r="B59" t="s">
        <v>146</v>
      </c>
      <c r="C59" t="s">
        <v>147</v>
      </c>
      <c r="D59" t="s">
        <v>42</v>
      </c>
      <c r="E59" s="28">
        <v>105000</v>
      </c>
      <c r="F59" s="15">
        <v>214.46250000000001</v>
      </c>
      <c r="G59" s="16">
        <v>7.9000000000000008E-3</v>
      </c>
      <c r="H59" s="17"/>
    </row>
    <row r="60" spans="1:8" ht="12.75" customHeight="1" x14ac:dyDescent="0.2">
      <c r="A60">
        <v>52</v>
      </c>
      <c r="B60" t="s">
        <v>148</v>
      </c>
      <c r="C60" t="s">
        <v>149</v>
      </c>
      <c r="D60" t="s">
        <v>25</v>
      </c>
      <c r="E60" s="28">
        <v>28998</v>
      </c>
      <c r="F60" s="15">
        <v>203.02949699999999</v>
      </c>
      <c r="G60" s="16">
        <v>7.4999999999999997E-3</v>
      </c>
      <c r="H60" s="17"/>
    </row>
    <row r="61" spans="1:8" ht="12.75" customHeight="1" x14ac:dyDescent="0.2">
      <c r="A61">
        <v>53</v>
      </c>
      <c r="B61" t="s">
        <v>150</v>
      </c>
      <c r="C61" t="s">
        <v>151</v>
      </c>
      <c r="D61" t="s">
        <v>68</v>
      </c>
      <c r="E61" s="28">
        <v>127687</v>
      </c>
      <c r="F61" s="15">
        <v>197.21257199999999</v>
      </c>
      <c r="G61" s="16">
        <v>7.3000000000000001E-3</v>
      </c>
      <c r="H61" s="17"/>
    </row>
    <row r="62" spans="1:8" ht="12.75" customHeight="1" x14ac:dyDescent="0.2">
      <c r="A62">
        <v>54</v>
      </c>
      <c r="B62" t="s">
        <v>152</v>
      </c>
      <c r="C62" t="s">
        <v>153</v>
      </c>
      <c r="D62" t="s">
        <v>53</v>
      </c>
      <c r="E62" s="28">
        <v>283895</v>
      </c>
      <c r="F62" s="15">
        <v>188.50628</v>
      </c>
      <c r="G62" s="16">
        <v>6.9999999999999993E-3</v>
      </c>
      <c r="H62" s="17"/>
    </row>
    <row r="63" spans="1:8" ht="12.75" customHeight="1" x14ac:dyDescent="0.2">
      <c r="A63">
        <v>55</v>
      </c>
      <c r="B63" t="s">
        <v>154</v>
      </c>
      <c r="C63" t="s">
        <v>155</v>
      </c>
      <c r="D63" t="s">
        <v>92</v>
      </c>
      <c r="E63" s="28">
        <v>74800</v>
      </c>
      <c r="F63" s="15">
        <v>185.65360000000001</v>
      </c>
      <c r="G63" s="16">
        <v>6.8999999999999999E-3</v>
      </c>
      <c r="H63" s="17"/>
    </row>
    <row r="64" spans="1:8" ht="12.75" customHeight="1" x14ac:dyDescent="0.2">
      <c r="A64">
        <v>56</v>
      </c>
      <c r="B64" t="s">
        <v>156</v>
      </c>
      <c r="C64" t="s">
        <v>157</v>
      </c>
      <c r="D64" t="s">
        <v>38</v>
      </c>
      <c r="E64" s="28">
        <v>111537</v>
      </c>
      <c r="F64" s="15">
        <v>178.961117</v>
      </c>
      <c r="G64" s="16">
        <v>6.6E-3</v>
      </c>
      <c r="H64" s="17"/>
    </row>
    <row r="65" spans="1:8" ht="12.75" customHeight="1" x14ac:dyDescent="0.2">
      <c r="A65">
        <v>57</v>
      </c>
      <c r="B65" t="s">
        <v>158</v>
      </c>
      <c r="C65" t="s">
        <v>159</v>
      </c>
      <c r="D65" t="s">
        <v>22</v>
      </c>
      <c r="E65" s="28">
        <v>147240</v>
      </c>
      <c r="F65" s="15">
        <v>158.57748000000001</v>
      </c>
      <c r="G65" s="16">
        <v>5.8999999999999999E-3</v>
      </c>
      <c r="H65" s="17"/>
    </row>
    <row r="66" spans="1:8" ht="12.75" customHeight="1" x14ac:dyDescent="0.2">
      <c r="A66">
        <v>58</v>
      </c>
      <c r="B66" t="s">
        <v>160</v>
      </c>
      <c r="C66" t="s">
        <v>161</v>
      </c>
      <c r="D66" t="s">
        <v>35</v>
      </c>
      <c r="E66" s="28">
        <v>69500</v>
      </c>
      <c r="F66" s="15">
        <v>144.143</v>
      </c>
      <c r="G66" s="16">
        <v>5.3E-3</v>
      </c>
      <c r="H66" s="17"/>
    </row>
    <row r="67" spans="1:8" ht="12.75" customHeight="1" x14ac:dyDescent="0.2">
      <c r="A67">
        <v>59</v>
      </c>
      <c r="B67" t="s">
        <v>162</v>
      </c>
      <c r="C67" t="s">
        <v>163</v>
      </c>
      <c r="D67" t="s">
        <v>68</v>
      </c>
      <c r="E67" s="28">
        <v>70857</v>
      </c>
      <c r="F67" s="15">
        <v>136.506011</v>
      </c>
      <c r="G67" s="16">
        <v>5.0000000000000001E-3</v>
      </c>
      <c r="H67" s="17"/>
    </row>
    <row r="68" spans="1:8" ht="12.75" customHeight="1" x14ac:dyDescent="0.2">
      <c r="A68">
        <v>60</v>
      </c>
      <c r="B68" t="s">
        <v>164</v>
      </c>
      <c r="C68" t="s">
        <v>165</v>
      </c>
      <c r="D68" t="s">
        <v>59</v>
      </c>
      <c r="E68" s="28">
        <v>32550</v>
      </c>
      <c r="F68" s="15">
        <v>131.79495</v>
      </c>
      <c r="G68" s="16">
        <v>4.8999999999999998E-3</v>
      </c>
      <c r="H68" s="17"/>
    </row>
    <row r="69" spans="1:8" ht="12.75" customHeight="1" x14ac:dyDescent="0.2">
      <c r="A69">
        <v>61</v>
      </c>
      <c r="B69" t="s">
        <v>166</v>
      </c>
      <c r="C69" t="s">
        <v>167</v>
      </c>
      <c r="D69" t="s">
        <v>42</v>
      </c>
      <c r="E69" s="28">
        <v>175000</v>
      </c>
      <c r="F69" s="15">
        <v>125.91249999999999</v>
      </c>
      <c r="G69" s="16">
        <v>4.5999999999999999E-3</v>
      </c>
      <c r="H69" s="17"/>
    </row>
    <row r="70" spans="1:8" ht="12.75" customHeight="1" x14ac:dyDescent="0.2">
      <c r="A70">
        <v>62</v>
      </c>
      <c r="B70" t="s">
        <v>168</v>
      </c>
      <c r="C70" t="s">
        <v>169</v>
      </c>
      <c r="D70" t="s">
        <v>95</v>
      </c>
      <c r="E70" s="28">
        <v>100000</v>
      </c>
      <c r="F70" s="15">
        <v>6.72</v>
      </c>
      <c r="G70" s="16">
        <v>2.0000000000000001E-4</v>
      </c>
      <c r="H70" s="17"/>
    </row>
    <row r="71" spans="1:8" ht="12.75" customHeight="1" x14ac:dyDescent="0.2">
      <c r="B71" s="18" t="s">
        <v>182</v>
      </c>
      <c r="C71" s="18"/>
      <c r="D71" s="18"/>
      <c r="E71" s="18"/>
      <c r="F71" s="19">
        <f>SUM(F9:F70)</f>
        <v>25641.87951000001</v>
      </c>
      <c r="G71" s="29">
        <f>SUM(G9:G70)</f>
        <v>0.94650000000000023</v>
      </c>
      <c r="H71" s="21"/>
    </row>
    <row r="72" spans="1:8" ht="12.75" customHeight="1" x14ac:dyDescent="0.2">
      <c r="E72" s="28"/>
      <c r="F72" s="15"/>
      <c r="G72" s="16"/>
      <c r="H72" s="17"/>
    </row>
    <row r="73" spans="1:8" ht="12.75" customHeight="1" x14ac:dyDescent="0.2">
      <c r="B73" s="1" t="s">
        <v>444</v>
      </c>
      <c r="E73" s="28"/>
      <c r="F73" s="15"/>
      <c r="G73" s="16"/>
      <c r="H73" s="17"/>
    </row>
    <row r="74" spans="1:8" ht="12.75" customHeight="1" x14ac:dyDescent="0.2">
      <c r="A74">
        <v>63</v>
      </c>
      <c r="B74" t="s">
        <v>170</v>
      </c>
      <c r="C74" t="s">
        <v>171</v>
      </c>
      <c r="D74" t="s">
        <v>101</v>
      </c>
      <c r="E74" s="28">
        <v>200000</v>
      </c>
      <c r="F74" s="15">
        <v>0.02</v>
      </c>
      <c r="G74" s="30" t="s">
        <v>446</v>
      </c>
      <c r="H74" s="17"/>
    </row>
    <row r="75" spans="1:8" ht="12.75" customHeight="1" x14ac:dyDescent="0.2">
      <c r="A75">
        <v>64</v>
      </c>
      <c r="B75" t="s">
        <v>172</v>
      </c>
      <c r="C75" t="s">
        <v>173</v>
      </c>
      <c r="D75" t="s">
        <v>104</v>
      </c>
      <c r="E75" s="28">
        <v>176305</v>
      </c>
      <c r="F75" s="15">
        <v>1.7631000000000001E-2</v>
      </c>
      <c r="G75" s="30" t="s">
        <v>446</v>
      </c>
      <c r="H75" s="17"/>
    </row>
    <row r="76" spans="1:8" ht="12.75" customHeight="1" x14ac:dyDescent="0.2">
      <c r="A76">
        <v>65</v>
      </c>
      <c r="B76" t="s">
        <v>174</v>
      </c>
      <c r="C76" s="2" t="s">
        <v>445</v>
      </c>
      <c r="D76" t="s">
        <v>107</v>
      </c>
      <c r="E76" s="28">
        <v>93200</v>
      </c>
      <c r="F76" s="15">
        <v>9.3200000000000002E-3</v>
      </c>
      <c r="G76" s="30" t="s">
        <v>446</v>
      </c>
      <c r="H76" s="17"/>
    </row>
    <row r="77" spans="1:8" ht="12.75" customHeight="1" x14ac:dyDescent="0.2">
      <c r="A77">
        <v>66</v>
      </c>
      <c r="B77" t="s">
        <v>175</v>
      </c>
      <c r="C77" s="2" t="s">
        <v>445</v>
      </c>
      <c r="D77" t="s">
        <v>110</v>
      </c>
      <c r="E77" s="28">
        <v>54000</v>
      </c>
      <c r="F77" s="15">
        <v>5.4000000000000003E-3</v>
      </c>
      <c r="G77" s="30" t="s">
        <v>446</v>
      </c>
      <c r="H77" s="17"/>
    </row>
    <row r="78" spans="1:8" ht="12.75" customHeight="1" x14ac:dyDescent="0.2">
      <c r="A78">
        <v>67</v>
      </c>
      <c r="B78" t="s">
        <v>176</v>
      </c>
      <c r="C78" t="s">
        <v>177</v>
      </c>
      <c r="D78" t="s">
        <v>113</v>
      </c>
      <c r="E78" s="28">
        <v>50800</v>
      </c>
      <c r="F78" s="15">
        <v>5.0800000000000003E-3</v>
      </c>
      <c r="G78" s="30" t="s">
        <v>446</v>
      </c>
      <c r="H78" s="17"/>
    </row>
    <row r="79" spans="1:8" ht="12.75" customHeight="1" x14ac:dyDescent="0.2">
      <c r="A79">
        <v>68</v>
      </c>
      <c r="B79" t="s">
        <v>178</v>
      </c>
      <c r="C79" t="s">
        <v>179</v>
      </c>
      <c r="D79" t="s">
        <v>116</v>
      </c>
      <c r="E79" s="28">
        <v>39500</v>
      </c>
      <c r="F79" s="15">
        <v>4.0000000000000003E-5</v>
      </c>
      <c r="G79" s="30" t="s">
        <v>446</v>
      </c>
      <c r="H79" s="17"/>
    </row>
    <row r="80" spans="1:8" ht="12.75" customHeight="1" x14ac:dyDescent="0.2">
      <c r="A80">
        <v>69</v>
      </c>
      <c r="B80" t="s">
        <v>180</v>
      </c>
      <c r="C80" t="s">
        <v>181</v>
      </c>
      <c r="D80" t="s">
        <v>48</v>
      </c>
      <c r="E80" s="28">
        <v>200</v>
      </c>
      <c r="F80" s="15">
        <v>2.0000000000000002E-5</v>
      </c>
      <c r="G80" s="30" t="s">
        <v>446</v>
      </c>
      <c r="H80" s="17"/>
    </row>
    <row r="81" spans="1:8" ht="12.75" customHeight="1" x14ac:dyDescent="0.2">
      <c r="B81" s="18" t="s">
        <v>182</v>
      </c>
      <c r="C81" s="18"/>
      <c r="D81" s="18"/>
      <c r="E81" s="18"/>
      <c r="F81" s="19">
        <f>SUM(F74:F80)</f>
        <v>5.7491E-2</v>
      </c>
      <c r="G81" s="19">
        <f>SUM(G74:G80)</f>
        <v>0</v>
      </c>
      <c r="H81" s="21"/>
    </row>
    <row r="82" spans="1:8" ht="12.75" customHeight="1" x14ac:dyDescent="0.2">
      <c r="F82" s="15"/>
      <c r="G82" s="16"/>
      <c r="H82" s="17"/>
    </row>
    <row r="83" spans="1:8" ht="12.75" customHeight="1" x14ac:dyDescent="0.2">
      <c r="B83" s="1" t="s">
        <v>184</v>
      </c>
      <c r="C83" s="1"/>
      <c r="F83" s="15"/>
      <c r="G83" s="16"/>
      <c r="H83" s="17"/>
    </row>
    <row r="84" spans="1:8" ht="12.75" customHeight="1" x14ac:dyDescent="0.2">
      <c r="B84" s="1" t="s">
        <v>440</v>
      </c>
      <c r="C84" s="1"/>
      <c r="F84" s="15"/>
      <c r="G84" s="16"/>
      <c r="H84" s="17"/>
    </row>
    <row r="85" spans="1:8" ht="12.75" customHeight="1" x14ac:dyDescent="0.2">
      <c r="A85">
        <v>70</v>
      </c>
      <c r="B85" t="s">
        <v>185</v>
      </c>
      <c r="C85" t="s">
        <v>186</v>
      </c>
      <c r="D85" t="s">
        <v>98</v>
      </c>
      <c r="E85" s="28">
        <v>129000</v>
      </c>
      <c r="F85" s="15">
        <v>6.4591399999999997</v>
      </c>
      <c r="G85" s="16">
        <v>2.0000000000000001E-4</v>
      </c>
      <c r="H85" s="17">
        <v>41722</v>
      </c>
    </row>
    <row r="86" spans="1:8" ht="12.75" customHeight="1" x14ac:dyDescent="0.2">
      <c r="B86" s="18" t="s">
        <v>182</v>
      </c>
      <c r="C86" s="18"/>
      <c r="D86" s="18"/>
      <c r="E86" s="18"/>
      <c r="F86" s="19">
        <f>SUM(F85:F85)</f>
        <v>6.4591399999999997</v>
      </c>
      <c r="G86" s="20">
        <f>SUM(G85:G85)</f>
        <v>2.0000000000000001E-4</v>
      </c>
      <c r="H86" s="21"/>
    </row>
    <row r="87" spans="1:8" ht="12.75" customHeight="1" x14ac:dyDescent="0.2">
      <c r="F87" s="15"/>
      <c r="G87" s="16"/>
      <c r="H87" s="17"/>
    </row>
    <row r="88" spans="1:8" ht="12.75" customHeight="1" x14ac:dyDescent="0.2">
      <c r="B88" s="1" t="s">
        <v>447</v>
      </c>
      <c r="F88" s="15">
        <v>777.28294000000005</v>
      </c>
      <c r="G88" s="16">
        <v>2.87E-2</v>
      </c>
      <c r="H88" s="17"/>
    </row>
    <row r="89" spans="1:8" ht="12.75" customHeight="1" x14ac:dyDescent="0.2">
      <c r="B89" s="18" t="s">
        <v>182</v>
      </c>
      <c r="C89" s="18"/>
      <c r="D89" s="18"/>
      <c r="E89" s="18"/>
      <c r="F89" s="19">
        <f>SUM(F88:F88)</f>
        <v>777.28294000000005</v>
      </c>
      <c r="G89" s="20">
        <f>SUM(G88:G88)</f>
        <v>2.87E-2</v>
      </c>
      <c r="H89" s="21"/>
    </row>
    <row r="90" spans="1:8" ht="12.75" customHeight="1" x14ac:dyDescent="0.2">
      <c r="F90" s="15"/>
      <c r="G90" s="16"/>
      <c r="H90" s="17"/>
    </row>
    <row r="91" spans="1:8" ht="12.75" customHeight="1" x14ac:dyDescent="0.2">
      <c r="B91" s="1" t="s">
        <v>187</v>
      </c>
      <c r="C91" s="1"/>
      <c r="F91" s="15"/>
      <c r="G91" s="16"/>
      <c r="H91" s="17"/>
    </row>
    <row r="92" spans="1:8" ht="12.75" customHeight="1" x14ac:dyDescent="0.2">
      <c r="B92" s="1" t="s">
        <v>188</v>
      </c>
      <c r="C92" s="1"/>
      <c r="F92" s="15">
        <v>673.05399299999726</v>
      </c>
      <c r="G92" s="16">
        <v>2.46E-2</v>
      </c>
      <c r="H92" s="17"/>
    </row>
    <row r="93" spans="1:8" ht="12.75" customHeight="1" x14ac:dyDescent="0.2">
      <c r="B93" s="18" t="s">
        <v>182</v>
      </c>
      <c r="C93" s="18"/>
      <c r="D93" s="18"/>
      <c r="E93" s="18"/>
      <c r="F93" s="19">
        <f>SUM(F92:F92)</f>
        <v>673.05399299999726</v>
      </c>
      <c r="G93" s="20">
        <f>SUM(G92:G92)</f>
        <v>2.46E-2</v>
      </c>
      <c r="H93" s="21"/>
    </row>
    <row r="94" spans="1:8" ht="12.75" customHeight="1" x14ac:dyDescent="0.2">
      <c r="B94" s="22" t="s">
        <v>189</v>
      </c>
      <c r="C94" s="22"/>
      <c r="D94" s="22"/>
      <c r="E94" s="22"/>
      <c r="F94" s="23">
        <f>SUM(F71,F81,F86,F89,F93)</f>
        <v>27098.733074000007</v>
      </c>
      <c r="G94" s="31">
        <f>SUM(G71,G81,G86,G89,G93)</f>
        <v>1.0000000000000002</v>
      </c>
      <c r="H94" s="24"/>
    </row>
    <row r="95" spans="1:8" ht="12.75" customHeight="1" x14ac:dyDescent="0.2"/>
    <row r="96" spans="1:8" ht="12.75" customHeight="1" x14ac:dyDescent="0.2">
      <c r="B96" s="1" t="s">
        <v>190</v>
      </c>
      <c r="C96" s="1"/>
    </row>
    <row r="97" spans="2:6" ht="12.75" customHeight="1" x14ac:dyDescent="0.2">
      <c r="B97" s="1" t="s">
        <v>441</v>
      </c>
      <c r="C97" s="1"/>
    </row>
    <row r="98" spans="2:6" ht="12.75" customHeight="1" x14ac:dyDescent="0.2">
      <c r="B98" s="1" t="s">
        <v>442</v>
      </c>
      <c r="C98" s="1"/>
      <c r="F98" s="15"/>
    </row>
    <row r="99" spans="2:6" ht="12.75" customHeight="1" x14ac:dyDescent="0.2">
      <c r="B99" s="1" t="s">
        <v>443</v>
      </c>
      <c r="C99" s="1"/>
    </row>
    <row r="100" spans="2:6" ht="12.75" customHeight="1" x14ac:dyDescent="0.2">
      <c r="B100" s="1"/>
      <c r="C100" s="1"/>
    </row>
    <row r="101" spans="2:6" ht="12.75" customHeight="1" x14ac:dyDescent="0.2"/>
    <row r="102" spans="2:6" ht="12.75" customHeight="1" x14ac:dyDescent="0.2"/>
    <row r="103" spans="2:6" ht="12.75" customHeight="1" x14ac:dyDescent="0.2"/>
    <row r="104" spans="2:6" ht="12.75" customHeight="1" x14ac:dyDescent="0.2"/>
    <row r="105" spans="2:6" ht="12.75" customHeight="1" x14ac:dyDescent="0.2"/>
    <row r="106" spans="2:6" ht="12.75" customHeight="1" x14ac:dyDescent="0.2"/>
    <row r="107" spans="2:6" ht="12.75" customHeight="1" x14ac:dyDescent="0.2"/>
    <row r="108" spans="2:6" ht="12.75" customHeight="1" x14ac:dyDescent="0.2"/>
    <row r="109" spans="2:6" ht="12.75" customHeight="1" x14ac:dyDescent="0.2"/>
    <row r="110" spans="2:6" ht="12.75" customHeight="1" x14ac:dyDescent="0.2"/>
    <row r="111" spans="2:6" ht="12.75" customHeight="1" x14ac:dyDescent="0.2"/>
    <row r="112" spans="2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A4" sqref="A4"/>
    </sheetView>
  </sheetViews>
  <sheetFormatPr defaultColWidth="9.140625" defaultRowHeight="12.75" x14ac:dyDescent="0.2"/>
  <cols>
    <col min="1" max="1" width="7.5703125" customWidth="1"/>
    <col min="2" max="2" width="43.2851562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619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224</v>
      </c>
      <c r="C9" t="s">
        <v>225</v>
      </c>
      <c r="D9" s="69" t="s">
        <v>193</v>
      </c>
      <c r="E9" s="28">
        <v>5000</v>
      </c>
      <c r="F9" s="15">
        <v>4846.38</v>
      </c>
      <c r="G9" s="16">
        <v>0.10310000000000001</v>
      </c>
      <c r="H9" s="17">
        <v>41438</v>
      </c>
    </row>
    <row r="10" spans="1:8" ht="12.75" customHeight="1" x14ac:dyDescent="0.2">
      <c r="A10">
        <v>2</v>
      </c>
      <c r="B10" t="s">
        <v>226</v>
      </c>
      <c r="C10" t="s">
        <v>227</v>
      </c>
      <c r="D10" s="69" t="s">
        <v>193</v>
      </c>
      <c r="E10" s="28">
        <v>2500</v>
      </c>
      <c r="F10" s="15">
        <v>2488.7449999999999</v>
      </c>
      <c r="G10" s="16">
        <v>5.2999999999999999E-2</v>
      </c>
      <c r="H10" s="17">
        <v>41327</v>
      </c>
    </row>
    <row r="11" spans="1:8" ht="12.75" customHeight="1" x14ac:dyDescent="0.2">
      <c r="A11">
        <v>3</v>
      </c>
      <c r="B11" t="s">
        <v>228</v>
      </c>
      <c r="C11" t="s">
        <v>229</v>
      </c>
      <c r="D11" s="69" t="s">
        <v>193</v>
      </c>
      <c r="E11" s="28">
        <v>2500</v>
      </c>
      <c r="F11" s="15">
        <v>2487.13</v>
      </c>
      <c r="G11" s="16">
        <v>5.2900000000000003E-2</v>
      </c>
      <c r="H11" s="17">
        <v>41330</v>
      </c>
    </row>
    <row r="12" spans="1:8" ht="12.75" customHeight="1" x14ac:dyDescent="0.2">
      <c r="A12">
        <v>4</v>
      </c>
      <c r="B12" t="s">
        <v>230</v>
      </c>
      <c r="C12" t="s">
        <v>232</v>
      </c>
      <c r="D12" s="69" t="s">
        <v>193</v>
      </c>
      <c r="E12" s="28">
        <v>2500</v>
      </c>
      <c r="F12" s="15">
        <v>2471.7525000000001</v>
      </c>
      <c r="G12" s="16">
        <v>5.2600000000000001E-2</v>
      </c>
      <c r="H12" s="17">
        <v>41359</v>
      </c>
    </row>
    <row r="13" spans="1:8" ht="12.75" customHeight="1" x14ac:dyDescent="0.2">
      <c r="A13">
        <v>5</v>
      </c>
      <c r="B13" t="s">
        <v>91</v>
      </c>
      <c r="C13" t="s">
        <v>234</v>
      </c>
      <c r="D13" s="69" t="s">
        <v>193</v>
      </c>
      <c r="E13" s="28">
        <v>2400</v>
      </c>
      <c r="F13" s="15">
        <v>2220.0048000000002</v>
      </c>
      <c r="G13" s="16">
        <v>4.7199999999999999E-2</v>
      </c>
      <c r="H13" s="17">
        <v>41635</v>
      </c>
    </row>
    <row r="14" spans="1:8" ht="12.75" customHeight="1" x14ac:dyDescent="0.2">
      <c r="B14" s="18" t="s">
        <v>182</v>
      </c>
      <c r="C14" s="18"/>
      <c r="D14" s="18"/>
      <c r="E14" s="64"/>
      <c r="F14" s="19">
        <f>SUM(F9:F13)</f>
        <v>14514.012300000002</v>
      </c>
      <c r="G14" s="20">
        <f>SUM(G9:G13)</f>
        <v>0.30880000000000002</v>
      </c>
      <c r="H14" s="21"/>
    </row>
    <row r="15" spans="1:8" ht="12.75" customHeight="1" x14ac:dyDescent="0.2">
      <c r="E15" s="28"/>
      <c r="F15" s="15"/>
      <c r="G15" s="16"/>
      <c r="H15" s="17"/>
    </row>
    <row r="16" spans="1:8" ht="12.75" customHeight="1" x14ac:dyDescent="0.2">
      <c r="B16" s="1" t="s">
        <v>214</v>
      </c>
      <c r="C16" s="1"/>
      <c r="E16" s="28"/>
      <c r="F16" s="15"/>
      <c r="G16" s="16"/>
      <c r="H16" s="17"/>
    </row>
    <row r="17" spans="1:8" ht="12.75" customHeight="1" x14ac:dyDescent="0.2">
      <c r="A17">
        <v>6</v>
      </c>
      <c r="B17" t="s">
        <v>64</v>
      </c>
      <c r="C17" t="s">
        <v>236</v>
      </c>
      <c r="D17" s="69" t="s">
        <v>193</v>
      </c>
      <c r="E17" s="28">
        <v>1000</v>
      </c>
      <c r="F17" s="15">
        <v>4996.7150000000001</v>
      </c>
      <c r="G17" s="16">
        <v>0.10630000000000001</v>
      </c>
      <c r="H17" s="17">
        <v>41309</v>
      </c>
    </row>
    <row r="18" spans="1:8" ht="12.75" customHeight="1" x14ac:dyDescent="0.2">
      <c r="A18">
        <v>7</v>
      </c>
      <c r="B18" t="s">
        <v>97</v>
      </c>
      <c r="C18" t="s">
        <v>237</v>
      </c>
      <c r="D18" s="69" t="s">
        <v>193</v>
      </c>
      <c r="E18" s="28">
        <v>1000</v>
      </c>
      <c r="F18" s="15">
        <v>4902.75</v>
      </c>
      <c r="G18" s="16">
        <v>0.1043</v>
      </c>
      <c r="H18" s="17">
        <v>41386</v>
      </c>
    </row>
    <row r="19" spans="1:8" ht="12.75" customHeight="1" x14ac:dyDescent="0.2">
      <c r="A19">
        <v>8</v>
      </c>
      <c r="B19" t="s">
        <v>238</v>
      </c>
      <c r="C19" t="s">
        <v>239</v>
      </c>
      <c r="D19" s="69" t="s">
        <v>193</v>
      </c>
      <c r="E19" s="28">
        <v>500</v>
      </c>
      <c r="F19" s="15">
        <v>2479.7849999999999</v>
      </c>
      <c r="G19" s="16">
        <v>5.28E-2</v>
      </c>
      <c r="H19" s="17">
        <v>41339</v>
      </c>
    </row>
    <row r="20" spans="1:8" ht="12.75" customHeight="1" x14ac:dyDescent="0.2">
      <c r="A20">
        <v>9</v>
      </c>
      <c r="B20" t="s">
        <v>160</v>
      </c>
      <c r="C20" t="s">
        <v>240</v>
      </c>
      <c r="D20" s="69" t="s">
        <v>231</v>
      </c>
      <c r="E20" s="28">
        <v>500</v>
      </c>
      <c r="F20" s="15">
        <v>2470.3325</v>
      </c>
      <c r="G20" s="16">
        <v>5.2600000000000001E-2</v>
      </c>
      <c r="H20" s="17">
        <v>41351</v>
      </c>
    </row>
    <row r="21" spans="1:8" ht="12.75" customHeight="1" x14ac:dyDescent="0.2">
      <c r="A21">
        <v>10</v>
      </c>
      <c r="B21" t="s">
        <v>241</v>
      </c>
      <c r="C21" t="s">
        <v>242</v>
      </c>
      <c r="D21" s="69" t="s">
        <v>193</v>
      </c>
      <c r="E21" s="28">
        <v>500</v>
      </c>
      <c r="F21" s="15">
        <v>2468.4475000000002</v>
      </c>
      <c r="G21" s="16">
        <v>5.2499999999999998E-2</v>
      </c>
      <c r="H21" s="17">
        <v>41361</v>
      </c>
    </row>
    <row r="22" spans="1:8" ht="12.75" customHeight="1" x14ac:dyDescent="0.2">
      <c r="A22">
        <v>11</v>
      </c>
      <c r="B22" t="s">
        <v>241</v>
      </c>
      <c r="C22" t="s">
        <v>243</v>
      </c>
      <c r="D22" s="69" t="s">
        <v>231</v>
      </c>
      <c r="E22" s="28">
        <v>500</v>
      </c>
      <c r="F22" s="15">
        <v>2410.7150000000001</v>
      </c>
      <c r="G22" s="16">
        <v>5.1299999999999998E-2</v>
      </c>
      <c r="H22" s="17">
        <v>41442</v>
      </c>
    </row>
    <row r="23" spans="1:8" ht="12.75" customHeight="1" x14ac:dyDescent="0.2">
      <c r="A23">
        <v>12</v>
      </c>
      <c r="B23" t="s">
        <v>244</v>
      </c>
      <c r="C23" t="s">
        <v>245</v>
      </c>
      <c r="D23" s="69" t="s">
        <v>193</v>
      </c>
      <c r="E23" s="28">
        <v>500</v>
      </c>
      <c r="F23" s="15">
        <v>2405.96</v>
      </c>
      <c r="G23" s="16">
        <v>5.1200000000000002E-2</v>
      </c>
      <c r="H23" s="17">
        <v>41453</v>
      </c>
    </row>
    <row r="24" spans="1:8" ht="12.75" customHeight="1" x14ac:dyDescent="0.2">
      <c r="A24">
        <v>13</v>
      </c>
      <c r="B24" t="s">
        <v>215</v>
      </c>
      <c r="C24" t="s">
        <v>246</v>
      </c>
      <c r="D24" s="69" t="s">
        <v>193</v>
      </c>
      <c r="E24" s="28">
        <v>500</v>
      </c>
      <c r="F24" s="15">
        <v>2405.75</v>
      </c>
      <c r="G24" s="16">
        <v>5.1200000000000002E-2</v>
      </c>
      <c r="H24" s="17">
        <v>41453</v>
      </c>
    </row>
    <row r="25" spans="1:8" ht="12.75" customHeight="1" x14ac:dyDescent="0.2">
      <c r="A25">
        <v>14</v>
      </c>
      <c r="B25" t="s">
        <v>215</v>
      </c>
      <c r="C25" t="s">
        <v>247</v>
      </c>
      <c r="D25" s="69" t="s">
        <v>193</v>
      </c>
      <c r="E25" s="28">
        <v>200</v>
      </c>
      <c r="F25" s="15">
        <v>958.65499999999997</v>
      </c>
      <c r="G25" s="16">
        <v>2.0400000000000001E-2</v>
      </c>
      <c r="H25" s="17">
        <v>41457</v>
      </c>
    </row>
    <row r="26" spans="1:8" ht="12.75" customHeight="1" x14ac:dyDescent="0.2">
      <c r="A26">
        <v>15</v>
      </c>
      <c r="B26" t="s">
        <v>248</v>
      </c>
      <c r="C26" t="s">
        <v>249</v>
      </c>
      <c r="D26" s="69" t="s">
        <v>193</v>
      </c>
      <c r="E26" s="28">
        <v>176</v>
      </c>
      <c r="F26" s="15">
        <v>878.63951999999995</v>
      </c>
      <c r="G26" s="16">
        <v>1.8700000000000001E-2</v>
      </c>
      <c r="H26" s="17">
        <v>41312</v>
      </c>
    </row>
    <row r="27" spans="1:8" ht="12.75" customHeight="1" x14ac:dyDescent="0.2">
      <c r="A27">
        <v>16</v>
      </c>
      <c r="B27" t="s">
        <v>250</v>
      </c>
      <c r="C27" t="s">
        <v>251</v>
      </c>
      <c r="D27" t="s">
        <v>193</v>
      </c>
      <c r="E27" s="28">
        <v>14</v>
      </c>
      <c r="F27" s="15">
        <v>68.993049999999997</v>
      </c>
      <c r="G27" s="16">
        <v>1.5E-3</v>
      </c>
      <c r="H27" s="17">
        <v>41362</v>
      </c>
    </row>
    <row r="28" spans="1:8" ht="12.75" customHeight="1" x14ac:dyDescent="0.2">
      <c r="B28" s="18" t="s">
        <v>182</v>
      </c>
      <c r="C28" s="18"/>
      <c r="D28" s="18"/>
      <c r="E28" s="64"/>
      <c r="F28" s="19">
        <f>SUM(F17:F27)</f>
        <v>26446.742569999999</v>
      </c>
      <c r="G28" s="20">
        <f>SUM(G17:G27)</f>
        <v>0.56279999999999997</v>
      </c>
      <c r="H28" s="21"/>
    </row>
    <row r="29" spans="1:8" ht="12.75" customHeight="1" x14ac:dyDescent="0.2">
      <c r="E29" s="28"/>
      <c r="F29" s="15"/>
      <c r="G29" s="16"/>
      <c r="H29" s="17"/>
    </row>
    <row r="30" spans="1:8" ht="12.75" customHeight="1" x14ac:dyDescent="0.2">
      <c r="B30" s="1" t="s">
        <v>252</v>
      </c>
      <c r="C30" s="1"/>
      <c r="E30" s="28"/>
      <c r="F30" s="15"/>
      <c r="G30" s="16"/>
      <c r="H30" s="17"/>
    </row>
    <row r="31" spans="1:8" ht="12.75" customHeight="1" x14ac:dyDescent="0.2">
      <c r="A31">
        <v>17</v>
      </c>
      <c r="B31" s="2" t="s">
        <v>615</v>
      </c>
      <c r="C31" t="s">
        <v>617</v>
      </c>
      <c r="D31" t="s">
        <v>235</v>
      </c>
      <c r="E31" s="28">
        <v>150000</v>
      </c>
      <c r="F31" s="15">
        <v>148.24125000000001</v>
      </c>
      <c r="G31" s="16">
        <v>3.2000000000000002E-3</v>
      </c>
      <c r="H31" s="17">
        <v>41361</v>
      </c>
    </row>
    <row r="32" spans="1:8" ht="12.75" customHeight="1" x14ac:dyDescent="0.2">
      <c r="A32">
        <v>18</v>
      </c>
      <c r="B32" s="2" t="s">
        <v>616</v>
      </c>
      <c r="C32" t="s">
        <v>618</v>
      </c>
      <c r="D32" t="s">
        <v>235</v>
      </c>
      <c r="E32" s="28">
        <v>100000</v>
      </c>
      <c r="F32" s="15">
        <v>97.467399999999998</v>
      </c>
      <c r="G32" s="16">
        <v>2.0999999999999999E-3</v>
      </c>
      <c r="H32" s="17">
        <v>41425</v>
      </c>
    </row>
    <row r="33" spans="1:8" ht="12.75" customHeight="1" x14ac:dyDescent="0.2">
      <c r="B33" s="18" t="s">
        <v>182</v>
      </c>
      <c r="C33" s="18"/>
      <c r="D33" s="18"/>
      <c r="E33" s="64"/>
      <c r="F33" s="19">
        <f>SUM(F31:F32)</f>
        <v>245.70865000000001</v>
      </c>
      <c r="G33" s="20">
        <f>SUM(G31:G32)</f>
        <v>5.3E-3</v>
      </c>
      <c r="H33" s="21"/>
    </row>
    <row r="34" spans="1:8" ht="12.75" customHeight="1" x14ac:dyDescent="0.2">
      <c r="E34" s="28"/>
      <c r="F34" s="15"/>
      <c r="G34" s="16"/>
      <c r="H34" s="17"/>
    </row>
    <row r="35" spans="1:8" ht="12.75" customHeight="1" x14ac:dyDescent="0.2">
      <c r="B35" s="1" t="s">
        <v>184</v>
      </c>
      <c r="C35" s="1"/>
      <c r="E35" s="28"/>
      <c r="F35" s="15"/>
      <c r="G35" s="16"/>
      <c r="H35" s="17"/>
    </row>
    <row r="36" spans="1:8" ht="12.75" customHeight="1" x14ac:dyDescent="0.2">
      <c r="B36" s="1" t="s">
        <v>614</v>
      </c>
      <c r="C36" s="1"/>
      <c r="E36" s="28"/>
      <c r="F36" s="15"/>
      <c r="G36" s="16"/>
      <c r="H36" s="17"/>
    </row>
    <row r="37" spans="1:8" ht="12.75" customHeight="1" x14ac:dyDescent="0.2">
      <c r="A37">
        <v>19</v>
      </c>
      <c r="B37" t="s">
        <v>253</v>
      </c>
      <c r="C37" t="s">
        <v>254</v>
      </c>
      <c r="D37" t="s">
        <v>233</v>
      </c>
      <c r="E37" s="28">
        <v>30</v>
      </c>
      <c r="F37" s="15">
        <v>299.99279999999999</v>
      </c>
      <c r="G37" s="16">
        <v>6.4000000000000003E-3</v>
      </c>
      <c r="H37" s="17">
        <v>41850</v>
      </c>
    </row>
    <row r="38" spans="1:8" ht="12.75" customHeight="1" x14ac:dyDescent="0.2">
      <c r="B38" s="18" t="s">
        <v>182</v>
      </c>
      <c r="C38" s="18"/>
      <c r="D38" s="18"/>
      <c r="E38" s="64"/>
      <c r="F38" s="19">
        <f>SUM(F37:F37)</f>
        <v>299.99279999999999</v>
      </c>
      <c r="G38" s="20">
        <f>SUM(G37:G37)</f>
        <v>6.4000000000000003E-3</v>
      </c>
      <c r="H38" s="21"/>
    </row>
    <row r="39" spans="1:8" ht="12.75" customHeight="1" x14ac:dyDescent="0.2">
      <c r="E39" s="28"/>
      <c r="F39" s="15"/>
      <c r="G39" s="16"/>
      <c r="H39" s="17"/>
    </row>
    <row r="40" spans="1:8" ht="12.75" customHeight="1" x14ac:dyDescent="0.2">
      <c r="B40" s="1" t="s">
        <v>447</v>
      </c>
      <c r="C40" s="1"/>
      <c r="F40" s="15">
        <v>3222.1109499999998</v>
      </c>
      <c r="G40" s="16">
        <v>6.8599999999999994E-2</v>
      </c>
      <c r="H40" s="17"/>
    </row>
    <row r="41" spans="1:8" ht="12.75" customHeight="1" x14ac:dyDescent="0.2">
      <c r="B41" s="18" t="s">
        <v>182</v>
      </c>
      <c r="C41" s="18"/>
      <c r="D41" s="18"/>
      <c r="E41" s="18"/>
      <c r="F41" s="19">
        <f>SUM(F40:F40)</f>
        <v>3222.1109499999998</v>
      </c>
      <c r="G41" s="29">
        <f>SUM(G40:G40)</f>
        <v>6.8599999999999994E-2</v>
      </c>
      <c r="H41" s="21"/>
    </row>
    <row r="42" spans="1:8" ht="12.75" customHeight="1" x14ac:dyDescent="0.2">
      <c r="E42" s="28"/>
      <c r="F42" s="15"/>
      <c r="G42" s="16"/>
      <c r="H42" s="17"/>
    </row>
    <row r="43" spans="1:8" ht="12.75" customHeight="1" x14ac:dyDescent="0.2">
      <c r="B43" s="1" t="s">
        <v>187</v>
      </c>
      <c r="C43" s="1"/>
      <c r="E43" s="28"/>
      <c r="F43" s="15"/>
      <c r="G43" s="16"/>
      <c r="H43" s="17"/>
    </row>
    <row r="44" spans="1:8" ht="12.75" customHeight="1" x14ac:dyDescent="0.2">
      <c r="B44" s="1" t="s">
        <v>188</v>
      </c>
      <c r="C44" s="1"/>
      <c r="E44" s="28"/>
      <c r="F44" s="15">
        <v>2262.5051220000018</v>
      </c>
      <c r="G44" s="16">
        <v>4.8147552435623533E-2</v>
      </c>
      <c r="H44" s="17"/>
    </row>
    <row r="45" spans="1:8" ht="12.75" customHeight="1" x14ac:dyDescent="0.2">
      <c r="B45" s="18" t="s">
        <v>182</v>
      </c>
      <c r="C45" s="18"/>
      <c r="D45" s="18"/>
      <c r="E45" s="64"/>
      <c r="F45" s="19">
        <f>SUM(F44:F44)</f>
        <v>2262.5051220000018</v>
      </c>
      <c r="G45" s="20">
        <f>SUM(G44:G44)</f>
        <v>4.8147552435623533E-2</v>
      </c>
      <c r="H45" s="21"/>
    </row>
    <row r="46" spans="1:8" ht="12.75" customHeight="1" x14ac:dyDescent="0.2">
      <c r="B46" s="22" t="s">
        <v>189</v>
      </c>
      <c r="C46" s="22"/>
      <c r="D46" s="22"/>
      <c r="E46" s="65"/>
      <c r="F46" s="23">
        <f>SUM(F14,F28,F33,F38,F41,F45)</f>
        <v>46991.072392000009</v>
      </c>
      <c r="G46" s="31">
        <f>SUM(G14,G28,G33,G38,G41,G45)</f>
        <v>1.0000475524356234</v>
      </c>
      <c r="H46" s="24"/>
    </row>
    <row r="47" spans="1:8" ht="12.75" customHeight="1" x14ac:dyDescent="0.2">
      <c r="E47" s="28"/>
    </row>
    <row r="48" spans="1:8" ht="12.75" customHeight="1" x14ac:dyDescent="0.2">
      <c r="B48" s="1" t="s">
        <v>190</v>
      </c>
      <c r="C48" s="1"/>
    </row>
    <row r="49" spans="2:6" ht="12.75" customHeight="1" x14ac:dyDescent="0.2">
      <c r="B49" s="1" t="s">
        <v>441</v>
      </c>
      <c r="C49" s="1"/>
      <c r="F49" s="15"/>
    </row>
    <row r="50" spans="2:6" ht="12.75" customHeight="1" x14ac:dyDescent="0.2">
      <c r="B50" s="1"/>
      <c r="C50" s="1"/>
    </row>
    <row r="51" spans="2:6" ht="12.75" customHeight="1" x14ac:dyDescent="0.2">
      <c r="B51" s="1"/>
      <c r="C51" s="1"/>
    </row>
    <row r="52" spans="2:6" ht="12.75" customHeight="1" x14ac:dyDescent="0.2">
      <c r="B52" s="1"/>
      <c r="C52" s="1"/>
    </row>
    <row r="53" spans="2:6" ht="12.75" customHeight="1" x14ac:dyDescent="0.2"/>
    <row r="54" spans="2:6" ht="12.75" customHeight="1" x14ac:dyDescent="0.2"/>
    <row r="55" spans="2:6" ht="12.75" customHeight="1" x14ac:dyDescent="0.2"/>
    <row r="56" spans="2:6" ht="12.75" customHeight="1" x14ac:dyDescent="0.2"/>
    <row r="57" spans="2:6" ht="12.75" customHeight="1" x14ac:dyDescent="0.2"/>
    <row r="58" spans="2:6" ht="12.75" customHeight="1" x14ac:dyDescent="0.2"/>
    <row r="59" spans="2:6" ht="12.75" customHeight="1" x14ac:dyDescent="0.2"/>
    <row r="60" spans="2:6" ht="12.75" customHeight="1" x14ac:dyDescent="0.2"/>
    <row r="61" spans="2:6" ht="12.75" customHeight="1" x14ac:dyDescent="0.2"/>
    <row r="62" spans="2:6" ht="12.75" customHeight="1" x14ac:dyDescent="0.2"/>
    <row r="63" spans="2:6" ht="12.75" customHeight="1" x14ac:dyDescent="0.2"/>
    <row r="64" spans="2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5" sqref="A5"/>
    </sheetView>
  </sheetViews>
  <sheetFormatPr defaultColWidth="9.140625" defaultRowHeight="12.75" x14ac:dyDescent="0.2"/>
  <cols>
    <col min="1" max="1" width="7.5703125" customWidth="1"/>
    <col min="2" max="2" width="48.140625" customWidth="1"/>
    <col min="3" max="3" width="17.28515625" customWidth="1"/>
    <col min="4" max="4" width="15.5703125" customWidth="1"/>
    <col min="5" max="5" width="11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620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214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248</v>
      </c>
      <c r="C9" t="s">
        <v>249</v>
      </c>
      <c r="D9" t="s">
        <v>193</v>
      </c>
      <c r="E9">
        <v>1</v>
      </c>
      <c r="F9" s="15">
        <v>4.9922700000000004</v>
      </c>
      <c r="G9" s="16">
        <v>1.0700000000000001E-2</v>
      </c>
      <c r="H9" s="17">
        <v>41312</v>
      </c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4.9922700000000004</v>
      </c>
      <c r="G10" s="20">
        <f>SUM(G9:G9)</f>
        <v>1.0700000000000001E-2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184</v>
      </c>
      <c r="C12" s="1"/>
      <c r="F12" s="15"/>
      <c r="G12" s="16"/>
      <c r="H12" s="17"/>
    </row>
    <row r="13" spans="1:8" ht="12.75" customHeight="1" x14ac:dyDescent="0.2">
      <c r="B13" s="1" t="s">
        <v>440</v>
      </c>
      <c r="C13" s="1"/>
      <c r="F13" s="15"/>
      <c r="G13" s="16"/>
      <c r="H13" s="17"/>
    </row>
    <row r="14" spans="1:8" ht="12.75" customHeight="1" x14ac:dyDescent="0.2">
      <c r="A14">
        <v>2</v>
      </c>
      <c r="B14" t="s">
        <v>257</v>
      </c>
      <c r="C14" t="s">
        <v>258</v>
      </c>
      <c r="D14" t="s">
        <v>98</v>
      </c>
      <c r="E14">
        <v>10</v>
      </c>
      <c r="F14" s="15">
        <v>81.967399999999998</v>
      </c>
      <c r="G14" s="16">
        <v>0.17510000000000001</v>
      </c>
      <c r="H14" s="17">
        <v>42093</v>
      </c>
    </row>
    <row r="15" spans="1:8" ht="12.75" customHeight="1" x14ac:dyDescent="0.2">
      <c r="A15">
        <v>3</v>
      </c>
      <c r="B15" t="s">
        <v>259</v>
      </c>
      <c r="C15" t="s">
        <v>260</v>
      </c>
      <c r="D15" t="s">
        <v>255</v>
      </c>
      <c r="E15">
        <v>8</v>
      </c>
      <c r="F15" s="15">
        <v>80.86712</v>
      </c>
      <c r="G15" s="16">
        <v>0.17269999999999999</v>
      </c>
      <c r="H15" s="17">
        <v>42160</v>
      </c>
    </row>
    <row r="16" spans="1:8" ht="12.75" customHeight="1" x14ac:dyDescent="0.2">
      <c r="A16">
        <v>4</v>
      </c>
      <c r="B16" t="s">
        <v>261</v>
      </c>
      <c r="C16" t="s">
        <v>262</v>
      </c>
      <c r="D16" t="s">
        <v>256</v>
      </c>
      <c r="E16">
        <v>4</v>
      </c>
      <c r="F16" s="15">
        <v>50.02975</v>
      </c>
      <c r="G16" s="16">
        <v>0.1069</v>
      </c>
      <c r="H16" s="17">
        <v>44123</v>
      </c>
    </row>
    <row r="17" spans="1:8" ht="12.75" customHeight="1" x14ac:dyDescent="0.2">
      <c r="A17">
        <v>5</v>
      </c>
      <c r="B17" t="s">
        <v>263</v>
      </c>
      <c r="C17" t="s">
        <v>264</v>
      </c>
      <c r="D17" t="s">
        <v>255</v>
      </c>
      <c r="E17">
        <v>4</v>
      </c>
      <c r="F17" s="15">
        <v>38.882199999999997</v>
      </c>
      <c r="G17" s="16">
        <v>8.3000000000000004E-2</v>
      </c>
      <c r="H17" s="17">
        <v>42262</v>
      </c>
    </row>
    <row r="18" spans="1:8" ht="12.75" customHeight="1" x14ac:dyDescent="0.2">
      <c r="A18">
        <v>6</v>
      </c>
      <c r="B18" t="s">
        <v>217</v>
      </c>
      <c r="C18" t="s">
        <v>218</v>
      </c>
      <c r="D18" t="s">
        <v>98</v>
      </c>
      <c r="E18">
        <v>1</v>
      </c>
      <c r="F18" s="15">
        <v>10.66943</v>
      </c>
      <c r="G18" s="16">
        <v>2.2799999999999997E-2</v>
      </c>
      <c r="H18" s="17">
        <v>42185</v>
      </c>
    </row>
    <row r="19" spans="1:8" ht="12.75" customHeight="1" x14ac:dyDescent="0.2">
      <c r="B19" s="18" t="s">
        <v>182</v>
      </c>
      <c r="C19" s="18"/>
      <c r="D19" s="18"/>
      <c r="E19" s="18"/>
      <c r="F19" s="19">
        <f>SUM(F14:F18)</f>
        <v>262.41589999999997</v>
      </c>
      <c r="G19" s="20">
        <f>SUM(G14:G18)</f>
        <v>0.5605</v>
      </c>
      <c r="H19" s="21"/>
    </row>
    <row r="20" spans="1:8" ht="12.75" customHeight="1" x14ac:dyDescent="0.2">
      <c r="F20" s="15"/>
      <c r="G20" s="16"/>
      <c r="H20" s="17"/>
    </row>
    <row r="21" spans="1:8" ht="12.75" customHeight="1" x14ac:dyDescent="0.2">
      <c r="B21" s="1" t="s">
        <v>447</v>
      </c>
      <c r="C21" s="1"/>
      <c r="F21" s="15">
        <v>195.75294</v>
      </c>
      <c r="G21" s="16">
        <v>0.41810000000000003</v>
      </c>
      <c r="H21" s="17"/>
    </row>
    <row r="22" spans="1:8" ht="12.75" customHeight="1" x14ac:dyDescent="0.2">
      <c r="B22" s="18" t="s">
        <v>182</v>
      </c>
      <c r="C22" s="18"/>
      <c r="D22" s="18"/>
      <c r="E22" s="18"/>
      <c r="F22" s="19">
        <f>SUM(F21:F21)</f>
        <v>195.75294</v>
      </c>
      <c r="G22" s="29">
        <f>SUM(G21:G21)</f>
        <v>0.41810000000000003</v>
      </c>
      <c r="H22" s="21"/>
    </row>
    <row r="23" spans="1:8" ht="12.75" customHeight="1" x14ac:dyDescent="0.2">
      <c r="F23" s="15"/>
      <c r="G23" s="16"/>
      <c r="H23" s="17"/>
    </row>
    <row r="24" spans="1:8" ht="12.75" customHeight="1" x14ac:dyDescent="0.2">
      <c r="B24" s="1" t="s">
        <v>187</v>
      </c>
      <c r="C24" s="1"/>
      <c r="F24" s="15"/>
      <c r="G24" s="16"/>
      <c r="H24" s="17"/>
    </row>
    <row r="25" spans="1:8" ht="12.75" customHeight="1" x14ac:dyDescent="0.2">
      <c r="B25" s="1" t="s">
        <v>188</v>
      </c>
      <c r="C25" s="1"/>
      <c r="F25" s="15">
        <v>5.0354179999999644</v>
      </c>
      <c r="G25" s="16">
        <v>1.0699999999999999E-2</v>
      </c>
      <c r="H25" s="17"/>
    </row>
    <row r="26" spans="1:8" ht="12.75" customHeight="1" x14ac:dyDescent="0.2">
      <c r="B26" s="18" t="s">
        <v>182</v>
      </c>
      <c r="C26" s="18"/>
      <c r="D26" s="18"/>
      <c r="E26" s="18"/>
      <c r="F26" s="19">
        <f>SUM(F25:F25)</f>
        <v>5.0354179999999644</v>
      </c>
      <c r="G26" s="20">
        <f>SUM(G25:G25)</f>
        <v>1.0699999999999999E-2</v>
      </c>
      <c r="H26" s="21"/>
    </row>
    <row r="27" spans="1:8" ht="12.75" customHeight="1" x14ac:dyDescent="0.2">
      <c r="B27" s="22" t="s">
        <v>189</v>
      </c>
      <c r="C27" s="22"/>
      <c r="D27" s="22"/>
      <c r="E27" s="22"/>
      <c r="F27" s="23">
        <f>SUM(F10,F19,F22,F26)</f>
        <v>468.19652799999994</v>
      </c>
      <c r="G27" s="31">
        <f>SUM(G10,G19,G22,G26)</f>
        <v>1</v>
      </c>
      <c r="H27" s="24"/>
    </row>
    <row r="28" spans="1:8" ht="12.75" customHeight="1" x14ac:dyDescent="0.2"/>
    <row r="29" spans="1:8" ht="12.75" customHeight="1" x14ac:dyDescent="0.2">
      <c r="B29" s="1" t="s">
        <v>190</v>
      </c>
      <c r="C29" s="1"/>
    </row>
    <row r="30" spans="1:8" ht="12.75" customHeight="1" x14ac:dyDescent="0.2">
      <c r="B30" s="1" t="s">
        <v>441</v>
      </c>
      <c r="C30" s="1"/>
      <c r="F30" s="15"/>
    </row>
    <row r="31" spans="1:8" ht="12.75" customHeight="1" x14ac:dyDescent="0.2">
      <c r="B31" s="1"/>
      <c r="C31" s="1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9" sqref="A9"/>
    </sheetView>
  </sheetViews>
  <sheetFormatPr defaultColWidth="9.140625" defaultRowHeight="12.75" x14ac:dyDescent="0.2"/>
  <cols>
    <col min="1" max="1" width="7.5703125" customWidth="1"/>
    <col min="2" max="2" width="45.4257812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265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252</v>
      </c>
      <c r="C8" s="1"/>
      <c r="F8" s="15"/>
      <c r="G8" s="16"/>
      <c r="H8" s="17"/>
    </row>
    <row r="9" spans="1:8" ht="12.75" customHeight="1" x14ac:dyDescent="0.2">
      <c r="A9">
        <v>1</v>
      </c>
      <c r="B9" s="2" t="s">
        <v>615</v>
      </c>
      <c r="C9" t="s">
        <v>617</v>
      </c>
      <c r="D9" t="s">
        <v>235</v>
      </c>
      <c r="E9" s="28">
        <v>110000</v>
      </c>
      <c r="F9" s="15">
        <v>108.71025</v>
      </c>
      <c r="G9" s="16">
        <v>1.7000000000000001E-2</v>
      </c>
      <c r="H9" s="17">
        <v>41361</v>
      </c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108.71025</v>
      </c>
      <c r="G10" s="20">
        <f>SUM(G9:G9)</f>
        <v>1.7000000000000001E-2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266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267</v>
      </c>
      <c r="C13" t="s">
        <v>268</v>
      </c>
      <c r="D13" t="s">
        <v>235</v>
      </c>
      <c r="E13" s="28">
        <v>1750000</v>
      </c>
      <c r="F13" s="15">
        <v>1889.125</v>
      </c>
      <c r="G13" s="16">
        <v>0.29549999999999998</v>
      </c>
      <c r="H13" s="17">
        <v>47822</v>
      </c>
    </row>
    <row r="14" spans="1:8" ht="12.75" customHeight="1" x14ac:dyDescent="0.2">
      <c r="A14">
        <v>3</v>
      </c>
      <c r="B14" t="s">
        <v>269</v>
      </c>
      <c r="C14" t="s">
        <v>270</v>
      </c>
      <c r="D14" t="s">
        <v>235</v>
      </c>
      <c r="E14" s="28">
        <v>1750000</v>
      </c>
      <c r="F14" s="15">
        <v>1794.45</v>
      </c>
      <c r="G14" s="16">
        <v>0.28070000000000001</v>
      </c>
      <c r="H14" s="17">
        <v>46212</v>
      </c>
    </row>
    <row r="15" spans="1:8" ht="12.75" customHeight="1" x14ac:dyDescent="0.2">
      <c r="A15">
        <v>4</v>
      </c>
      <c r="B15" t="s">
        <v>271</v>
      </c>
      <c r="C15" t="s">
        <v>272</v>
      </c>
      <c r="D15" t="s">
        <v>235</v>
      </c>
      <c r="E15" s="28">
        <v>750000</v>
      </c>
      <c r="F15" s="15">
        <v>761.08124999999995</v>
      </c>
      <c r="G15" s="16">
        <v>0.11900000000000001</v>
      </c>
      <c r="H15" s="17">
        <v>45924</v>
      </c>
    </row>
    <row r="16" spans="1:8" ht="12.75" customHeight="1" x14ac:dyDescent="0.2">
      <c r="A16">
        <v>5</v>
      </c>
      <c r="B16" t="s">
        <v>273</v>
      </c>
      <c r="C16" t="s">
        <v>274</v>
      </c>
      <c r="D16" t="s">
        <v>235</v>
      </c>
      <c r="E16" s="28">
        <v>750000</v>
      </c>
      <c r="F16" s="15">
        <v>755.02499999999998</v>
      </c>
      <c r="G16" s="16">
        <v>0.11810000000000001</v>
      </c>
      <c r="H16" s="17">
        <v>42919</v>
      </c>
    </row>
    <row r="17" spans="1:8" ht="12.75" customHeight="1" x14ac:dyDescent="0.2">
      <c r="A17">
        <v>6</v>
      </c>
      <c r="B17" t="s">
        <v>275</v>
      </c>
      <c r="C17" t="s">
        <v>276</v>
      </c>
      <c r="D17" t="s">
        <v>235</v>
      </c>
      <c r="E17" s="28">
        <v>250000</v>
      </c>
      <c r="F17" s="15">
        <v>269.875</v>
      </c>
      <c r="G17" s="16">
        <v>4.2199999999999994E-2</v>
      </c>
      <c r="H17" s="17">
        <v>45610</v>
      </c>
    </row>
    <row r="18" spans="1:8" ht="12.75" customHeight="1" x14ac:dyDescent="0.2">
      <c r="A18">
        <v>7</v>
      </c>
      <c r="B18" t="s">
        <v>277</v>
      </c>
      <c r="C18" t="s">
        <v>278</v>
      </c>
      <c r="D18" t="s">
        <v>235</v>
      </c>
      <c r="E18" s="28">
        <v>250000</v>
      </c>
      <c r="F18" s="15">
        <v>253.85</v>
      </c>
      <c r="G18" s="16">
        <v>3.9699999999999999E-2</v>
      </c>
      <c r="H18" s="17">
        <v>44723</v>
      </c>
    </row>
    <row r="19" spans="1:8" ht="12.75" customHeight="1" x14ac:dyDescent="0.2">
      <c r="B19" s="18" t="s">
        <v>182</v>
      </c>
      <c r="C19" s="18"/>
      <c r="D19" s="18"/>
      <c r="E19" s="18"/>
      <c r="F19" s="19">
        <f>SUM(F13:F18)</f>
        <v>5723.40625</v>
      </c>
      <c r="G19" s="20">
        <f>SUM(G13:G18)</f>
        <v>0.8952</v>
      </c>
      <c r="H19" s="21"/>
    </row>
    <row r="20" spans="1:8" ht="12.75" customHeight="1" x14ac:dyDescent="0.2">
      <c r="F20" s="15"/>
      <c r="G20" s="16"/>
      <c r="H20" s="17"/>
    </row>
    <row r="21" spans="1:8" ht="12.75" customHeight="1" x14ac:dyDescent="0.2">
      <c r="B21" s="1" t="s">
        <v>447</v>
      </c>
      <c r="C21" s="1"/>
      <c r="F21" s="15">
        <v>484.38799999999998</v>
      </c>
      <c r="G21" s="16">
        <v>7.5800000000000006E-2</v>
      </c>
      <c r="H21" s="17"/>
    </row>
    <row r="22" spans="1:8" ht="12.75" customHeight="1" x14ac:dyDescent="0.2">
      <c r="B22" s="18" t="s">
        <v>182</v>
      </c>
      <c r="C22" s="18"/>
      <c r="D22" s="18"/>
      <c r="E22" s="18"/>
      <c r="F22" s="19">
        <f>SUM(F21:F21)</f>
        <v>484.38799999999998</v>
      </c>
      <c r="G22" s="29">
        <f>SUM(G21:G21)</f>
        <v>7.5800000000000006E-2</v>
      </c>
      <c r="H22" s="21"/>
    </row>
    <row r="23" spans="1:8" ht="12.75" customHeight="1" x14ac:dyDescent="0.2">
      <c r="F23" s="15"/>
      <c r="G23" s="16"/>
      <c r="H23" s="17"/>
    </row>
    <row r="24" spans="1:8" ht="12.75" customHeight="1" x14ac:dyDescent="0.2">
      <c r="B24" s="1" t="s">
        <v>187</v>
      </c>
      <c r="C24" s="1"/>
      <c r="F24" s="15"/>
      <c r="G24" s="16"/>
      <c r="H24" s="17"/>
    </row>
    <row r="25" spans="1:8" ht="12.75" customHeight="1" x14ac:dyDescent="0.2">
      <c r="B25" s="1" t="s">
        <v>188</v>
      </c>
      <c r="C25" s="1"/>
      <c r="F25" s="15">
        <v>76.530048999999906</v>
      </c>
      <c r="G25" s="16">
        <v>1.2E-2</v>
      </c>
      <c r="H25" s="17"/>
    </row>
    <row r="26" spans="1:8" ht="12.75" customHeight="1" x14ac:dyDescent="0.2">
      <c r="B26" s="18" t="s">
        <v>182</v>
      </c>
      <c r="C26" s="18"/>
      <c r="D26" s="18"/>
      <c r="E26" s="18"/>
      <c r="F26" s="19">
        <f>SUM(F25:F25)</f>
        <v>76.530048999999906</v>
      </c>
      <c r="G26" s="20">
        <f>SUM(G25:G25)</f>
        <v>1.2E-2</v>
      </c>
      <c r="H26" s="21"/>
    </row>
    <row r="27" spans="1:8" ht="12.75" customHeight="1" x14ac:dyDescent="0.2">
      <c r="B27" s="22" t="s">
        <v>189</v>
      </c>
      <c r="C27" s="22"/>
      <c r="D27" s="22"/>
      <c r="E27" s="22"/>
      <c r="F27" s="23">
        <f>SUM(F10,F19,F22,F26)</f>
        <v>6393.034549</v>
      </c>
      <c r="G27" s="31">
        <f>SUM(G10,G19,G22,G26)</f>
        <v>1</v>
      </c>
      <c r="H27" s="24"/>
    </row>
    <row r="28" spans="1:8" ht="12.75" customHeight="1" x14ac:dyDescent="0.2"/>
    <row r="29" spans="1:8" ht="12.75" customHeight="1" x14ac:dyDescent="0.2">
      <c r="B29" s="1" t="s">
        <v>190</v>
      </c>
      <c r="C29" s="1"/>
    </row>
    <row r="30" spans="1:8" ht="12.75" customHeight="1" x14ac:dyDescent="0.2">
      <c r="B30" s="1" t="s">
        <v>441</v>
      </c>
      <c r="C30" s="1"/>
      <c r="F30" s="15"/>
    </row>
    <row r="31" spans="1:8" ht="12.75" customHeight="1" x14ac:dyDescent="0.2">
      <c r="B31" s="1"/>
      <c r="C31" s="1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A3" sqref="A3"/>
    </sheetView>
  </sheetViews>
  <sheetFormatPr defaultColWidth="9.140625" defaultRowHeight="12.75" x14ac:dyDescent="0.2"/>
  <cols>
    <col min="1" max="1" width="7.5703125" customWidth="1"/>
    <col min="2" max="2" width="57.710937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279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252</v>
      </c>
      <c r="C8" s="1"/>
      <c r="F8" s="15"/>
      <c r="G8" s="16"/>
      <c r="H8" s="17"/>
    </row>
    <row r="9" spans="1:8" ht="12.75" customHeight="1" x14ac:dyDescent="0.2">
      <c r="A9">
        <v>1</v>
      </c>
      <c r="B9" s="67" t="s">
        <v>627</v>
      </c>
      <c r="C9" t="s">
        <v>617</v>
      </c>
      <c r="D9" t="s">
        <v>235</v>
      </c>
      <c r="E9" s="66">
        <v>160000</v>
      </c>
      <c r="F9" s="15">
        <v>158.124</v>
      </c>
      <c r="G9" s="16">
        <v>1.3300000000000001E-2</v>
      </c>
      <c r="H9" s="17">
        <v>41361</v>
      </c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158.124</v>
      </c>
      <c r="G10" s="20">
        <f>SUM(G9:G9)</f>
        <v>1.3300000000000001E-2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266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269</v>
      </c>
      <c r="C13" t="s">
        <v>270</v>
      </c>
      <c r="D13" t="s">
        <v>235</v>
      </c>
      <c r="E13" s="28">
        <v>2750000</v>
      </c>
      <c r="F13" s="15">
        <v>2819.85</v>
      </c>
      <c r="G13" s="16">
        <v>0.23649999999999999</v>
      </c>
      <c r="H13" s="17">
        <v>46212</v>
      </c>
    </row>
    <row r="14" spans="1:8" ht="12.75" customHeight="1" x14ac:dyDescent="0.2">
      <c r="A14">
        <v>3</v>
      </c>
      <c r="B14" t="s">
        <v>267</v>
      </c>
      <c r="C14" t="s">
        <v>268</v>
      </c>
      <c r="D14" t="s">
        <v>235</v>
      </c>
      <c r="E14" s="28">
        <v>1750000</v>
      </c>
      <c r="F14" s="15">
        <v>1889.125</v>
      </c>
      <c r="G14" s="16">
        <v>0.15839999999999999</v>
      </c>
      <c r="H14" s="17">
        <v>47822</v>
      </c>
    </row>
    <row r="15" spans="1:8" ht="12.75" customHeight="1" x14ac:dyDescent="0.2">
      <c r="A15">
        <v>4</v>
      </c>
      <c r="B15" t="s">
        <v>271</v>
      </c>
      <c r="C15" t="s">
        <v>272</v>
      </c>
      <c r="D15" t="s">
        <v>235</v>
      </c>
      <c r="E15" s="28">
        <v>750000</v>
      </c>
      <c r="F15" s="15">
        <v>761.08124999999995</v>
      </c>
      <c r="G15" s="16">
        <v>6.3799999999999996E-2</v>
      </c>
      <c r="H15" s="17">
        <v>45924</v>
      </c>
    </row>
    <row r="16" spans="1:8" ht="12.75" customHeight="1" x14ac:dyDescent="0.2">
      <c r="A16">
        <v>5</v>
      </c>
      <c r="B16" t="s">
        <v>273</v>
      </c>
      <c r="C16" t="s">
        <v>274</v>
      </c>
      <c r="D16" t="s">
        <v>235</v>
      </c>
      <c r="E16" s="28">
        <v>750000</v>
      </c>
      <c r="F16" s="15">
        <v>755.02499999999998</v>
      </c>
      <c r="G16" s="16">
        <v>6.3299999999999995E-2</v>
      </c>
      <c r="H16" s="17">
        <v>42919</v>
      </c>
    </row>
    <row r="17" spans="1:8" ht="12.75" customHeight="1" x14ac:dyDescent="0.2">
      <c r="A17">
        <v>6</v>
      </c>
      <c r="B17" t="s">
        <v>275</v>
      </c>
      <c r="C17" t="s">
        <v>276</v>
      </c>
      <c r="D17" t="s">
        <v>235</v>
      </c>
      <c r="E17" s="28">
        <v>250000</v>
      </c>
      <c r="F17" s="15">
        <v>269.875</v>
      </c>
      <c r="G17" s="16">
        <v>2.2599999999999999E-2</v>
      </c>
      <c r="H17" s="17">
        <v>45610</v>
      </c>
    </row>
    <row r="18" spans="1:8" ht="12.75" customHeight="1" x14ac:dyDescent="0.2">
      <c r="A18">
        <v>7</v>
      </c>
      <c r="B18" t="s">
        <v>277</v>
      </c>
      <c r="C18" t="s">
        <v>278</v>
      </c>
      <c r="D18" t="s">
        <v>235</v>
      </c>
      <c r="E18" s="28">
        <v>250000</v>
      </c>
      <c r="F18" s="15">
        <v>253.85</v>
      </c>
      <c r="G18" s="16">
        <v>2.1299999999999999E-2</v>
      </c>
      <c r="H18" s="17">
        <v>44723</v>
      </c>
    </row>
    <row r="19" spans="1:8" ht="12.75" customHeight="1" x14ac:dyDescent="0.2">
      <c r="B19" s="18" t="s">
        <v>182</v>
      </c>
      <c r="C19" s="18"/>
      <c r="D19" s="18"/>
      <c r="E19" s="18"/>
      <c r="F19" s="19">
        <f>SUM(F13:F18)</f>
        <v>6748.8062500000005</v>
      </c>
      <c r="G19" s="20">
        <f>SUM(G13:G18)</f>
        <v>0.56589999999999996</v>
      </c>
      <c r="H19" s="21"/>
    </row>
    <row r="20" spans="1:8" ht="12.75" customHeight="1" x14ac:dyDescent="0.2">
      <c r="F20" s="15"/>
      <c r="G20" s="16"/>
      <c r="H20" s="17"/>
    </row>
    <row r="21" spans="1:8" ht="12.75" customHeight="1" x14ac:dyDescent="0.2">
      <c r="B21" s="1" t="s">
        <v>184</v>
      </c>
      <c r="C21" s="1"/>
      <c r="F21" s="15"/>
      <c r="G21" s="16"/>
      <c r="H21" s="17"/>
    </row>
    <row r="22" spans="1:8" ht="12.75" customHeight="1" x14ac:dyDescent="0.2">
      <c r="B22" s="1" t="s">
        <v>440</v>
      </c>
      <c r="C22" s="1"/>
      <c r="F22" s="15"/>
      <c r="G22" s="16"/>
      <c r="H22" s="17"/>
    </row>
    <row r="23" spans="1:8" ht="12.75" customHeight="1" x14ac:dyDescent="0.2">
      <c r="A23">
        <v>8</v>
      </c>
      <c r="B23" t="s">
        <v>217</v>
      </c>
      <c r="C23" t="s">
        <v>218</v>
      </c>
      <c r="D23" t="s">
        <v>98</v>
      </c>
      <c r="E23">
        <v>50</v>
      </c>
      <c r="F23" s="15">
        <v>533.47149999999999</v>
      </c>
      <c r="G23" s="16">
        <v>4.4699999999999997E-2</v>
      </c>
      <c r="H23" s="17">
        <v>42185</v>
      </c>
    </row>
    <row r="24" spans="1:8" ht="12.75" customHeight="1" x14ac:dyDescent="0.2">
      <c r="A24">
        <v>9</v>
      </c>
      <c r="B24" t="s">
        <v>282</v>
      </c>
      <c r="C24" t="s">
        <v>283</v>
      </c>
      <c r="D24" t="s">
        <v>256</v>
      </c>
      <c r="E24">
        <v>50</v>
      </c>
      <c r="F24" s="15">
        <v>509.43099999999998</v>
      </c>
      <c r="G24" s="16">
        <v>4.2699999999999995E-2</v>
      </c>
      <c r="H24" s="17">
        <v>42898</v>
      </c>
    </row>
    <row r="25" spans="1:8" ht="12.75" customHeight="1" x14ac:dyDescent="0.2">
      <c r="A25">
        <v>10</v>
      </c>
      <c r="B25" t="s">
        <v>261</v>
      </c>
      <c r="C25" t="s">
        <v>262</v>
      </c>
      <c r="D25" t="s">
        <v>256</v>
      </c>
      <c r="E25">
        <v>36</v>
      </c>
      <c r="F25" s="15">
        <v>450.26774999999998</v>
      </c>
      <c r="G25" s="16">
        <v>3.78E-2</v>
      </c>
      <c r="H25" s="17">
        <v>44123</v>
      </c>
    </row>
    <row r="26" spans="1:8" ht="12.75" customHeight="1" x14ac:dyDescent="0.2">
      <c r="A26">
        <v>11</v>
      </c>
      <c r="B26" t="s">
        <v>259</v>
      </c>
      <c r="C26" t="s">
        <v>260</v>
      </c>
      <c r="D26" t="s">
        <v>255</v>
      </c>
      <c r="E26">
        <v>40</v>
      </c>
      <c r="F26" s="15">
        <v>404.3356</v>
      </c>
      <c r="G26" s="16">
        <v>3.39E-2</v>
      </c>
      <c r="H26" s="17">
        <v>42160</v>
      </c>
    </row>
    <row r="27" spans="1:8" ht="12.75" customHeight="1" x14ac:dyDescent="0.2">
      <c r="A27">
        <v>12</v>
      </c>
      <c r="B27" t="s">
        <v>284</v>
      </c>
      <c r="C27" t="s">
        <v>285</v>
      </c>
      <c r="D27" t="s">
        <v>255</v>
      </c>
      <c r="E27">
        <v>30</v>
      </c>
      <c r="F27" s="15">
        <v>302.70209999999997</v>
      </c>
      <c r="G27" s="16">
        <v>2.5399999999999999E-2</v>
      </c>
      <c r="H27" s="17">
        <v>41984</v>
      </c>
    </row>
    <row r="28" spans="1:8" ht="12.75" customHeight="1" x14ac:dyDescent="0.2">
      <c r="A28">
        <v>13</v>
      </c>
      <c r="B28" t="s">
        <v>286</v>
      </c>
      <c r="C28" t="s">
        <v>287</v>
      </c>
      <c r="D28" t="s">
        <v>256</v>
      </c>
      <c r="E28">
        <v>25</v>
      </c>
      <c r="F28" s="15">
        <v>253.96299999999999</v>
      </c>
      <c r="G28" s="16">
        <v>2.1299999999999999E-2</v>
      </c>
      <c r="H28" s="17">
        <v>42437</v>
      </c>
    </row>
    <row r="29" spans="1:8" ht="12.75" customHeight="1" x14ac:dyDescent="0.2">
      <c r="A29">
        <v>14</v>
      </c>
      <c r="B29" t="s">
        <v>257</v>
      </c>
      <c r="C29" t="s">
        <v>258</v>
      </c>
      <c r="D29" t="s">
        <v>98</v>
      </c>
      <c r="E29">
        <v>20</v>
      </c>
      <c r="F29" s="15">
        <v>163.9348</v>
      </c>
      <c r="G29" s="16">
        <v>1.37E-2</v>
      </c>
      <c r="H29" s="17">
        <v>42093</v>
      </c>
    </row>
    <row r="30" spans="1:8" ht="12.75" customHeight="1" x14ac:dyDescent="0.2">
      <c r="A30">
        <v>15</v>
      </c>
      <c r="B30" t="s">
        <v>288</v>
      </c>
      <c r="C30" t="s">
        <v>289</v>
      </c>
      <c r="D30" t="s">
        <v>280</v>
      </c>
      <c r="E30">
        <v>15</v>
      </c>
      <c r="F30" s="15">
        <v>150.02070000000001</v>
      </c>
      <c r="G30" s="16">
        <v>1.26E-2</v>
      </c>
      <c r="H30" s="17">
        <v>41385</v>
      </c>
    </row>
    <row r="31" spans="1:8" ht="12.75" customHeight="1" x14ac:dyDescent="0.2">
      <c r="A31">
        <v>16</v>
      </c>
      <c r="B31" t="s">
        <v>290</v>
      </c>
      <c r="C31" t="s">
        <v>291</v>
      </c>
      <c r="D31" t="s">
        <v>281</v>
      </c>
      <c r="E31">
        <v>10</v>
      </c>
      <c r="F31" s="15">
        <v>108.1841</v>
      </c>
      <c r="G31" s="16">
        <v>9.1000000000000004E-3</v>
      </c>
      <c r="H31" s="17">
        <v>42093</v>
      </c>
    </row>
    <row r="32" spans="1:8" ht="12.75" customHeight="1" x14ac:dyDescent="0.2">
      <c r="A32">
        <v>17</v>
      </c>
      <c r="B32" t="s">
        <v>292</v>
      </c>
      <c r="C32" t="s">
        <v>293</v>
      </c>
      <c r="D32" t="s">
        <v>98</v>
      </c>
      <c r="E32">
        <v>10</v>
      </c>
      <c r="F32" s="15">
        <v>100.295</v>
      </c>
      <c r="G32" s="16">
        <v>8.3999999999999995E-3</v>
      </c>
      <c r="H32" s="17">
        <v>42251</v>
      </c>
    </row>
    <row r="33" spans="1:8" ht="12.75" customHeight="1" x14ac:dyDescent="0.2">
      <c r="B33" s="18" t="s">
        <v>182</v>
      </c>
      <c r="C33" s="18"/>
      <c r="D33" s="18"/>
      <c r="E33" s="18"/>
      <c r="F33" s="19">
        <f>SUM(F23:F32)</f>
        <v>2976.6055500000002</v>
      </c>
      <c r="G33" s="20">
        <f>SUM(G23:G32)</f>
        <v>0.24959999999999996</v>
      </c>
      <c r="H33" s="21"/>
    </row>
    <row r="34" spans="1:8" ht="12.75" customHeight="1" x14ac:dyDescent="0.2">
      <c r="F34" s="15"/>
      <c r="G34" s="16"/>
      <c r="H34" s="17"/>
    </row>
    <row r="35" spans="1:8" ht="12.75" customHeight="1" x14ac:dyDescent="0.2">
      <c r="B35" s="1" t="s">
        <v>614</v>
      </c>
      <c r="C35" s="1"/>
      <c r="F35" s="15"/>
      <c r="G35" s="16"/>
      <c r="H35" s="17"/>
    </row>
    <row r="36" spans="1:8" ht="12.75" customHeight="1" x14ac:dyDescent="0.2">
      <c r="A36">
        <v>18</v>
      </c>
      <c r="B36" t="s">
        <v>294</v>
      </c>
      <c r="C36" t="s">
        <v>295</v>
      </c>
      <c r="D36" t="s">
        <v>233</v>
      </c>
      <c r="E36">
        <v>40</v>
      </c>
      <c r="F36" s="15">
        <v>400.99079999999998</v>
      </c>
      <c r="G36" s="16">
        <v>3.3599999999999998E-2</v>
      </c>
      <c r="H36" s="17">
        <v>41635</v>
      </c>
    </row>
    <row r="37" spans="1:8" ht="12.75" customHeight="1" x14ac:dyDescent="0.2">
      <c r="B37" s="18" t="s">
        <v>182</v>
      </c>
      <c r="C37" s="18"/>
      <c r="D37" s="18"/>
      <c r="E37" s="18"/>
      <c r="F37" s="19">
        <f>SUM(F36:F36)</f>
        <v>400.99079999999998</v>
      </c>
      <c r="G37" s="20">
        <f>SUM(G36:G36)</f>
        <v>3.3599999999999998E-2</v>
      </c>
      <c r="H37" s="21"/>
    </row>
    <row r="38" spans="1:8" ht="12.75" customHeight="1" x14ac:dyDescent="0.2">
      <c r="F38" s="15"/>
      <c r="G38" s="16"/>
      <c r="H38" s="17"/>
    </row>
    <row r="39" spans="1:8" ht="12.75" customHeight="1" x14ac:dyDescent="0.2">
      <c r="B39" s="1" t="s">
        <v>447</v>
      </c>
      <c r="C39" s="1"/>
      <c r="F39" s="15">
        <v>1459.7269799999999</v>
      </c>
      <c r="G39" s="16">
        <v>0.12239999999999999</v>
      </c>
      <c r="H39" s="17"/>
    </row>
    <row r="40" spans="1:8" ht="12.75" customHeight="1" x14ac:dyDescent="0.2">
      <c r="B40" s="18" t="s">
        <v>182</v>
      </c>
      <c r="C40" s="18"/>
      <c r="D40" s="18"/>
      <c r="E40" s="18"/>
      <c r="F40" s="19">
        <f>SUM(F39:F39)</f>
        <v>1459.7269799999999</v>
      </c>
      <c r="G40" s="29">
        <f>SUM(G39:G39)</f>
        <v>0.12239999999999999</v>
      </c>
      <c r="H40" s="21"/>
    </row>
    <row r="41" spans="1:8" ht="12.75" customHeight="1" x14ac:dyDescent="0.2">
      <c r="F41" s="15"/>
      <c r="G41" s="16"/>
      <c r="H41" s="17"/>
    </row>
    <row r="42" spans="1:8" ht="12.75" customHeight="1" x14ac:dyDescent="0.2">
      <c r="B42" s="1" t="s">
        <v>187</v>
      </c>
      <c r="C42" s="1"/>
      <c r="F42" s="15"/>
      <c r="G42" s="16"/>
      <c r="H42" s="17"/>
    </row>
    <row r="43" spans="1:8" ht="12.75" customHeight="1" x14ac:dyDescent="0.2">
      <c r="B43" s="1" t="s">
        <v>188</v>
      </c>
      <c r="C43" s="1"/>
      <c r="F43" s="15">
        <v>179.51609000000099</v>
      </c>
      <c r="G43" s="16">
        <v>1.52E-2</v>
      </c>
      <c r="H43" s="17"/>
    </row>
    <row r="44" spans="1:8" ht="12.75" customHeight="1" x14ac:dyDescent="0.2">
      <c r="B44" s="18" t="s">
        <v>182</v>
      </c>
      <c r="C44" s="18"/>
      <c r="D44" s="18"/>
      <c r="E44" s="18"/>
      <c r="F44" s="19">
        <f>SUM(F43:F43)</f>
        <v>179.51609000000099</v>
      </c>
      <c r="G44" s="20">
        <f>SUM(G43:G43)</f>
        <v>1.52E-2</v>
      </c>
      <c r="H44" s="21"/>
    </row>
    <row r="45" spans="1:8" ht="12.75" customHeight="1" x14ac:dyDescent="0.2">
      <c r="B45" s="22" t="s">
        <v>189</v>
      </c>
      <c r="C45" s="22"/>
      <c r="D45" s="22"/>
      <c r="E45" s="22"/>
      <c r="F45" s="23">
        <f>SUM(F10,F19,F33,F37,F40,F44)</f>
        <v>11923.769670000001</v>
      </c>
      <c r="G45" s="31">
        <f>SUM(G10,G19,G33,G37,G40,G44)</f>
        <v>0.99999999999999978</v>
      </c>
      <c r="H45" s="24"/>
    </row>
    <row r="46" spans="1:8" ht="12.75" customHeight="1" x14ac:dyDescent="0.2"/>
    <row r="47" spans="1:8" ht="12.75" customHeight="1" x14ac:dyDescent="0.2">
      <c r="B47" s="1" t="s">
        <v>190</v>
      </c>
      <c r="C47" s="1"/>
    </row>
    <row r="48" spans="1:8" ht="12.75" customHeight="1" x14ac:dyDescent="0.2">
      <c r="B48" s="1" t="s">
        <v>441</v>
      </c>
      <c r="C48" s="1"/>
      <c r="F48" s="15"/>
    </row>
    <row r="49" spans="2:3" ht="12.75" customHeight="1" x14ac:dyDescent="0.2">
      <c r="B49" s="1"/>
      <c r="C49" s="1"/>
    </row>
    <row r="50" spans="2:3" ht="12.75" customHeight="1" x14ac:dyDescent="0.2"/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4" sqref="A4"/>
    </sheetView>
  </sheetViews>
  <sheetFormatPr defaultColWidth="9.140625" defaultRowHeight="12.75" x14ac:dyDescent="0.2"/>
  <cols>
    <col min="1" max="1" width="7.5703125" customWidth="1"/>
    <col min="2" max="2" width="50.570312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296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224</v>
      </c>
      <c r="C9" t="s">
        <v>297</v>
      </c>
      <c r="D9" t="s">
        <v>193</v>
      </c>
      <c r="E9">
        <v>600</v>
      </c>
      <c r="F9" s="15">
        <v>579.28499999999997</v>
      </c>
      <c r="G9" s="16">
        <v>0.38</v>
      </c>
      <c r="H9" s="17">
        <v>41452</v>
      </c>
    </row>
    <row r="10" spans="1:8" ht="12.75" customHeight="1" x14ac:dyDescent="0.2">
      <c r="A10">
        <v>2</v>
      </c>
      <c r="B10" t="s">
        <v>12</v>
      </c>
      <c r="C10" t="s">
        <v>298</v>
      </c>
      <c r="D10" t="s">
        <v>193</v>
      </c>
      <c r="E10">
        <v>430</v>
      </c>
      <c r="F10" s="15">
        <v>415.20112</v>
      </c>
      <c r="G10" s="16">
        <v>0.27239999999999998</v>
      </c>
      <c r="H10" s="17">
        <v>41453</v>
      </c>
    </row>
    <row r="11" spans="1:8" ht="12.75" customHeight="1" x14ac:dyDescent="0.2">
      <c r="A11">
        <v>3</v>
      </c>
      <c r="B11" t="s">
        <v>91</v>
      </c>
      <c r="C11" t="s">
        <v>234</v>
      </c>
      <c r="D11" t="s">
        <v>193</v>
      </c>
      <c r="E11">
        <v>100</v>
      </c>
      <c r="F11" s="15">
        <v>92.500200000000007</v>
      </c>
      <c r="G11" s="16">
        <v>6.0700000000000004E-2</v>
      </c>
      <c r="H11" s="17">
        <v>41635</v>
      </c>
    </row>
    <row r="12" spans="1:8" ht="12.75" customHeight="1" x14ac:dyDescent="0.2">
      <c r="B12" s="18" t="s">
        <v>182</v>
      </c>
      <c r="C12" s="18"/>
      <c r="D12" s="18"/>
      <c r="E12" s="18"/>
      <c r="F12" s="19">
        <f>SUM(F9:F11)</f>
        <v>1086.98632</v>
      </c>
      <c r="G12" s="20">
        <f>SUM(G9:G11)</f>
        <v>0.71309999999999996</v>
      </c>
      <c r="H12" s="21"/>
    </row>
    <row r="13" spans="1:8" ht="12.75" customHeight="1" x14ac:dyDescent="0.2">
      <c r="F13" s="15"/>
      <c r="G13" s="16"/>
      <c r="H13" s="17"/>
    </row>
    <row r="14" spans="1:8" ht="12.75" customHeight="1" x14ac:dyDescent="0.2">
      <c r="B14" s="1" t="s">
        <v>184</v>
      </c>
      <c r="C14" s="1"/>
      <c r="F14" s="15"/>
      <c r="G14" s="16"/>
      <c r="H14" s="17"/>
    </row>
    <row r="15" spans="1:8" ht="12.75" customHeight="1" x14ac:dyDescent="0.2">
      <c r="B15" s="1" t="s">
        <v>440</v>
      </c>
      <c r="C15" s="1"/>
      <c r="F15" s="15"/>
      <c r="G15" s="16"/>
      <c r="H15" s="17"/>
    </row>
    <row r="16" spans="1:8" ht="12.75" customHeight="1" x14ac:dyDescent="0.2">
      <c r="A16">
        <v>4</v>
      </c>
      <c r="B16" t="s">
        <v>288</v>
      </c>
      <c r="C16" t="s">
        <v>289</v>
      </c>
      <c r="D16" t="s">
        <v>280</v>
      </c>
      <c r="E16">
        <v>35</v>
      </c>
      <c r="F16" s="15">
        <v>350.04829999999998</v>
      </c>
      <c r="G16" s="16">
        <v>0.2296</v>
      </c>
      <c r="H16" s="17">
        <v>41385</v>
      </c>
    </row>
    <row r="17" spans="2:8" ht="12.75" customHeight="1" x14ac:dyDescent="0.2">
      <c r="B17" s="18" t="s">
        <v>182</v>
      </c>
      <c r="C17" s="18"/>
      <c r="D17" s="18"/>
      <c r="E17" s="18"/>
      <c r="F17" s="19">
        <f>SUM(F16:F16)</f>
        <v>350.04829999999998</v>
      </c>
      <c r="G17" s="20">
        <f>SUM(G16:G16)</f>
        <v>0.2296</v>
      </c>
      <c r="H17" s="21"/>
    </row>
    <row r="18" spans="2:8" ht="12.75" customHeight="1" x14ac:dyDescent="0.2">
      <c r="F18" s="15"/>
      <c r="G18" s="16"/>
      <c r="H18" s="17"/>
    </row>
    <row r="19" spans="2:8" ht="12.75" customHeight="1" x14ac:dyDescent="0.2">
      <c r="B19" s="1" t="s">
        <v>447</v>
      </c>
      <c r="C19" s="1"/>
      <c r="F19" s="15">
        <v>106.1241</v>
      </c>
      <c r="G19" s="16">
        <v>6.9599999999999995E-2</v>
      </c>
      <c r="H19" s="17"/>
    </row>
    <row r="20" spans="2:8" ht="12.75" customHeight="1" x14ac:dyDescent="0.2">
      <c r="B20" s="18" t="s">
        <v>182</v>
      </c>
      <c r="C20" s="18"/>
      <c r="D20" s="18"/>
      <c r="E20" s="18"/>
      <c r="F20" s="19">
        <f>SUM(F19:F19)</f>
        <v>106.1241</v>
      </c>
      <c r="G20" s="29">
        <f>SUM(G19:G19)</f>
        <v>6.9599999999999995E-2</v>
      </c>
      <c r="H20" s="21"/>
    </row>
    <row r="21" spans="2:8" ht="12.75" customHeight="1" x14ac:dyDescent="0.2">
      <c r="F21" s="15"/>
      <c r="G21" s="16"/>
      <c r="H21" s="17"/>
    </row>
    <row r="22" spans="2:8" ht="12.75" customHeight="1" x14ac:dyDescent="0.2">
      <c r="B22" s="1" t="s">
        <v>187</v>
      </c>
      <c r="C22" s="1"/>
      <c r="F22" s="15"/>
      <c r="G22" s="16"/>
      <c r="H22" s="17"/>
    </row>
    <row r="23" spans="2:8" ht="12.75" customHeight="1" x14ac:dyDescent="0.2">
      <c r="B23" s="1" t="s">
        <v>188</v>
      </c>
      <c r="C23" s="1"/>
      <c r="F23" s="15">
        <v>-18.702518000000111</v>
      </c>
      <c r="G23" s="16">
        <v>-1.23E-2</v>
      </c>
      <c r="H23" s="17"/>
    </row>
    <row r="24" spans="2:8" ht="12.75" customHeight="1" x14ac:dyDescent="0.2">
      <c r="B24" s="18" t="s">
        <v>182</v>
      </c>
      <c r="C24" s="18"/>
      <c r="D24" s="18"/>
      <c r="E24" s="18"/>
      <c r="F24" s="19">
        <f>SUM(F23:F23)</f>
        <v>-18.702518000000111</v>
      </c>
      <c r="G24" s="20">
        <f>SUM(G23:G23)</f>
        <v>-1.23E-2</v>
      </c>
      <c r="H24" s="21"/>
    </row>
    <row r="25" spans="2:8" ht="12.75" customHeight="1" x14ac:dyDescent="0.2">
      <c r="B25" s="22" t="s">
        <v>189</v>
      </c>
      <c r="C25" s="22"/>
      <c r="D25" s="22"/>
      <c r="E25" s="22"/>
      <c r="F25" s="23">
        <f>SUM(F12,F17,F20,F24)</f>
        <v>1524.4562019999998</v>
      </c>
      <c r="G25" s="31">
        <f>SUM(G12,G17,G20,G24)</f>
        <v>1</v>
      </c>
      <c r="H25" s="24"/>
    </row>
    <row r="26" spans="2:8" ht="12.75" customHeight="1" x14ac:dyDescent="0.2"/>
    <row r="27" spans="2:8" ht="12.75" customHeight="1" x14ac:dyDescent="0.2">
      <c r="B27" s="1" t="s">
        <v>190</v>
      </c>
      <c r="C27" s="1"/>
    </row>
    <row r="28" spans="2:8" ht="12.75" customHeight="1" x14ac:dyDescent="0.2">
      <c r="B28" s="1" t="s">
        <v>441</v>
      </c>
      <c r="C28" s="1"/>
      <c r="F28" s="15"/>
    </row>
    <row r="29" spans="2:8" ht="12.75" customHeight="1" x14ac:dyDescent="0.2">
      <c r="B29" s="1"/>
      <c r="C29" s="1"/>
    </row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A7" sqref="A7"/>
    </sheetView>
  </sheetViews>
  <sheetFormatPr defaultColWidth="9.140625" defaultRowHeight="12.75" x14ac:dyDescent="0.2"/>
  <cols>
    <col min="1" max="1" width="7.5703125" customWidth="1"/>
    <col min="2" max="2" width="49.2851562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299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298</v>
      </c>
      <c r="D9" t="s">
        <v>193</v>
      </c>
      <c r="E9">
        <v>170</v>
      </c>
      <c r="F9" s="15">
        <v>164.14928</v>
      </c>
      <c r="G9" s="16">
        <v>8.5000000000000006E-3</v>
      </c>
      <c r="H9" s="17">
        <v>41453</v>
      </c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164.14928</v>
      </c>
      <c r="G10" s="20">
        <f>SUM(G9:G9)</f>
        <v>8.5000000000000006E-3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214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248</v>
      </c>
      <c r="C13" t="s">
        <v>300</v>
      </c>
      <c r="D13" t="s">
        <v>193</v>
      </c>
      <c r="E13">
        <v>400</v>
      </c>
      <c r="F13" s="15">
        <v>1990.126</v>
      </c>
      <c r="G13" s="16">
        <v>0.10349999999999999</v>
      </c>
      <c r="H13" s="17">
        <v>41325</v>
      </c>
    </row>
    <row r="14" spans="1:8" ht="12.75" customHeight="1" x14ac:dyDescent="0.2">
      <c r="A14">
        <v>3</v>
      </c>
      <c r="B14" t="s">
        <v>215</v>
      </c>
      <c r="C14" t="s">
        <v>247</v>
      </c>
      <c r="D14" t="s">
        <v>193</v>
      </c>
      <c r="E14">
        <v>120</v>
      </c>
      <c r="F14" s="15">
        <v>575.19299999999998</v>
      </c>
      <c r="G14" s="16">
        <v>2.9900000000000003E-2</v>
      </c>
      <c r="H14" s="17">
        <v>41457</v>
      </c>
    </row>
    <row r="15" spans="1:8" ht="12.75" customHeight="1" x14ac:dyDescent="0.2">
      <c r="B15" s="18" t="s">
        <v>182</v>
      </c>
      <c r="C15" s="18"/>
      <c r="D15" s="18"/>
      <c r="E15" s="18"/>
      <c r="F15" s="19">
        <f>SUM(F13:F14)</f>
        <v>2565.319</v>
      </c>
      <c r="G15" s="20">
        <f>SUM(G13:G14)</f>
        <v>0.13339999999999999</v>
      </c>
      <c r="H15" s="21"/>
    </row>
    <row r="16" spans="1:8" ht="12.75" customHeight="1" x14ac:dyDescent="0.2">
      <c r="F16" s="15"/>
      <c r="G16" s="16"/>
      <c r="H16" s="17"/>
    </row>
    <row r="17" spans="1:8" ht="12.75" customHeight="1" x14ac:dyDescent="0.2">
      <c r="B17" s="1" t="s">
        <v>252</v>
      </c>
      <c r="C17" s="1"/>
      <c r="F17" s="15"/>
      <c r="G17" s="16"/>
      <c r="H17" s="17"/>
    </row>
    <row r="18" spans="1:8" ht="12.75" customHeight="1" x14ac:dyDescent="0.2">
      <c r="A18">
        <v>4</v>
      </c>
      <c r="B18" s="67" t="s">
        <v>627</v>
      </c>
      <c r="C18" t="s">
        <v>617</v>
      </c>
      <c r="D18" t="s">
        <v>235</v>
      </c>
      <c r="E18" s="28">
        <v>40000</v>
      </c>
      <c r="F18" s="15">
        <v>39.530999999999999</v>
      </c>
      <c r="G18" s="16">
        <v>2.0999999999999999E-3</v>
      </c>
      <c r="H18" s="17">
        <v>41361</v>
      </c>
    </row>
    <row r="19" spans="1:8" ht="12.75" customHeight="1" x14ac:dyDescent="0.2">
      <c r="B19" s="18" t="s">
        <v>182</v>
      </c>
      <c r="C19" s="18"/>
      <c r="D19" s="18"/>
      <c r="E19" s="18"/>
      <c r="F19" s="19">
        <f>SUM(F18:F18)</f>
        <v>39.530999999999999</v>
      </c>
      <c r="G19" s="20">
        <f>SUM(G18:G18)</f>
        <v>2.0999999999999999E-3</v>
      </c>
      <c r="H19" s="21"/>
    </row>
    <row r="20" spans="1:8" ht="12.75" customHeight="1" x14ac:dyDescent="0.2">
      <c r="F20" s="15"/>
      <c r="G20" s="16"/>
      <c r="H20" s="17"/>
    </row>
    <row r="21" spans="1:8" ht="12.75" customHeight="1" x14ac:dyDescent="0.2">
      <c r="B21" s="1" t="s">
        <v>266</v>
      </c>
      <c r="C21" s="1"/>
      <c r="F21" s="15"/>
      <c r="G21" s="16"/>
      <c r="H21" s="17"/>
    </row>
    <row r="22" spans="1:8" ht="12.75" customHeight="1" x14ac:dyDescent="0.2">
      <c r="A22">
        <v>5</v>
      </c>
      <c r="B22" t="s">
        <v>273</v>
      </c>
      <c r="C22" t="s">
        <v>274</v>
      </c>
      <c r="D22" t="s">
        <v>235</v>
      </c>
      <c r="E22" s="28">
        <v>500000</v>
      </c>
      <c r="F22" s="15">
        <v>503.35</v>
      </c>
      <c r="G22" s="16">
        <v>2.6200000000000001E-2</v>
      </c>
      <c r="H22" s="17">
        <v>42919</v>
      </c>
    </row>
    <row r="23" spans="1:8" ht="12.75" customHeight="1" x14ac:dyDescent="0.2">
      <c r="B23" s="18" t="s">
        <v>182</v>
      </c>
      <c r="C23" s="18"/>
      <c r="D23" s="18"/>
      <c r="E23" s="18"/>
      <c r="F23" s="19">
        <f>SUM(F22:F22)</f>
        <v>503.35</v>
      </c>
      <c r="G23" s="20">
        <f>SUM(G22:G22)</f>
        <v>2.6200000000000001E-2</v>
      </c>
      <c r="H23" s="21"/>
    </row>
    <row r="24" spans="1:8" ht="12.75" customHeight="1" x14ac:dyDescent="0.2">
      <c r="F24" s="15"/>
      <c r="G24" s="16"/>
      <c r="H24" s="17"/>
    </row>
    <row r="25" spans="1:8" ht="12.75" customHeight="1" x14ac:dyDescent="0.2">
      <c r="B25" s="1" t="s">
        <v>184</v>
      </c>
      <c r="C25" s="1"/>
      <c r="F25" s="15"/>
      <c r="G25" s="16"/>
      <c r="H25" s="17"/>
    </row>
    <row r="26" spans="1:8" ht="12.75" customHeight="1" x14ac:dyDescent="0.2">
      <c r="B26" s="1" t="s">
        <v>440</v>
      </c>
      <c r="C26" s="1"/>
      <c r="F26" s="15"/>
      <c r="G26" s="16"/>
      <c r="H26" s="17"/>
    </row>
    <row r="27" spans="1:8" ht="12.75" customHeight="1" x14ac:dyDescent="0.2">
      <c r="A27">
        <v>6</v>
      </c>
      <c r="B27" t="s">
        <v>290</v>
      </c>
      <c r="C27" t="s">
        <v>291</v>
      </c>
      <c r="D27" t="s">
        <v>281</v>
      </c>
      <c r="E27">
        <v>125</v>
      </c>
      <c r="F27" s="15">
        <v>1352.30125</v>
      </c>
      <c r="G27" s="16">
        <v>7.0300000000000001E-2</v>
      </c>
      <c r="H27" s="17">
        <v>42093</v>
      </c>
    </row>
    <row r="28" spans="1:8" ht="12.75" customHeight="1" x14ac:dyDescent="0.2">
      <c r="A28">
        <v>7</v>
      </c>
      <c r="B28" t="s">
        <v>217</v>
      </c>
      <c r="C28" t="s">
        <v>218</v>
      </c>
      <c r="D28" t="s">
        <v>98</v>
      </c>
      <c r="E28">
        <v>100</v>
      </c>
      <c r="F28" s="15">
        <v>1066.943</v>
      </c>
      <c r="G28" s="16">
        <v>5.5500000000000001E-2</v>
      </c>
      <c r="H28" s="17">
        <v>42185</v>
      </c>
    </row>
    <row r="29" spans="1:8" ht="12.75" customHeight="1" x14ac:dyDescent="0.2">
      <c r="A29">
        <v>8</v>
      </c>
      <c r="B29" t="s">
        <v>302</v>
      </c>
      <c r="C29" t="s">
        <v>303</v>
      </c>
      <c r="D29" t="s">
        <v>255</v>
      </c>
      <c r="E29">
        <v>100</v>
      </c>
      <c r="F29" s="15">
        <v>1018.279</v>
      </c>
      <c r="G29" s="16">
        <v>5.2999999999999999E-2</v>
      </c>
      <c r="H29" s="17">
        <v>42592</v>
      </c>
    </row>
    <row r="30" spans="1:8" ht="12.75" customHeight="1" x14ac:dyDescent="0.2">
      <c r="A30">
        <v>9</v>
      </c>
      <c r="B30" t="s">
        <v>304</v>
      </c>
      <c r="C30" t="s">
        <v>305</v>
      </c>
      <c r="D30" t="s">
        <v>255</v>
      </c>
      <c r="E30">
        <v>100</v>
      </c>
      <c r="F30" s="15">
        <v>1016.857</v>
      </c>
      <c r="G30" s="16">
        <v>5.2900000000000003E-2</v>
      </c>
      <c r="H30" s="17">
        <v>42570</v>
      </c>
    </row>
    <row r="31" spans="1:8" ht="12.75" customHeight="1" x14ac:dyDescent="0.2">
      <c r="A31">
        <v>10</v>
      </c>
      <c r="B31" t="s">
        <v>306</v>
      </c>
      <c r="C31" t="s">
        <v>307</v>
      </c>
      <c r="D31" t="s">
        <v>256</v>
      </c>
      <c r="E31">
        <v>100</v>
      </c>
      <c r="F31" s="15">
        <v>1004.633</v>
      </c>
      <c r="G31" s="16">
        <v>5.2199999999999996E-2</v>
      </c>
      <c r="H31" s="17">
        <v>41880</v>
      </c>
    </row>
    <row r="32" spans="1:8" ht="12.75" customHeight="1" x14ac:dyDescent="0.2">
      <c r="A32">
        <v>11</v>
      </c>
      <c r="B32" t="s">
        <v>257</v>
      </c>
      <c r="C32" t="s">
        <v>258</v>
      </c>
      <c r="D32" t="s">
        <v>98</v>
      </c>
      <c r="E32">
        <v>110</v>
      </c>
      <c r="F32" s="15">
        <v>901.64139999999998</v>
      </c>
      <c r="G32" s="16">
        <v>4.6900000000000004E-2</v>
      </c>
      <c r="H32" s="17">
        <v>42093</v>
      </c>
    </row>
    <row r="33" spans="1:8" ht="12.75" customHeight="1" x14ac:dyDescent="0.2">
      <c r="A33">
        <v>12</v>
      </c>
      <c r="B33" t="s">
        <v>284</v>
      </c>
      <c r="C33" t="s">
        <v>285</v>
      </c>
      <c r="D33" t="s">
        <v>255</v>
      </c>
      <c r="E33">
        <v>70</v>
      </c>
      <c r="F33" s="15">
        <v>706.30489999999998</v>
      </c>
      <c r="G33" s="16">
        <v>3.6699999999999997E-2</v>
      </c>
      <c r="H33" s="17">
        <v>41984</v>
      </c>
    </row>
    <row r="34" spans="1:8" ht="12.75" customHeight="1" x14ac:dyDescent="0.2">
      <c r="A34">
        <v>13</v>
      </c>
      <c r="B34" t="s">
        <v>308</v>
      </c>
      <c r="C34" t="s">
        <v>309</v>
      </c>
      <c r="D34" t="s">
        <v>280</v>
      </c>
      <c r="E34">
        <v>50</v>
      </c>
      <c r="F34" s="15">
        <v>515.97249999999997</v>
      </c>
      <c r="G34" s="16">
        <v>2.6800000000000001E-2</v>
      </c>
      <c r="H34" s="17">
        <v>44727</v>
      </c>
    </row>
    <row r="35" spans="1:8" ht="12.75" customHeight="1" x14ac:dyDescent="0.2">
      <c r="A35">
        <v>14</v>
      </c>
      <c r="B35" t="s">
        <v>310</v>
      </c>
      <c r="C35" t="s">
        <v>311</v>
      </c>
      <c r="D35" t="s">
        <v>256</v>
      </c>
      <c r="E35">
        <v>50</v>
      </c>
      <c r="F35" s="15">
        <v>511.815</v>
      </c>
      <c r="G35" s="16">
        <v>2.6600000000000002E-2</v>
      </c>
      <c r="H35" s="17">
        <v>42933</v>
      </c>
    </row>
    <row r="36" spans="1:8" ht="12.75" customHeight="1" x14ac:dyDescent="0.2">
      <c r="A36">
        <v>15</v>
      </c>
      <c r="B36" t="s">
        <v>312</v>
      </c>
      <c r="C36" t="s">
        <v>313</v>
      </c>
      <c r="D36" t="s">
        <v>255</v>
      </c>
      <c r="E36">
        <v>50</v>
      </c>
      <c r="F36" s="15">
        <v>511.15199999999999</v>
      </c>
      <c r="G36" s="16">
        <v>2.6600000000000002E-2</v>
      </c>
      <c r="H36" s="17">
        <v>44774</v>
      </c>
    </row>
    <row r="37" spans="1:8" ht="12.75" customHeight="1" x14ac:dyDescent="0.2">
      <c r="A37">
        <v>16</v>
      </c>
      <c r="B37" t="s">
        <v>314</v>
      </c>
      <c r="C37" t="s">
        <v>315</v>
      </c>
      <c r="D37" t="s">
        <v>98</v>
      </c>
      <c r="E37">
        <v>50</v>
      </c>
      <c r="F37" s="15">
        <v>501.4905</v>
      </c>
      <c r="G37" s="16">
        <v>2.6099999999999998E-2</v>
      </c>
      <c r="H37" s="17">
        <v>41879</v>
      </c>
    </row>
    <row r="38" spans="1:8" ht="12.75" customHeight="1" x14ac:dyDescent="0.2">
      <c r="A38">
        <v>17</v>
      </c>
      <c r="B38" t="s">
        <v>316</v>
      </c>
      <c r="C38" t="s">
        <v>317</v>
      </c>
      <c r="D38" t="s">
        <v>255</v>
      </c>
      <c r="E38">
        <v>50</v>
      </c>
      <c r="F38" s="15">
        <v>501.25850000000003</v>
      </c>
      <c r="G38" s="16">
        <v>2.6099999999999998E-2</v>
      </c>
      <c r="H38" s="17">
        <v>41973</v>
      </c>
    </row>
    <row r="39" spans="1:8" ht="12.75" customHeight="1" x14ac:dyDescent="0.2">
      <c r="A39">
        <v>18</v>
      </c>
      <c r="B39" t="s">
        <v>286</v>
      </c>
      <c r="C39" t="s">
        <v>287</v>
      </c>
      <c r="D39" t="s">
        <v>256</v>
      </c>
      <c r="E39">
        <v>25</v>
      </c>
      <c r="F39" s="15">
        <v>253.96299999999999</v>
      </c>
      <c r="G39" s="16">
        <v>1.32E-2</v>
      </c>
      <c r="H39" s="17">
        <v>42437</v>
      </c>
    </row>
    <row r="40" spans="1:8" ht="12.75" customHeight="1" x14ac:dyDescent="0.2">
      <c r="A40">
        <v>19</v>
      </c>
      <c r="B40" t="s">
        <v>318</v>
      </c>
      <c r="C40" t="s">
        <v>319</v>
      </c>
      <c r="D40" t="s">
        <v>255</v>
      </c>
      <c r="E40">
        <v>5</v>
      </c>
      <c r="F40" s="15">
        <v>50.038200000000003</v>
      </c>
      <c r="G40" s="16">
        <v>2.5999999999999999E-3</v>
      </c>
      <c r="H40" s="17">
        <v>43110</v>
      </c>
    </row>
    <row r="41" spans="1:8" ht="12.75" customHeight="1" x14ac:dyDescent="0.2">
      <c r="A41">
        <v>20</v>
      </c>
      <c r="B41" t="s">
        <v>320</v>
      </c>
      <c r="C41" t="s">
        <v>321</v>
      </c>
      <c r="D41" t="s">
        <v>255</v>
      </c>
      <c r="E41">
        <v>5</v>
      </c>
      <c r="F41" s="15">
        <v>49.733750000000001</v>
      </c>
      <c r="G41" s="16">
        <v>2.5999999999999999E-3</v>
      </c>
      <c r="H41" s="17">
        <v>42255</v>
      </c>
    </row>
    <row r="42" spans="1:8" ht="12.75" customHeight="1" x14ac:dyDescent="0.2">
      <c r="A42">
        <v>21</v>
      </c>
      <c r="B42" t="s">
        <v>259</v>
      </c>
      <c r="C42" t="s">
        <v>260</v>
      </c>
      <c r="D42" t="s">
        <v>255</v>
      </c>
      <c r="E42">
        <v>2</v>
      </c>
      <c r="F42" s="15">
        <v>20.21678</v>
      </c>
      <c r="G42" s="16">
        <v>1.1000000000000001E-3</v>
      </c>
      <c r="H42" s="17">
        <v>42160</v>
      </c>
    </row>
    <row r="43" spans="1:8" ht="12.75" customHeight="1" x14ac:dyDescent="0.2">
      <c r="B43" s="18" t="s">
        <v>182</v>
      </c>
      <c r="C43" s="18"/>
      <c r="D43" s="18"/>
      <c r="E43" s="18"/>
      <c r="F43" s="19">
        <f>SUM(F27:F42)</f>
        <v>9982.5997800000005</v>
      </c>
      <c r="G43" s="20">
        <f>SUM(G27:G42)</f>
        <v>0.51920000000000011</v>
      </c>
      <c r="H43" s="21"/>
    </row>
    <row r="44" spans="1:8" ht="12.75" customHeight="1" x14ac:dyDescent="0.2">
      <c r="F44" s="15"/>
      <c r="G44" s="16"/>
      <c r="H44" s="17"/>
    </row>
    <row r="45" spans="1:8" ht="12.75" customHeight="1" x14ac:dyDescent="0.2">
      <c r="B45" s="1" t="s">
        <v>614</v>
      </c>
      <c r="C45" s="1"/>
      <c r="F45" s="15"/>
      <c r="G45" s="16"/>
      <c r="H45" s="17"/>
    </row>
    <row r="46" spans="1:8" ht="12.75" customHeight="1" x14ac:dyDescent="0.2">
      <c r="A46">
        <v>22</v>
      </c>
      <c r="B46" t="s">
        <v>253</v>
      </c>
      <c r="C46" t="s">
        <v>254</v>
      </c>
      <c r="D46" t="s">
        <v>233</v>
      </c>
      <c r="E46">
        <v>200</v>
      </c>
      <c r="F46" s="15">
        <v>1999.952</v>
      </c>
      <c r="G46" s="16">
        <v>0.10400000000000001</v>
      </c>
      <c r="H46" s="17">
        <v>41850</v>
      </c>
    </row>
    <row r="47" spans="1:8" ht="12.75" customHeight="1" x14ac:dyDescent="0.2">
      <c r="A47">
        <v>23</v>
      </c>
      <c r="B47" t="s">
        <v>294</v>
      </c>
      <c r="C47" t="s">
        <v>295</v>
      </c>
      <c r="D47" t="s">
        <v>233</v>
      </c>
      <c r="E47">
        <v>50</v>
      </c>
      <c r="F47" s="15">
        <v>501.23849999999999</v>
      </c>
      <c r="G47" s="16">
        <v>2.6099999999999998E-2</v>
      </c>
      <c r="H47" s="17">
        <v>41635</v>
      </c>
    </row>
    <row r="48" spans="1:8" ht="12.75" customHeight="1" x14ac:dyDescent="0.2">
      <c r="A48">
        <v>24</v>
      </c>
      <c r="B48" t="s">
        <v>322</v>
      </c>
      <c r="C48" t="s">
        <v>323</v>
      </c>
      <c r="D48" t="s">
        <v>301</v>
      </c>
      <c r="E48">
        <v>50</v>
      </c>
      <c r="F48" s="15">
        <v>499.8295</v>
      </c>
      <c r="G48" s="16">
        <v>2.6000000000000002E-2</v>
      </c>
      <c r="H48" s="17">
        <v>41845</v>
      </c>
    </row>
    <row r="49" spans="2:8" ht="12.75" customHeight="1" x14ac:dyDescent="0.2">
      <c r="B49" s="18" t="s">
        <v>182</v>
      </c>
      <c r="C49" s="18"/>
      <c r="D49" s="18"/>
      <c r="E49" s="18"/>
      <c r="F49" s="19">
        <f>SUM(F46:F48)</f>
        <v>3001.02</v>
      </c>
      <c r="G49" s="20">
        <f>SUM(G46:G48)</f>
        <v>0.15609999999999999</v>
      </c>
      <c r="H49" s="21"/>
    </row>
    <row r="50" spans="2:8" ht="12.75" customHeight="1" x14ac:dyDescent="0.2">
      <c r="F50" s="15"/>
      <c r="G50" s="16"/>
      <c r="H50" s="17"/>
    </row>
    <row r="51" spans="2:8" ht="12.75" customHeight="1" x14ac:dyDescent="0.2">
      <c r="B51" s="1" t="s">
        <v>447</v>
      </c>
      <c r="C51" s="1"/>
      <c r="F51" s="15">
        <v>2558.2253500000002</v>
      </c>
      <c r="G51" s="16">
        <v>0.13305018077143804</v>
      </c>
      <c r="H51" s="17"/>
    </row>
    <row r="52" spans="2:8" ht="12.75" customHeight="1" x14ac:dyDescent="0.2">
      <c r="B52" s="18" t="s">
        <v>182</v>
      </c>
      <c r="C52" s="18"/>
      <c r="D52" s="18"/>
      <c r="E52" s="18"/>
      <c r="F52" s="19">
        <f>SUM(F51:F51)</f>
        <v>2558.2253500000002</v>
      </c>
      <c r="G52" s="29">
        <f>SUM(G51:G51)</f>
        <v>0.13305018077143804</v>
      </c>
      <c r="H52" s="21"/>
    </row>
    <row r="53" spans="2:8" ht="12.75" customHeight="1" x14ac:dyDescent="0.2">
      <c r="F53" s="15"/>
      <c r="G53" s="16"/>
      <c r="H53" s="17"/>
    </row>
    <row r="54" spans="2:8" ht="12.75" customHeight="1" x14ac:dyDescent="0.2">
      <c r="B54" s="1" t="s">
        <v>187</v>
      </c>
      <c r="C54" s="1"/>
      <c r="F54" s="15"/>
      <c r="G54" s="16"/>
      <c r="H54" s="17"/>
    </row>
    <row r="55" spans="2:8" ht="12.75" customHeight="1" x14ac:dyDescent="0.2">
      <c r="B55" s="1" t="s">
        <v>188</v>
      </c>
      <c r="C55" s="1"/>
      <c r="F55" s="15">
        <v>413.32813200000146</v>
      </c>
      <c r="G55" s="16">
        <v>2.1496692103579147E-2</v>
      </c>
      <c r="H55" s="17"/>
    </row>
    <row r="56" spans="2:8" ht="12.75" customHeight="1" x14ac:dyDescent="0.2">
      <c r="B56" s="18" t="s">
        <v>182</v>
      </c>
      <c r="C56" s="18"/>
      <c r="D56" s="18"/>
      <c r="E56" s="18"/>
      <c r="F56" s="19">
        <f>SUM(F55:F55)</f>
        <v>413.32813200000146</v>
      </c>
      <c r="G56" s="20">
        <f>SUM(G55:G55)</f>
        <v>2.1496692103579147E-2</v>
      </c>
      <c r="H56" s="21"/>
    </row>
    <row r="57" spans="2:8" ht="12.75" customHeight="1" x14ac:dyDescent="0.2">
      <c r="B57" s="22" t="s">
        <v>189</v>
      </c>
      <c r="C57" s="22"/>
      <c r="D57" s="22"/>
      <c r="E57" s="22"/>
      <c r="F57" s="23">
        <f>SUM(F10,F15,F19,F23,F43,F49,F52,F56)</f>
        <v>19227.522542000002</v>
      </c>
      <c r="G57" s="31">
        <f>SUM(G10,G15,G19,G23,G43,G49,G52,G56)</f>
        <v>1.0000468728750174</v>
      </c>
      <c r="H57" s="24"/>
    </row>
    <row r="58" spans="2:8" ht="12.75" customHeight="1" x14ac:dyDescent="0.2"/>
    <row r="59" spans="2:8" ht="12.75" customHeight="1" x14ac:dyDescent="0.2">
      <c r="B59" s="1" t="s">
        <v>190</v>
      </c>
      <c r="C59" s="1"/>
    </row>
    <row r="60" spans="2:8" ht="12.75" customHeight="1" x14ac:dyDescent="0.2">
      <c r="B60" s="1" t="s">
        <v>441</v>
      </c>
      <c r="C60" s="1"/>
    </row>
    <row r="61" spans="2:8" ht="12.75" customHeight="1" x14ac:dyDescent="0.2">
      <c r="B61" s="1"/>
      <c r="C61" s="1"/>
      <c r="F61" s="15"/>
    </row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A3" sqref="A3"/>
    </sheetView>
  </sheetViews>
  <sheetFormatPr defaultColWidth="9.140625" defaultRowHeight="12.75" x14ac:dyDescent="0.2"/>
  <cols>
    <col min="1" max="1" width="7.5703125" customWidth="1"/>
    <col min="2" max="2" width="50.5703125" customWidth="1"/>
    <col min="3" max="3" width="17.28515625" customWidth="1"/>
    <col min="4" max="4" width="22.42578125" customWidth="1"/>
    <col min="5" max="5" width="15.285156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324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8">
        <v>12666</v>
      </c>
      <c r="F9" s="15">
        <v>150.871059</v>
      </c>
      <c r="G9" s="16">
        <v>6.2800000000000009E-2</v>
      </c>
      <c r="H9" s="17"/>
    </row>
    <row r="10" spans="1:8" ht="12.75" customHeight="1" x14ac:dyDescent="0.2">
      <c r="A10">
        <v>2</v>
      </c>
      <c r="B10" t="s">
        <v>32</v>
      </c>
      <c r="C10" t="s">
        <v>33</v>
      </c>
      <c r="D10" t="s">
        <v>22</v>
      </c>
      <c r="E10" s="28">
        <v>4670</v>
      </c>
      <c r="F10" s="15">
        <v>130.26965000000001</v>
      </c>
      <c r="G10" s="16">
        <v>5.4299999999999994E-2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8">
        <v>38479</v>
      </c>
      <c r="F11" s="15">
        <v>118.380644</v>
      </c>
      <c r="G11" s="16">
        <v>4.9299999999999997E-2</v>
      </c>
      <c r="H11" s="17"/>
    </row>
    <row r="12" spans="1:8" ht="12.75" customHeight="1" x14ac:dyDescent="0.2">
      <c r="A12">
        <v>4</v>
      </c>
      <c r="B12" t="s">
        <v>15</v>
      </c>
      <c r="C12" t="s">
        <v>17</v>
      </c>
      <c r="D12" t="s">
        <v>16</v>
      </c>
      <c r="E12" s="28">
        <v>13307</v>
      </c>
      <c r="F12" s="15">
        <v>117.98651599999999</v>
      </c>
      <c r="G12" s="16">
        <v>4.9100000000000005E-2</v>
      </c>
      <c r="H12" s="17"/>
    </row>
    <row r="13" spans="1:8" ht="12.75" customHeight="1" x14ac:dyDescent="0.2">
      <c r="A13">
        <v>5</v>
      </c>
      <c r="B13" t="s">
        <v>21</v>
      </c>
      <c r="C13" t="s">
        <v>23</v>
      </c>
      <c r="D13" t="s">
        <v>13</v>
      </c>
      <c r="E13" s="28">
        <v>11799</v>
      </c>
      <c r="F13" s="15">
        <v>75.873469999999998</v>
      </c>
      <c r="G13" s="16">
        <v>3.1600000000000003E-2</v>
      </c>
      <c r="H13" s="17"/>
    </row>
    <row r="14" spans="1:8" ht="12.75" customHeight="1" x14ac:dyDescent="0.2">
      <c r="A14">
        <v>6</v>
      </c>
      <c r="B14" t="s">
        <v>37</v>
      </c>
      <c r="C14" t="s">
        <v>39</v>
      </c>
      <c r="D14" t="s">
        <v>13</v>
      </c>
      <c r="E14" s="28">
        <v>2950</v>
      </c>
      <c r="F14" s="15">
        <v>71.921000000000006</v>
      </c>
      <c r="G14" s="16">
        <v>0.03</v>
      </c>
      <c r="H14" s="17"/>
    </row>
    <row r="15" spans="1:8" ht="12.75" customHeight="1" x14ac:dyDescent="0.2">
      <c r="A15">
        <v>7</v>
      </c>
      <c r="B15" t="s">
        <v>40</v>
      </c>
      <c r="C15" t="s">
        <v>43</v>
      </c>
      <c r="D15" t="s">
        <v>41</v>
      </c>
      <c r="E15" s="28">
        <v>9048</v>
      </c>
      <c r="F15" s="15">
        <v>56.215223999999999</v>
      </c>
      <c r="G15" s="16">
        <v>2.3399999999999997E-2</v>
      </c>
      <c r="H15" s="17"/>
    </row>
    <row r="16" spans="1:8" ht="12.75" customHeight="1" x14ac:dyDescent="0.2">
      <c r="A16">
        <v>8</v>
      </c>
      <c r="B16" t="s">
        <v>27</v>
      </c>
      <c r="C16" t="s">
        <v>29</v>
      </c>
      <c r="D16" t="s">
        <v>28</v>
      </c>
      <c r="E16" s="28">
        <v>3118</v>
      </c>
      <c r="F16" s="15">
        <v>49.314287999999998</v>
      </c>
      <c r="G16" s="16">
        <v>2.0499999999999997E-2</v>
      </c>
      <c r="H16" s="17"/>
    </row>
    <row r="17" spans="1:8" ht="12.75" customHeight="1" x14ac:dyDescent="0.2">
      <c r="A17">
        <v>9</v>
      </c>
      <c r="B17" t="s">
        <v>34</v>
      </c>
      <c r="C17" t="s">
        <v>36</v>
      </c>
      <c r="D17" t="s">
        <v>25</v>
      </c>
      <c r="E17" s="28">
        <v>21590</v>
      </c>
      <c r="F17" s="15">
        <v>46.623604999999998</v>
      </c>
      <c r="G17" s="16">
        <v>1.9400000000000001E-2</v>
      </c>
      <c r="H17" s="17"/>
    </row>
    <row r="18" spans="1:8" ht="12.75" customHeight="1" x14ac:dyDescent="0.2">
      <c r="A18">
        <v>10</v>
      </c>
      <c r="B18" t="s">
        <v>47</v>
      </c>
      <c r="C18" t="s">
        <v>49</v>
      </c>
      <c r="D18" t="s">
        <v>48</v>
      </c>
      <c r="E18" s="28">
        <v>23490</v>
      </c>
      <c r="F18" s="15">
        <v>46.392749999999999</v>
      </c>
      <c r="G18" s="16">
        <v>1.9299999999999998E-2</v>
      </c>
      <c r="H18" s="17"/>
    </row>
    <row r="19" spans="1:8" ht="12.75" customHeight="1" x14ac:dyDescent="0.2">
      <c r="A19">
        <v>11</v>
      </c>
      <c r="B19" t="s">
        <v>50</v>
      </c>
      <c r="C19" t="s">
        <v>51</v>
      </c>
      <c r="D19" t="s">
        <v>38</v>
      </c>
      <c r="E19" s="28">
        <v>16069</v>
      </c>
      <c r="F19" s="15">
        <v>44.888751999999997</v>
      </c>
      <c r="G19" s="16">
        <v>1.8700000000000001E-2</v>
      </c>
      <c r="H19" s="17"/>
    </row>
    <row r="20" spans="1:8" ht="12.75" customHeight="1" x14ac:dyDescent="0.2">
      <c r="A20">
        <v>12</v>
      </c>
      <c r="B20" t="s">
        <v>58</v>
      </c>
      <c r="C20" t="s">
        <v>60</v>
      </c>
      <c r="D20" t="s">
        <v>35</v>
      </c>
      <c r="E20" s="28">
        <v>5474</v>
      </c>
      <c r="F20" s="15">
        <v>43.055746999999997</v>
      </c>
      <c r="G20" s="16">
        <v>1.7899999999999999E-2</v>
      </c>
      <c r="H20" s="17"/>
    </row>
    <row r="21" spans="1:8" ht="12.75" customHeight="1" x14ac:dyDescent="0.2">
      <c r="A21">
        <v>13</v>
      </c>
      <c r="B21" t="s">
        <v>122</v>
      </c>
      <c r="C21" t="s">
        <v>123</v>
      </c>
      <c r="D21" t="s">
        <v>19</v>
      </c>
      <c r="E21" s="28">
        <v>2193</v>
      </c>
      <c r="F21" s="15">
        <v>39.570492000000002</v>
      </c>
      <c r="G21" s="16">
        <v>1.6500000000000001E-2</v>
      </c>
      <c r="H21" s="17"/>
    </row>
    <row r="22" spans="1:8" ht="12.75" customHeight="1" x14ac:dyDescent="0.2">
      <c r="A22">
        <v>14</v>
      </c>
      <c r="B22" t="s">
        <v>132</v>
      </c>
      <c r="C22" t="s">
        <v>133</v>
      </c>
      <c r="D22" t="s">
        <v>86</v>
      </c>
      <c r="E22" s="28">
        <v>12897</v>
      </c>
      <c r="F22" s="15">
        <v>39.239122999999999</v>
      </c>
      <c r="G22" s="16">
        <v>1.6299999999999999E-2</v>
      </c>
      <c r="H22" s="17"/>
    </row>
    <row r="23" spans="1:8" ht="12.75" customHeight="1" x14ac:dyDescent="0.2">
      <c r="A23">
        <v>15</v>
      </c>
      <c r="B23" t="s">
        <v>109</v>
      </c>
      <c r="C23" t="s">
        <v>111</v>
      </c>
      <c r="D23" t="s">
        <v>13</v>
      </c>
      <c r="E23" s="28">
        <v>2517</v>
      </c>
      <c r="F23" s="15">
        <v>37.884625999999997</v>
      </c>
      <c r="G23" s="16">
        <v>1.5800000000000002E-2</v>
      </c>
      <c r="H23" s="17"/>
    </row>
    <row r="24" spans="1:8" ht="12.75" customHeight="1" x14ac:dyDescent="0.2">
      <c r="A24">
        <v>16</v>
      </c>
      <c r="B24" t="s">
        <v>44</v>
      </c>
      <c r="C24" t="s">
        <v>46</v>
      </c>
      <c r="D24" t="s">
        <v>38</v>
      </c>
      <c r="E24" s="28">
        <v>5643</v>
      </c>
      <c r="F24" s="15">
        <v>37.147869</v>
      </c>
      <c r="G24" s="16">
        <v>1.55E-2</v>
      </c>
      <c r="H24" s="17"/>
    </row>
    <row r="25" spans="1:8" ht="12.75" customHeight="1" x14ac:dyDescent="0.2">
      <c r="A25">
        <v>17</v>
      </c>
      <c r="B25" t="s">
        <v>24</v>
      </c>
      <c r="C25" t="s">
        <v>26</v>
      </c>
      <c r="D25" t="s">
        <v>22</v>
      </c>
      <c r="E25" s="28">
        <v>5333</v>
      </c>
      <c r="F25" s="15">
        <v>36.691040000000001</v>
      </c>
      <c r="G25" s="16">
        <v>1.5300000000000001E-2</v>
      </c>
      <c r="H25" s="17"/>
    </row>
    <row r="26" spans="1:8" ht="12.75" customHeight="1" x14ac:dyDescent="0.2">
      <c r="A26">
        <v>18</v>
      </c>
      <c r="B26" t="s">
        <v>61</v>
      </c>
      <c r="C26" t="s">
        <v>63</v>
      </c>
      <c r="D26" t="s">
        <v>13</v>
      </c>
      <c r="E26" s="28">
        <v>6746</v>
      </c>
      <c r="F26" s="15">
        <v>34.104402999999998</v>
      </c>
      <c r="G26" s="16">
        <v>1.4199999999999999E-2</v>
      </c>
      <c r="H26" s="17"/>
    </row>
    <row r="27" spans="1:8" ht="12.75" customHeight="1" x14ac:dyDescent="0.2">
      <c r="A27">
        <v>19</v>
      </c>
      <c r="B27" t="s">
        <v>67</v>
      </c>
      <c r="C27" t="s">
        <v>69</v>
      </c>
      <c r="D27" t="s">
        <v>56</v>
      </c>
      <c r="E27" s="28">
        <v>18599</v>
      </c>
      <c r="F27" s="15">
        <v>33.561895999999997</v>
      </c>
      <c r="G27" s="16">
        <v>1.3999999999999999E-2</v>
      </c>
      <c r="H27" s="17"/>
    </row>
    <row r="28" spans="1:8" ht="12.75" customHeight="1" x14ac:dyDescent="0.2">
      <c r="A28">
        <v>20</v>
      </c>
      <c r="B28" t="s">
        <v>73</v>
      </c>
      <c r="C28" t="s">
        <v>75</v>
      </c>
      <c r="D28" t="s">
        <v>13</v>
      </c>
      <c r="E28" s="28">
        <v>5150</v>
      </c>
      <c r="F28" s="15">
        <v>30.444224999999999</v>
      </c>
      <c r="G28" s="16">
        <v>1.2699999999999999E-2</v>
      </c>
      <c r="H28" s="17"/>
    </row>
    <row r="29" spans="1:8" ht="12.75" customHeight="1" x14ac:dyDescent="0.2">
      <c r="A29">
        <v>21</v>
      </c>
      <c r="B29" t="s">
        <v>85</v>
      </c>
      <c r="C29" t="s">
        <v>87</v>
      </c>
      <c r="D29" t="s">
        <v>45</v>
      </c>
      <c r="E29" s="28">
        <v>8680</v>
      </c>
      <c r="F29" s="15">
        <v>27.797699999999999</v>
      </c>
      <c r="G29" s="16">
        <v>1.1599999999999999E-2</v>
      </c>
      <c r="H29" s="17"/>
    </row>
    <row r="30" spans="1:8" ht="12.75" customHeight="1" x14ac:dyDescent="0.2">
      <c r="A30">
        <v>22</v>
      </c>
      <c r="B30" t="s">
        <v>82</v>
      </c>
      <c r="C30" t="s">
        <v>84</v>
      </c>
      <c r="D30" t="s">
        <v>71</v>
      </c>
      <c r="E30" s="28">
        <v>24383</v>
      </c>
      <c r="F30" s="15">
        <v>27.760045999999999</v>
      </c>
      <c r="G30" s="16">
        <v>1.1599999999999999E-2</v>
      </c>
      <c r="H30" s="17"/>
    </row>
    <row r="31" spans="1:8" ht="12.75" customHeight="1" x14ac:dyDescent="0.2">
      <c r="A31">
        <v>23</v>
      </c>
      <c r="B31" t="s">
        <v>91</v>
      </c>
      <c r="C31" t="s">
        <v>93</v>
      </c>
      <c r="D31" t="s">
        <v>13</v>
      </c>
      <c r="E31" s="28">
        <v>3158</v>
      </c>
      <c r="F31" s="15">
        <v>27.403545000000001</v>
      </c>
      <c r="G31" s="16">
        <v>1.1399999999999999E-2</v>
      </c>
      <c r="H31" s="17"/>
    </row>
    <row r="32" spans="1:8" ht="12.75" customHeight="1" x14ac:dyDescent="0.2">
      <c r="A32">
        <v>24</v>
      </c>
      <c r="B32" t="s">
        <v>55</v>
      </c>
      <c r="C32" t="s">
        <v>57</v>
      </c>
      <c r="D32" t="s">
        <v>25</v>
      </c>
      <c r="E32" s="28">
        <v>1375</v>
      </c>
      <c r="F32" s="15">
        <v>26.343624999999999</v>
      </c>
      <c r="G32" s="16">
        <v>1.1000000000000001E-2</v>
      </c>
      <c r="H32" s="17"/>
    </row>
    <row r="33" spans="1:8" ht="12.75" customHeight="1" x14ac:dyDescent="0.2">
      <c r="A33">
        <v>25</v>
      </c>
      <c r="B33" t="s">
        <v>325</v>
      </c>
      <c r="C33" t="s">
        <v>326</v>
      </c>
      <c r="D33" t="s">
        <v>89</v>
      </c>
      <c r="E33" s="28">
        <v>7746</v>
      </c>
      <c r="F33" s="15">
        <v>26.305416000000001</v>
      </c>
      <c r="G33" s="16">
        <v>1.1000000000000001E-2</v>
      </c>
      <c r="H33" s="17"/>
    </row>
    <row r="34" spans="1:8" ht="12.75" customHeight="1" x14ac:dyDescent="0.2">
      <c r="A34">
        <v>26</v>
      </c>
      <c r="B34" t="s">
        <v>94</v>
      </c>
      <c r="C34" t="s">
        <v>96</v>
      </c>
      <c r="D34" t="s">
        <v>13</v>
      </c>
      <c r="E34" s="28">
        <v>10100</v>
      </c>
      <c r="F34" s="15">
        <v>25.76005</v>
      </c>
      <c r="G34" s="16">
        <v>1.0700000000000001E-2</v>
      </c>
      <c r="H34" s="17"/>
    </row>
    <row r="35" spans="1:8" ht="12.75" customHeight="1" x14ac:dyDescent="0.2">
      <c r="A35">
        <v>27</v>
      </c>
      <c r="B35" t="s">
        <v>79</v>
      </c>
      <c r="C35" t="s">
        <v>81</v>
      </c>
      <c r="D35" t="s">
        <v>65</v>
      </c>
      <c r="E35" s="28">
        <v>6827</v>
      </c>
      <c r="F35" s="15">
        <v>25.703655000000001</v>
      </c>
      <c r="G35" s="16">
        <v>1.0700000000000001E-2</v>
      </c>
      <c r="H35" s="17"/>
    </row>
    <row r="36" spans="1:8" ht="12.75" customHeight="1" x14ac:dyDescent="0.2">
      <c r="A36">
        <v>28</v>
      </c>
      <c r="B36" t="s">
        <v>100</v>
      </c>
      <c r="C36" t="s">
        <v>102</v>
      </c>
      <c r="D36" t="s">
        <v>28</v>
      </c>
      <c r="E36" s="28">
        <v>8586</v>
      </c>
      <c r="F36" s="15">
        <v>25.586279999999999</v>
      </c>
      <c r="G36" s="16">
        <v>1.0700000000000001E-2</v>
      </c>
      <c r="H36" s="17"/>
    </row>
    <row r="37" spans="1:8" ht="12.75" customHeight="1" x14ac:dyDescent="0.2">
      <c r="A37">
        <v>29</v>
      </c>
      <c r="B37" t="s">
        <v>112</v>
      </c>
      <c r="C37" t="s">
        <v>114</v>
      </c>
      <c r="D37" t="s">
        <v>25</v>
      </c>
      <c r="E37" s="28">
        <v>4990</v>
      </c>
      <c r="F37" s="15">
        <v>24.565770000000001</v>
      </c>
      <c r="G37" s="16">
        <v>1.0200000000000001E-2</v>
      </c>
      <c r="H37" s="17"/>
    </row>
    <row r="38" spans="1:8" ht="12.75" customHeight="1" x14ac:dyDescent="0.2">
      <c r="A38">
        <v>30</v>
      </c>
      <c r="B38" t="s">
        <v>115</v>
      </c>
      <c r="C38" t="s">
        <v>117</v>
      </c>
      <c r="D38" t="s">
        <v>13</v>
      </c>
      <c r="E38" s="28">
        <v>7286</v>
      </c>
      <c r="F38" s="15">
        <v>24.382598999999999</v>
      </c>
      <c r="G38" s="16">
        <v>1.0200000000000001E-2</v>
      </c>
      <c r="H38" s="17"/>
    </row>
    <row r="39" spans="1:8" ht="12.75" customHeight="1" x14ac:dyDescent="0.2">
      <c r="A39">
        <v>31</v>
      </c>
      <c r="B39" t="s">
        <v>30</v>
      </c>
      <c r="C39" t="s">
        <v>31</v>
      </c>
      <c r="D39" t="s">
        <v>22</v>
      </c>
      <c r="E39" s="28">
        <v>751</v>
      </c>
      <c r="F39" s="15">
        <v>23.983561000000002</v>
      </c>
      <c r="G39" s="16">
        <v>0.01</v>
      </c>
      <c r="H39" s="17"/>
    </row>
    <row r="40" spans="1:8" ht="12.75" customHeight="1" x14ac:dyDescent="0.2">
      <c r="A40">
        <v>32</v>
      </c>
      <c r="B40" t="s">
        <v>120</v>
      </c>
      <c r="C40" t="s">
        <v>121</v>
      </c>
      <c r="D40" t="s">
        <v>25</v>
      </c>
      <c r="E40" s="28">
        <v>12742</v>
      </c>
      <c r="F40" s="15">
        <v>23.878508</v>
      </c>
      <c r="G40" s="16">
        <v>9.8999999999999991E-3</v>
      </c>
      <c r="H40" s="17"/>
    </row>
    <row r="41" spans="1:8" ht="12.75" customHeight="1" x14ac:dyDescent="0.2">
      <c r="A41">
        <v>33</v>
      </c>
      <c r="B41" t="s">
        <v>118</v>
      </c>
      <c r="C41" t="s">
        <v>119</v>
      </c>
      <c r="D41" t="s">
        <v>42</v>
      </c>
      <c r="E41" s="28">
        <v>4903</v>
      </c>
      <c r="F41" s="15">
        <v>23.147062999999999</v>
      </c>
      <c r="G41" s="16">
        <v>9.5999999999999992E-3</v>
      </c>
      <c r="H41" s="17"/>
    </row>
    <row r="42" spans="1:8" ht="12.75" customHeight="1" x14ac:dyDescent="0.2">
      <c r="A42">
        <v>34</v>
      </c>
      <c r="B42" t="s">
        <v>52</v>
      </c>
      <c r="C42" t="s">
        <v>54</v>
      </c>
      <c r="D42" t="s">
        <v>28</v>
      </c>
      <c r="E42" s="28">
        <v>13824</v>
      </c>
      <c r="F42" s="15">
        <v>23.010048000000001</v>
      </c>
      <c r="G42" s="16">
        <v>9.5999999999999992E-3</v>
      </c>
      <c r="H42" s="17"/>
    </row>
    <row r="43" spans="1:8" ht="12.75" customHeight="1" x14ac:dyDescent="0.2">
      <c r="A43">
        <v>35</v>
      </c>
      <c r="B43" t="s">
        <v>128</v>
      </c>
      <c r="C43" t="s">
        <v>129</v>
      </c>
      <c r="D43" t="s">
        <v>35</v>
      </c>
      <c r="E43" s="28">
        <v>10442</v>
      </c>
      <c r="F43" s="15">
        <v>22.043061999999999</v>
      </c>
      <c r="G43" s="16">
        <v>9.1999999999999998E-3</v>
      </c>
      <c r="H43" s="17"/>
    </row>
    <row r="44" spans="1:8" ht="12.75" customHeight="1" x14ac:dyDescent="0.2">
      <c r="A44">
        <v>36</v>
      </c>
      <c r="B44" t="s">
        <v>70</v>
      </c>
      <c r="C44" t="s">
        <v>72</v>
      </c>
      <c r="D44" t="s">
        <v>62</v>
      </c>
      <c r="E44" s="28">
        <v>29355</v>
      </c>
      <c r="F44" s="15">
        <v>21.89883</v>
      </c>
      <c r="G44" s="16">
        <v>9.1000000000000004E-3</v>
      </c>
      <c r="H44" s="17"/>
    </row>
    <row r="45" spans="1:8" ht="12.75" customHeight="1" x14ac:dyDescent="0.2">
      <c r="A45">
        <v>37</v>
      </c>
      <c r="B45" t="s">
        <v>140</v>
      </c>
      <c r="C45" t="s">
        <v>141</v>
      </c>
      <c r="D45" t="s">
        <v>22</v>
      </c>
      <c r="E45" s="28">
        <v>8109</v>
      </c>
      <c r="F45" s="15">
        <v>21.403706</v>
      </c>
      <c r="G45" s="16">
        <v>8.8999999999999999E-3</v>
      </c>
      <c r="H45" s="17"/>
    </row>
    <row r="46" spans="1:8" ht="12.75" customHeight="1" x14ac:dyDescent="0.2">
      <c r="A46">
        <v>38</v>
      </c>
      <c r="B46" t="s">
        <v>142</v>
      </c>
      <c r="C46" t="s">
        <v>143</v>
      </c>
      <c r="D46" t="s">
        <v>45</v>
      </c>
      <c r="E46" s="28">
        <v>24485</v>
      </c>
      <c r="F46" s="15">
        <v>21.289708000000001</v>
      </c>
      <c r="G46" s="16">
        <v>8.8999999999999999E-3</v>
      </c>
      <c r="H46" s="17"/>
    </row>
    <row r="47" spans="1:8" ht="12.75" customHeight="1" x14ac:dyDescent="0.2">
      <c r="A47">
        <v>39</v>
      </c>
      <c r="B47" t="s">
        <v>64</v>
      </c>
      <c r="C47" t="s">
        <v>66</v>
      </c>
      <c r="D47" t="s">
        <v>35</v>
      </c>
      <c r="E47" s="28">
        <v>11931</v>
      </c>
      <c r="F47" s="15">
        <v>20.246907</v>
      </c>
      <c r="G47" s="16">
        <v>8.3999999999999995E-3</v>
      </c>
      <c r="H47" s="17"/>
    </row>
    <row r="48" spans="1:8" ht="12.75" customHeight="1" x14ac:dyDescent="0.2">
      <c r="A48">
        <v>40</v>
      </c>
      <c r="B48" t="s">
        <v>327</v>
      </c>
      <c r="C48" t="s">
        <v>328</v>
      </c>
      <c r="D48" t="s">
        <v>56</v>
      </c>
      <c r="E48" s="28">
        <v>7168</v>
      </c>
      <c r="F48" s="15">
        <v>19.898368000000001</v>
      </c>
      <c r="G48" s="16">
        <v>8.3000000000000001E-3</v>
      </c>
      <c r="H48" s="17"/>
    </row>
    <row r="49" spans="1:8" ht="12.75" customHeight="1" x14ac:dyDescent="0.2">
      <c r="A49">
        <v>41</v>
      </c>
      <c r="B49" t="s">
        <v>76</v>
      </c>
      <c r="C49" t="s">
        <v>78</v>
      </c>
      <c r="D49" t="s">
        <v>16</v>
      </c>
      <c r="E49" s="28">
        <v>4798</v>
      </c>
      <c r="F49" s="15">
        <v>19.693390999999998</v>
      </c>
      <c r="G49" s="16">
        <v>8.199999999999999E-3</v>
      </c>
      <c r="H49" s="17"/>
    </row>
    <row r="50" spans="1:8" ht="12.75" customHeight="1" x14ac:dyDescent="0.2">
      <c r="A50">
        <v>42</v>
      </c>
      <c r="B50" t="s">
        <v>196</v>
      </c>
      <c r="C50" t="s">
        <v>197</v>
      </c>
      <c r="D50" t="s">
        <v>25</v>
      </c>
      <c r="E50" s="28">
        <v>1774</v>
      </c>
      <c r="F50" s="15">
        <v>18.630548000000001</v>
      </c>
      <c r="G50" s="16">
        <v>7.8000000000000005E-3</v>
      </c>
      <c r="H50" s="17"/>
    </row>
    <row r="51" spans="1:8" ht="12.75" customHeight="1" x14ac:dyDescent="0.2">
      <c r="A51">
        <v>43</v>
      </c>
      <c r="B51" t="s">
        <v>124</v>
      </c>
      <c r="C51" t="s">
        <v>125</v>
      </c>
      <c r="D51" t="s">
        <v>80</v>
      </c>
      <c r="E51" s="28">
        <v>5680</v>
      </c>
      <c r="F51" s="15">
        <v>18.363440000000001</v>
      </c>
      <c r="G51" s="16">
        <v>7.6E-3</v>
      </c>
      <c r="H51" s="17"/>
    </row>
    <row r="52" spans="1:8" ht="12.75" customHeight="1" x14ac:dyDescent="0.2">
      <c r="A52">
        <v>44</v>
      </c>
      <c r="B52" t="s">
        <v>146</v>
      </c>
      <c r="C52" t="s">
        <v>147</v>
      </c>
      <c r="D52" t="s">
        <v>42</v>
      </c>
      <c r="E52" s="28">
        <v>8762</v>
      </c>
      <c r="F52" s="15">
        <v>17.896384999999999</v>
      </c>
      <c r="G52" s="16">
        <v>7.4999999999999997E-3</v>
      </c>
      <c r="H52" s="17"/>
    </row>
    <row r="53" spans="1:8" ht="12.75" customHeight="1" x14ac:dyDescent="0.2">
      <c r="A53">
        <v>45</v>
      </c>
      <c r="B53" t="s">
        <v>144</v>
      </c>
      <c r="C53" t="s">
        <v>145</v>
      </c>
      <c r="D53" t="s">
        <v>45</v>
      </c>
      <c r="E53" s="28">
        <v>8546</v>
      </c>
      <c r="F53" s="15">
        <v>17.425294000000001</v>
      </c>
      <c r="G53" s="16">
        <v>7.3000000000000001E-3</v>
      </c>
      <c r="H53" s="17"/>
    </row>
    <row r="54" spans="1:8" ht="12.75" customHeight="1" x14ac:dyDescent="0.2">
      <c r="A54">
        <v>46</v>
      </c>
      <c r="B54" t="s">
        <v>148</v>
      </c>
      <c r="C54" t="s">
        <v>149</v>
      </c>
      <c r="D54" t="s">
        <v>25</v>
      </c>
      <c r="E54" s="28">
        <v>2488</v>
      </c>
      <c r="F54" s="15">
        <v>17.419732</v>
      </c>
      <c r="G54" s="16">
        <v>7.3000000000000001E-3</v>
      </c>
      <c r="H54" s="17"/>
    </row>
    <row r="55" spans="1:8" ht="12.75" customHeight="1" x14ac:dyDescent="0.2">
      <c r="A55">
        <v>47</v>
      </c>
      <c r="B55" t="s">
        <v>130</v>
      </c>
      <c r="C55" t="s">
        <v>131</v>
      </c>
      <c r="D55" t="s">
        <v>42</v>
      </c>
      <c r="E55" s="28">
        <v>6625</v>
      </c>
      <c r="F55" s="15">
        <v>16.853999999999999</v>
      </c>
      <c r="G55" s="16">
        <v>6.9999999999999993E-3</v>
      </c>
      <c r="H55" s="17"/>
    </row>
    <row r="56" spans="1:8" ht="12.75" customHeight="1" x14ac:dyDescent="0.2">
      <c r="A56">
        <v>48</v>
      </c>
      <c r="B56" t="s">
        <v>154</v>
      </c>
      <c r="C56" t="s">
        <v>155</v>
      </c>
      <c r="D56" t="s">
        <v>92</v>
      </c>
      <c r="E56" s="28">
        <v>6411</v>
      </c>
      <c r="F56" s="15">
        <v>15.912102000000001</v>
      </c>
      <c r="G56" s="16">
        <v>6.6E-3</v>
      </c>
      <c r="H56" s="17"/>
    </row>
    <row r="57" spans="1:8" ht="12.75" customHeight="1" x14ac:dyDescent="0.2">
      <c r="A57">
        <v>49</v>
      </c>
      <c r="B57" t="s">
        <v>156</v>
      </c>
      <c r="C57" t="s">
        <v>157</v>
      </c>
      <c r="D57" t="s">
        <v>38</v>
      </c>
      <c r="E57" s="28">
        <v>8665</v>
      </c>
      <c r="F57" s="15">
        <v>13.902993</v>
      </c>
      <c r="G57" s="16">
        <v>5.7999999999999996E-3</v>
      </c>
      <c r="H57" s="17"/>
    </row>
    <row r="58" spans="1:8" ht="12.75" customHeight="1" x14ac:dyDescent="0.2">
      <c r="A58">
        <v>50</v>
      </c>
      <c r="B58" t="s">
        <v>162</v>
      </c>
      <c r="C58" t="s">
        <v>163</v>
      </c>
      <c r="D58" t="s">
        <v>68</v>
      </c>
      <c r="E58" s="28">
        <v>6263</v>
      </c>
      <c r="F58" s="15">
        <v>12.065670000000001</v>
      </c>
      <c r="G58" s="16">
        <v>5.0000000000000001E-3</v>
      </c>
      <c r="H58" s="17"/>
    </row>
    <row r="59" spans="1:8" ht="12.75" customHeight="1" x14ac:dyDescent="0.2">
      <c r="A59">
        <v>51</v>
      </c>
      <c r="B59" t="s">
        <v>164</v>
      </c>
      <c r="C59" t="s">
        <v>165</v>
      </c>
      <c r="D59" t="s">
        <v>59</v>
      </c>
      <c r="E59" s="28">
        <v>2768</v>
      </c>
      <c r="F59" s="15">
        <v>11.207632</v>
      </c>
      <c r="G59" s="16">
        <v>4.6999999999999993E-3</v>
      </c>
      <c r="H59" s="17"/>
    </row>
    <row r="60" spans="1:8" ht="12.75" customHeight="1" x14ac:dyDescent="0.2">
      <c r="A60">
        <v>52</v>
      </c>
      <c r="B60" t="s">
        <v>166</v>
      </c>
      <c r="C60" t="s">
        <v>167</v>
      </c>
      <c r="D60" t="s">
        <v>42</v>
      </c>
      <c r="E60" s="28">
        <v>14746</v>
      </c>
      <c r="F60" s="15">
        <v>10.609747</v>
      </c>
      <c r="G60" s="16">
        <v>4.4000000000000003E-3</v>
      </c>
      <c r="H60" s="17"/>
    </row>
    <row r="61" spans="1:8" ht="12.75" customHeight="1" x14ac:dyDescent="0.2">
      <c r="A61">
        <v>53</v>
      </c>
      <c r="B61" t="s">
        <v>212</v>
      </c>
      <c r="C61" t="s">
        <v>329</v>
      </c>
      <c r="D61" t="s">
        <v>13</v>
      </c>
      <c r="E61" s="28">
        <v>3044</v>
      </c>
      <c r="F61" s="15">
        <v>6.1549680000000002</v>
      </c>
      <c r="G61" s="16">
        <v>2.5999999999999999E-3</v>
      </c>
      <c r="H61" s="17"/>
    </row>
    <row r="62" spans="1:8" ht="12.75" customHeight="1" x14ac:dyDescent="0.2">
      <c r="B62" s="18" t="s">
        <v>182</v>
      </c>
      <c r="C62" s="18"/>
      <c r="D62" s="18"/>
      <c r="E62" s="18"/>
      <c r="F62" s="19">
        <f>SUM(F9:F61)</f>
        <v>1918.9807280000002</v>
      </c>
      <c r="G62" s="20">
        <f>SUM(G9:G61)</f>
        <v>0.79940000000000033</v>
      </c>
      <c r="H62" s="21"/>
    </row>
    <row r="63" spans="1:8" ht="12.75" customHeight="1" x14ac:dyDescent="0.2">
      <c r="F63" s="15"/>
      <c r="G63" s="16"/>
      <c r="H63" s="17"/>
    </row>
    <row r="64" spans="1:8" ht="12.75" customHeight="1" x14ac:dyDescent="0.2">
      <c r="B64" s="1" t="s">
        <v>184</v>
      </c>
      <c r="C64" s="1"/>
      <c r="F64" s="15"/>
      <c r="G64" s="16"/>
      <c r="H64" s="17"/>
    </row>
    <row r="65" spans="1:8" ht="12.75" customHeight="1" x14ac:dyDescent="0.2">
      <c r="B65" s="1" t="s">
        <v>440</v>
      </c>
      <c r="C65" s="1"/>
      <c r="F65" s="15"/>
      <c r="G65" s="16"/>
      <c r="H65" s="17"/>
    </row>
    <row r="66" spans="1:8" ht="12.75" customHeight="1" x14ac:dyDescent="0.2">
      <c r="A66">
        <v>54</v>
      </c>
      <c r="B66" t="s">
        <v>290</v>
      </c>
      <c r="C66" t="s">
        <v>291</v>
      </c>
      <c r="D66" t="s">
        <v>281</v>
      </c>
      <c r="E66">
        <v>20</v>
      </c>
      <c r="F66" s="15">
        <v>216.3682</v>
      </c>
      <c r="G66" s="16">
        <v>9.01E-2</v>
      </c>
      <c r="H66" s="17">
        <v>42093</v>
      </c>
    </row>
    <row r="67" spans="1:8" ht="12.75" customHeight="1" x14ac:dyDescent="0.2">
      <c r="B67" s="18" t="s">
        <v>182</v>
      </c>
      <c r="C67" s="18"/>
      <c r="D67" s="18"/>
      <c r="E67" s="18"/>
      <c r="F67" s="19">
        <f>SUM(F66:F66)</f>
        <v>216.3682</v>
      </c>
      <c r="G67" s="20">
        <f>SUM(G66:G66)</f>
        <v>9.01E-2</v>
      </c>
      <c r="H67" s="21"/>
    </row>
    <row r="68" spans="1:8" ht="12.75" customHeight="1" x14ac:dyDescent="0.2">
      <c r="F68" s="15"/>
      <c r="G68" s="16"/>
      <c r="H68" s="17"/>
    </row>
    <row r="69" spans="1:8" ht="12.75" customHeight="1" x14ac:dyDescent="0.2">
      <c r="B69" s="1" t="s">
        <v>447</v>
      </c>
      <c r="C69" s="1"/>
      <c r="F69" s="15">
        <v>277.20598999999999</v>
      </c>
      <c r="G69" s="16">
        <v>0.11546875552618469</v>
      </c>
      <c r="H69" s="17"/>
    </row>
    <row r="70" spans="1:8" ht="12.75" customHeight="1" x14ac:dyDescent="0.2">
      <c r="B70" s="18" t="s">
        <v>182</v>
      </c>
      <c r="C70" s="18"/>
      <c r="D70" s="18"/>
      <c r="E70" s="18"/>
      <c r="F70" s="19">
        <f>SUM(F69:F69)</f>
        <v>277.20598999999999</v>
      </c>
      <c r="G70" s="29">
        <f>SUM(G69:G69)</f>
        <v>0.11546875552618469</v>
      </c>
      <c r="H70" s="21"/>
    </row>
    <row r="71" spans="1:8" ht="12.75" customHeight="1" x14ac:dyDescent="0.2">
      <c r="F71" s="15"/>
      <c r="G71" s="16"/>
      <c r="H71" s="17"/>
    </row>
    <row r="72" spans="1:8" ht="12.75" customHeight="1" x14ac:dyDescent="0.2">
      <c r="B72" s="1" t="s">
        <v>187</v>
      </c>
      <c r="C72" s="1"/>
      <c r="F72" s="15"/>
      <c r="G72" s="16"/>
      <c r="H72" s="17"/>
    </row>
    <row r="73" spans="1:8" ht="12.75" customHeight="1" x14ac:dyDescent="0.2">
      <c r="B73" s="1" t="s">
        <v>188</v>
      </c>
      <c r="C73" s="1"/>
      <c r="F73" s="15">
        <v>-11.853630999999893</v>
      </c>
      <c r="G73" s="16">
        <v>-4.9375701442692195E-3</v>
      </c>
      <c r="H73" s="17"/>
    </row>
    <row r="74" spans="1:8" ht="12.75" customHeight="1" x14ac:dyDescent="0.2">
      <c r="B74" s="18" t="s">
        <v>182</v>
      </c>
      <c r="C74" s="18"/>
      <c r="D74" s="18"/>
      <c r="E74" s="18"/>
      <c r="F74" s="19">
        <f>SUM(F73:F73)</f>
        <v>-11.853630999999893</v>
      </c>
      <c r="G74" s="20">
        <f>SUM(G73:G73)</f>
        <v>-4.9375701442692195E-3</v>
      </c>
      <c r="H74" s="21"/>
    </row>
    <row r="75" spans="1:8" ht="12.75" customHeight="1" x14ac:dyDescent="0.2">
      <c r="B75" s="22" t="s">
        <v>189</v>
      </c>
      <c r="C75" s="22"/>
      <c r="D75" s="22"/>
      <c r="E75" s="22"/>
      <c r="F75" s="23">
        <f>SUM(F62,F67,F70,F74)</f>
        <v>2400.7012870000003</v>
      </c>
      <c r="G75" s="31">
        <f>SUM(G62,G67,G70,G74)</f>
        <v>1.0000311853819157</v>
      </c>
      <c r="H75" s="24"/>
    </row>
    <row r="76" spans="1:8" ht="12.75" customHeight="1" x14ac:dyDescent="0.2"/>
    <row r="77" spans="1:8" ht="12.75" customHeight="1" x14ac:dyDescent="0.2">
      <c r="B77" s="1" t="s">
        <v>190</v>
      </c>
      <c r="C77" s="1"/>
    </row>
    <row r="78" spans="1:8" ht="12.75" customHeight="1" x14ac:dyDescent="0.2">
      <c r="B78" s="1" t="s">
        <v>441</v>
      </c>
      <c r="C78" s="1"/>
      <c r="F78" s="15"/>
    </row>
    <row r="79" spans="1:8" ht="12.75" customHeight="1" x14ac:dyDescent="0.2">
      <c r="B79" s="1"/>
      <c r="C79" s="1"/>
    </row>
    <row r="80" spans="1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C1" workbookViewId="0">
      <selection activeCell="M9" sqref="M9"/>
    </sheetView>
  </sheetViews>
  <sheetFormatPr defaultColWidth="9.140625" defaultRowHeight="12.75" x14ac:dyDescent="0.2"/>
  <cols>
    <col min="1" max="1" width="7.5703125" customWidth="1"/>
    <col min="2" max="2" width="58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330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40</v>
      </c>
      <c r="C9" t="s">
        <v>43</v>
      </c>
      <c r="D9" t="s">
        <v>41</v>
      </c>
      <c r="E9" s="28">
        <v>10500</v>
      </c>
      <c r="F9" s="15">
        <v>65.236500000000007</v>
      </c>
      <c r="G9" s="16">
        <v>1.83E-2</v>
      </c>
      <c r="H9" s="17"/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65.236500000000007</v>
      </c>
      <c r="G10" s="20">
        <f>SUM(G9:G9)</f>
        <v>1.83E-2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183</v>
      </c>
      <c r="C12" s="1"/>
      <c r="F12" s="15"/>
      <c r="G12" s="16"/>
      <c r="H12" s="17"/>
    </row>
    <row r="13" spans="1:8" ht="12.75" customHeight="1" x14ac:dyDescent="0.2">
      <c r="B13" s="1" t="s">
        <v>252</v>
      </c>
      <c r="C13" s="1"/>
      <c r="F13" s="15"/>
      <c r="G13" s="16"/>
      <c r="H13" s="17"/>
    </row>
    <row r="14" spans="1:8" ht="12.75" customHeight="1" x14ac:dyDescent="0.2">
      <c r="A14">
        <v>2</v>
      </c>
      <c r="B14" t="s">
        <v>615</v>
      </c>
      <c r="C14" t="s">
        <v>617</v>
      </c>
      <c r="D14" t="s">
        <v>235</v>
      </c>
      <c r="E14" s="66">
        <v>10000</v>
      </c>
      <c r="F14" s="15">
        <v>9.8827499999999997</v>
      </c>
      <c r="G14" s="16">
        <v>2.8000000000000004E-3</v>
      </c>
      <c r="H14" s="17">
        <v>41361</v>
      </c>
    </row>
    <row r="15" spans="1:8" ht="12.75" customHeight="1" x14ac:dyDescent="0.2">
      <c r="B15" s="18" t="s">
        <v>182</v>
      </c>
      <c r="C15" s="18"/>
      <c r="D15" s="18"/>
      <c r="E15" s="18"/>
      <c r="F15" s="19">
        <f>SUM(F14:F14)</f>
        <v>9.8827499999999997</v>
      </c>
      <c r="G15" s="20">
        <f>SUM(G14:G14)</f>
        <v>2.8000000000000004E-3</v>
      </c>
      <c r="H15" s="21"/>
    </row>
    <row r="16" spans="1:8" ht="12.75" customHeight="1" x14ac:dyDescent="0.2">
      <c r="F16" s="15"/>
      <c r="G16" s="16"/>
      <c r="H16" s="17"/>
    </row>
    <row r="17" spans="1:8" ht="12.75" customHeight="1" x14ac:dyDescent="0.2">
      <c r="B17" s="1" t="s">
        <v>184</v>
      </c>
      <c r="C17" s="1"/>
      <c r="F17" s="15"/>
      <c r="G17" s="16"/>
      <c r="H17" s="17"/>
    </row>
    <row r="18" spans="1:8" ht="12.75" customHeight="1" x14ac:dyDescent="0.2">
      <c r="B18" s="1" t="s">
        <v>440</v>
      </c>
      <c r="C18" s="1"/>
      <c r="F18" s="15"/>
      <c r="G18" s="16"/>
      <c r="H18" s="17"/>
    </row>
    <row r="19" spans="1:8" ht="12.75" customHeight="1" x14ac:dyDescent="0.2">
      <c r="A19">
        <v>3</v>
      </c>
      <c r="B19" t="s">
        <v>257</v>
      </c>
      <c r="C19" t="s">
        <v>258</v>
      </c>
      <c r="D19" t="s">
        <v>98</v>
      </c>
      <c r="E19">
        <v>80</v>
      </c>
      <c r="F19" s="15">
        <v>655.73919999999998</v>
      </c>
      <c r="G19" s="16">
        <v>0.18379999999999999</v>
      </c>
      <c r="H19" s="17">
        <v>42093</v>
      </c>
    </row>
    <row r="20" spans="1:8" ht="12.75" customHeight="1" x14ac:dyDescent="0.2">
      <c r="A20">
        <v>4</v>
      </c>
      <c r="B20" t="s">
        <v>318</v>
      </c>
      <c r="C20" t="s">
        <v>319</v>
      </c>
      <c r="D20" t="s">
        <v>255</v>
      </c>
      <c r="E20">
        <v>50</v>
      </c>
      <c r="F20" s="15">
        <v>500.38200000000001</v>
      </c>
      <c r="G20" s="16">
        <v>0.14019999999999999</v>
      </c>
      <c r="H20" s="17">
        <v>43110</v>
      </c>
    </row>
    <row r="21" spans="1:8" ht="12.75" customHeight="1" x14ac:dyDescent="0.2">
      <c r="A21">
        <v>5</v>
      </c>
      <c r="B21" t="s">
        <v>290</v>
      </c>
      <c r="C21" t="s">
        <v>291</v>
      </c>
      <c r="D21" t="s">
        <v>281</v>
      </c>
      <c r="E21">
        <v>30</v>
      </c>
      <c r="F21" s="15">
        <v>324.5523</v>
      </c>
      <c r="G21" s="16">
        <v>9.0999999999999998E-2</v>
      </c>
      <c r="H21" s="17">
        <v>42093</v>
      </c>
    </row>
    <row r="22" spans="1:8" ht="12.75" customHeight="1" x14ac:dyDescent="0.2">
      <c r="A22">
        <v>6</v>
      </c>
      <c r="B22" t="s">
        <v>331</v>
      </c>
      <c r="C22" t="s">
        <v>332</v>
      </c>
      <c r="D22" t="s">
        <v>255</v>
      </c>
      <c r="E22">
        <v>25</v>
      </c>
      <c r="F22" s="15">
        <v>251.52</v>
      </c>
      <c r="G22" s="16">
        <v>7.0499999999999993E-2</v>
      </c>
      <c r="H22" s="17">
        <v>44942</v>
      </c>
    </row>
    <row r="23" spans="1:8" ht="12.75" customHeight="1" x14ac:dyDescent="0.2">
      <c r="A23">
        <v>7</v>
      </c>
      <c r="B23" t="s">
        <v>333</v>
      </c>
      <c r="C23" t="s">
        <v>334</v>
      </c>
      <c r="D23" t="s">
        <v>255</v>
      </c>
      <c r="E23">
        <v>50</v>
      </c>
      <c r="F23" s="15">
        <v>153.351</v>
      </c>
      <c r="G23" s="16">
        <v>4.2999999999999997E-2</v>
      </c>
      <c r="H23" s="17">
        <v>42176</v>
      </c>
    </row>
    <row r="24" spans="1:8" ht="12.75" customHeight="1" x14ac:dyDescent="0.2">
      <c r="A24">
        <v>8</v>
      </c>
      <c r="B24" t="s">
        <v>292</v>
      </c>
      <c r="C24" t="s">
        <v>293</v>
      </c>
      <c r="D24" t="s">
        <v>98</v>
      </c>
      <c r="E24">
        <v>15</v>
      </c>
      <c r="F24" s="15">
        <v>150.4425</v>
      </c>
      <c r="G24" s="16">
        <v>4.2199999999999994E-2</v>
      </c>
      <c r="H24" s="17">
        <v>42251</v>
      </c>
    </row>
    <row r="25" spans="1:8" ht="12.75" customHeight="1" x14ac:dyDescent="0.2">
      <c r="A25">
        <v>9</v>
      </c>
      <c r="B25" t="s">
        <v>185</v>
      </c>
      <c r="C25" t="s">
        <v>186</v>
      </c>
      <c r="D25" t="s">
        <v>98</v>
      </c>
      <c r="E25" s="28">
        <v>947586</v>
      </c>
      <c r="F25" s="15">
        <v>47.446437000000003</v>
      </c>
      <c r="G25" s="16">
        <v>1.3300000000000001E-2</v>
      </c>
      <c r="H25" s="17">
        <v>41722</v>
      </c>
    </row>
    <row r="26" spans="1:8" ht="12.75" customHeight="1" x14ac:dyDescent="0.2">
      <c r="B26" s="18" t="s">
        <v>182</v>
      </c>
      <c r="C26" s="18"/>
      <c r="D26" s="18"/>
      <c r="E26" s="18"/>
      <c r="F26" s="19">
        <f>SUM(F19:F25)</f>
        <v>2083.4334370000001</v>
      </c>
      <c r="G26" s="20">
        <f>SUM(G19:G25)</f>
        <v>0.58399999999999996</v>
      </c>
      <c r="H26" s="21"/>
    </row>
    <row r="27" spans="1:8" ht="12.75" customHeight="1" x14ac:dyDescent="0.2">
      <c r="F27" s="15"/>
      <c r="G27" s="16"/>
      <c r="H27" s="17"/>
    </row>
    <row r="28" spans="1:8" ht="12.75" customHeight="1" x14ac:dyDescent="0.2">
      <c r="B28" s="1" t="s">
        <v>614</v>
      </c>
      <c r="C28" s="1"/>
      <c r="F28" s="15"/>
      <c r="G28" s="16"/>
      <c r="H28" s="17"/>
    </row>
    <row r="29" spans="1:8" ht="12.75" customHeight="1" x14ac:dyDescent="0.2">
      <c r="A29">
        <v>10</v>
      </c>
      <c r="B29" t="s">
        <v>335</v>
      </c>
      <c r="C29" t="s">
        <v>336</v>
      </c>
      <c r="D29" t="s">
        <v>233</v>
      </c>
      <c r="E29">
        <v>70</v>
      </c>
      <c r="F29" s="15">
        <v>701.72270000000003</v>
      </c>
      <c r="G29" s="16">
        <v>0.19670000000000001</v>
      </c>
      <c r="H29" s="17">
        <v>41634</v>
      </c>
    </row>
    <row r="30" spans="1:8" ht="12.75" customHeight="1" x14ac:dyDescent="0.2">
      <c r="A30">
        <v>11</v>
      </c>
      <c r="B30" t="s">
        <v>337</v>
      </c>
      <c r="C30" t="s">
        <v>338</v>
      </c>
      <c r="D30" t="s">
        <v>255</v>
      </c>
      <c r="E30">
        <v>20</v>
      </c>
      <c r="F30" s="15">
        <v>202.0692</v>
      </c>
      <c r="G30" s="16">
        <v>5.6600000000000004E-2</v>
      </c>
      <c r="H30" s="17">
        <v>41752</v>
      </c>
    </row>
    <row r="31" spans="1:8" ht="12.75" customHeight="1" x14ac:dyDescent="0.2">
      <c r="B31" s="18" t="s">
        <v>182</v>
      </c>
      <c r="C31" s="18"/>
      <c r="D31" s="18"/>
      <c r="E31" s="18"/>
      <c r="F31" s="19">
        <f>SUM(F29:F30)</f>
        <v>903.79190000000006</v>
      </c>
      <c r="G31" s="20">
        <f>SUM(G29:G30)</f>
        <v>0.25330000000000003</v>
      </c>
      <c r="H31" s="21"/>
    </row>
    <row r="32" spans="1:8" ht="12.75" customHeight="1" x14ac:dyDescent="0.2">
      <c r="F32" s="15"/>
      <c r="G32" s="16"/>
      <c r="H32" s="17"/>
    </row>
    <row r="33" spans="1:8" ht="12.75" customHeight="1" x14ac:dyDescent="0.2">
      <c r="B33" s="1" t="s">
        <v>621</v>
      </c>
      <c r="C33" s="1"/>
      <c r="F33" s="15"/>
      <c r="G33" s="16"/>
      <c r="H33" s="17"/>
    </row>
    <row r="34" spans="1:8" ht="12.75" customHeight="1" x14ac:dyDescent="0.2">
      <c r="A34">
        <v>12</v>
      </c>
      <c r="B34" t="s">
        <v>339</v>
      </c>
      <c r="C34" t="s">
        <v>340</v>
      </c>
      <c r="D34" t="s">
        <v>222</v>
      </c>
      <c r="E34" s="63">
        <v>889497.77399999998</v>
      </c>
      <c r="F34" s="15">
        <v>365.76593200000002</v>
      </c>
      <c r="G34" s="16">
        <v>0.10249999999999999</v>
      </c>
      <c r="H34" s="17"/>
    </row>
    <row r="35" spans="1:8" ht="12.75" customHeight="1" x14ac:dyDescent="0.2">
      <c r="B35" s="18" t="s">
        <v>182</v>
      </c>
      <c r="C35" s="18"/>
      <c r="D35" s="18"/>
      <c r="E35" s="18"/>
      <c r="F35" s="19">
        <f>SUM(F34:F34)</f>
        <v>365.76593200000002</v>
      </c>
      <c r="G35" s="20">
        <f>SUM(G34:G34)</f>
        <v>0.10249999999999999</v>
      </c>
      <c r="H35" s="21"/>
    </row>
    <row r="36" spans="1:8" ht="12.75" customHeight="1" x14ac:dyDescent="0.2">
      <c r="F36" s="15"/>
      <c r="G36" s="16"/>
      <c r="H36" s="17"/>
    </row>
    <row r="37" spans="1:8" ht="12.75" customHeight="1" x14ac:dyDescent="0.2">
      <c r="B37" s="1" t="s">
        <v>447</v>
      </c>
      <c r="C37" s="1"/>
      <c r="F37" s="15">
        <v>68.937860000000001</v>
      </c>
      <c r="G37" s="16">
        <v>1.9300000000000001E-2</v>
      </c>
      <c r="H37" s="17"/>
    </row>
    <row r="38" spans="1:8" ht="12.75" customHeight="1" x14ac:dyDescent="0.2">
      <c r="B38" s="18" t="s">
        <v>182</v>
      </c>
      <c r="C38" s="18"/>
      <c r="D38" s="18"/>
      <c r="E38" s="18"/>
      <c r="F38" s="19">
        <f>SUM(F37:F37)</f>
        <v>68.937860000000001</v>
      </c>
      <c r="G38" s="29">
        <f>SUM(G37:G37)</f>
        <v>1.9300000000000001E-2</v>
      </c>
      <c r="H38" s="21"/>
    </row>
    <row r="39" spans="1:8" ht="12.75" customHeight="1" x14ac:dyDescent="0.2">
      <c r="F39" s="15"/>
      <c r="G39" s="16"/>
      <c r="H39" s="17"/>
    </row>
    <row r="40" spans="1:8" ht="12.75" customHeight="1" x14ac:dyDescent="0.2">
      <c r="B40" s="1" t="s">
        <v>187</v>
      </c>
      <c r="C40" s="1"/>
      <c r="F40" s="15"/>
      <c r="G40" s="16"/>
      <c r="H40" s="17"/>
    </row>
    <row r="41" spans="1:8" ht="12.75" customHeight="1" x14ac:dyDescent="0.2">
      <c r="B41" s="1" t="s">
        <v>188</v>
      </c>
      <c r="C41" s="1"/>
      <c r="F41" s="15">
        <v>71.042968000000542</v>
      </c>
      <c r="G41" s="16">
        <v>1.9800000000000002E-2</v>
      </c>
      <c r="H41" s="17"/>
    </row>
    <row r="42" spans="1:8" ht="12.75" customHeight="1" x14ac:dyDescent="0.2">
      <c r="B42" s="18" t="s">
        <v>182</v>
      </c>
      <c r="C42" s="18"/>
      <c r="D42" s="18"/>
      <c r="E42" s="18"/>
      <c r="F42" s="19">
        <f>SUM(F41:F41)</f>
        <v>71.042968000000542</v>
      </c>
      <c r="G42" s="20">
        <f>SUM(G41:G41)</f>
        <v>1.9800000000000002E-2</v>
      </c>
      <c r="H42" s="21"/>
    </row>
    <row r="43" spans="1:8" ht="12.75" customHeight="1" x14ac:dyDescent="0.2">
      <c r="B43" s="22" t="s">
        <v>189</v>
      </c>
      <c r="C43" s="22"/>
      <c r="D43" s="22"/>
      <c r="E43" s="22"/>
      <c r="F43" s="70">
        <f>SUM(F10,F15,F26,F31,F35,F38,F42)</f>
        <v>3568.0913470000014</v>
      </c>
      <c r="G43" s="31">
        <f>SUM(G10,G15,G26,G31,G35,G38,G42)</f>
        <v>1</v>
      </c>
      <c r="H43" s="24"/>
    </row>
    <row r="44" spans="1:8" ht="12.75" customHeight="1" x14ac:dyDescent="0.2"/>
    <row r="45" spans="1:8" ht="12.75" customHeight="1" x14ac:dyDescent="0.2">
      <c r="B45" s="1" t="s">
        <v>190</v>
      </c>
      <c r="C45" s="1"/>
    </row>
    <row r="46" spans="1:8" ht="12.75" customHeight="1" x14ac:dyDescent="0.2">
      <c r="B46" s="1" t="s">
        <v>441</v>
      </c>
      <c r="C46" s="1"/>
      <c r="F46" s="15"/>
    </row>
    <row r="47" spans="1:8" ht="12.75" customHeight="1" x14ac:dyDescent="0.2">
      <c r="B47" s="1"/>
      <c r="C47" s="1"/>
    </row>
    <row r="48" spans="1:8" ht="12.75" customHeight="1" x14ac:dyDescent="0.2">
      <c r="B48" s="1"/>
      <c r="C48" s="1"/>
    </row>
    <row r="49" spans="2:3" ht="12.75" customHeight="1" x14ac:dyDescent="0.2">
      <c r="B49" s="1"/>
      <c r="C49" s="1"/>
    </row>
    <row r="50" spans="2:3" ht="12.75" customHeight="1" x14ac:dyDescent="0.2"/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C1" workbookViewId="0">
      <selection activeCell="N10" sqref="N10"/>
    </sheetView>
  </sheetViews>
  <sheetFormatPr defaultColWidth="9.140625" defaultRowHeight="12.75" x14ac:dyDescent="0.2"/>
  <cols>
    <col min="1" max="1" width="7.5703125" customWidth="1"/>
    <col min="2" max="2" width="55.14062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622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252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615</v>
      </c>
      <c r="C9" t="s">
        <v>617</v>
      </c>
      <c r="D9" t="s">
        <v>235</v>
      </c>
      <c r="E9" s="28">
        <v>20000</v>
      </c>
      <c r="F9" s="15">
        <v>19.765499999999999</v>
      </c>
      <c r="G9" s="16">
        <v>4.0000000000000001E-3</v>
      </c>
      <c r="H9" s="17">
        <v>41361</v>
      </c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19.765499999999999</v>
      </c>
      <c r="G10" s="20">
        <f>SUM(G9:G9)</f>
        <v>4.0000000000000001E-3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184</v>
      </c>
      <c r="C12" s="1"/>
      <c r="F12" s="15"/>
      <c r="G12" s="16"/>
      <c r="H12" s="17"/>
    </row>
    <row r="13" spans="1:8" ht="12.75" customHeight="1" x14ac:dyDescent="0.2">
      <c r="B13" s="1" t="s">
        <v>440</v>
      </c>
      <c r="C13" s="1"/>
      <c r="F13" s="15"/>
      <c r="G13" s="16"/>
      <c r="H13" s="17"/>
    </row>
    <row r="14" spans="1:8" ht="12.75" customHeight="1" x14ac:dyDescent="0.2">
      <c r="A14">
        <v>2</v>
      </c>
      <c r="B14" t="s">
        <v>290</v>
      </c>
      <c r="C14" t="s">
        <v>291</v>
      </c>
      <c r="D14" t="s">
        <v>281</v>
      </c>
      <c r="E14">
        <v>90</v>
      </c>
      <c r="F14" s="15">
        <v>973.65689999999995</v>
      </c>
      <c r="G14" s="16">
        <v>0.19760000000000003</v>
      </c>
      <c r="H14" s="17">
        <v>42093</v>
      </c>
    </row>
    <row r="15" spans="1:8" ht="12.75" customHeight="1" x14ac:dyDescent="0.2">
      <c r="A15">
        <v>3</v>
      </c>
      <c r="B15" t="s">
        <v>318</v>
      </c>
      <c r="C15" t="s">
        <v>319</v>
      </c>
      <c r="D15" t="s">
        <v>255</v>
      </c>
      <c r="E15">
        <v>95</v>
      </c>
      <c r="F15" s="15">
        <v>950.72580000000005</v>
      </c>
      <c r="G15" s="16">
        <v>0.193</v>
      </c>
      <c r="H15" s="17">
        <v>43110</v>
      </c>
    </row>
    <row r="16" spans="1:8" ht="12.75" customHeight="1" x14ac:dyDescent="0.2">
      <c r="A16">
        <v>4</v>
      </c>
      <c r="B16" t="s">
        <v>257</v>
      </c>
      <c r="C16" t="s">
        <v>258</v>
      </c>
      <c r="D16" t="s">
        <v>98</v>
      </c>
      <c r="E16">
        <v>80</v>
      </c>
      <c r="F16" s="15">
        <v>655.73919999999998</v>
      </c>
      <c r="G16" s="16">
        <v>0.1331</v>
      </c>
      <c r="H16" s="17">
        <v>42093</v>
      </c>
    </row>
    <row r="17" spans="1:8" ht="12.75" customHeight="1" x14ac:dyDescent="0.2">
      <c r="A17">
        <v>5</v>
      </c>
      <c r="B17" t="s">
        <v>331</v>
      </c>
      <c r="C17" t="s">
        <v>332</v>
      </c>
      <c r="D17" t="s">
        <v>255</v>
      </c>
      <c r="E17">
        <v>25</v>
      </c>
      <c r="F17" s="15">
        <v>251.52</v>
      </c>
      <c r="G17" s="16">
        <v>5.1100000000000007E-2</v>
      </c>
      <c r="H17" s="17">
        <v>44942</v>
      </c>
    </row>
    <row r="18" spans="1:8" ht="12.75" customHeight="1" x14ac:dyDescent="0.2">
      <c r="A18">
        <v>6</v>
      </c>
      <c r="B18" t="s">
        <v>292</v>
      </c>
      <c r="C18" t="s">
        <v>293</v>
      </c>
      <c r="D18" t="s">
        <v>98</v>
      </c>
      <c r="E18">
        <v>25</v>
      </c>
      <c r="F18" s="15">
        <v>250.73750000000001</v>
      </c>
      <c r="G18" s="16">
        <v>5.0900000000000001E-2</v>
      </c>
      <c r="H18" s="17">
        <v>42251</v>
      </c>
    </row>
    <row r="19" spans="1:8" ht="12.75" customHeight="1" x14ac:dyDescent="0.2">
      <c r="B19" s="18" t="s">
        <v>182</v>
      </c>
      <c r="C19" s="18"/>
      <c r="D19" s="18"/>
      <c r="E19" s="18"/>
      <c r="F19" s="19">
        <f>SUM(F14:F18)</f>
        <v>3082.3794000000003</v>
      </c>
      <c r="G19" s="20">
        <f>SUM(G14:G18)</f>
        <v>0.62570000000000014</v>
      </c>
      <c r="H19" s="21"/>
    </row>
    <row r="20" spans="1:8" ht="12.75" customHeight="1" x14ac:dyDescent="0.2">
      <c r="F20" s="15"/>
      <c r="G20" s="16"/>
      <c r="H20" s="17"/>
    </row>
    <row r="21" spans="1:8" ht="12.75" customHeight="1" x14ac:dyDescent="0.2">
      <c r="B21" s="1" t="s">
        <v>614</v>
      </c>
      <c r="C21" s="1"/>
      <c r="F21" s="15"/>
      <c r="G21" s="16"/>
      <c r="H21" s="17"/>
    </row>
    <row r="22" spans="1:8" ht="12.75" customHeight="1" x14ac:dyDescent="0.2">
      <c r="A22">
        <v>7</v>
      </c>
      <c r="B22" t="s">
        <v>335</v>
      </c>
      <c r="C22" t="s">
        <v>336</v>
      </c>
      <c r="D22" t="s">
        <v>233</v>
      </c>
      <c r="E22">
        <v>80</v>
      </c>
      <c r="F22" s="15">
        <v>801.96879999999999</v>
      </c>
      <c r="G22" s="16">
        <v>0.1628</v>
      </c>
      <c r="H22" s="17">
        <v>41634</v>
      </c>
    </row>
    <row r="23" spans="1:8" ht="12.75" customHeight="1" x14ac:dyDescent="0.2">
      <c r="A23">
        <v>8</v>
      </c>
      <c r="B23" t="s">
        <v>337</v>
      </c>
      <c r="C23" t="s">
        <v>338</v>
      </c>
      <c r="D23" t="s">
        <v>255</v>
      </c>
      <c r="E23">
        <v>30</v>
      </c>
      <c r="F23" s="15">
        <v>303.10379999999998</v>
      </c>
      <c r="G23" s="16">
        <v>6.1500000000000006E-2</v>
      </c>
      <c r="H23" s="17">
        <v>41752</v>
      </c>
    </row>
    <row r="24" spans="1:8" ht="12.75" customHeight="1" x14ac:dyDescent="0.2">
      <c r="A24">
        <v>9</v>
      </c>
      <c r="B24" t="s">
        <v>253</v>
      </c>
      <c r="C24" t="s">
        <v>254</v>
      </c>
      <c r="D24" t="s">
        <v>233</v>
      </c>
      <c r="E24">
        <v>20</v>
      </c>
      <c r="F24" s="15">
        <v>199.99520000000001</v>
      </c>
      <c r="G24" s="16">
        <v>4.0599999999999997E-2</v>
      </c>
      <c r="H24" s="17">
        <v>41850</v>
      </c>
    </row>
    <row r="25" spans="1:8" ht="12.75" customHeight="1" x14ac:dyDescent="0.2">
      <c r="A25">
        <v>10</v>
      </c>
      <c r="B25" t="s">
        <v>294</v>
      </c>
      <c r="C25" t="s">
        <v>295</v>
      </c>
      <c r="D25" t="s">
        <v>233</v>
      </c>
      <c r="E25">
        <v>10</v>
      </c>
      <c r="F25" s="15">
        <v>100.24769999999999</v>
      </c>
      <c r="G25" s="16">
        <v>2.0299999999999999E-2</v>
      </c>
      <c r="H25" s="17">
        <v>41635</v>
      </c>
    </row>
    <row r="26" spans="1:8" ht="12.75" customHeight="1" x14ac:dyDescent="0.2">
      <c r="B26" s="18" t="s">
        <v>182</v>
      </c>
      <c r="C26" s="18"/>
      <c r="D26" s="18"/>
      <c r="E26" s="18"/>
      <c r="F26" s="19">
        <f>SUM(F22:F25)</f>
        <v>1405.3154999999999</v>
      </c>
      <c r="G26" s="20">
        <f>SUM(G22:G25)</f>
        <v>0.28520000000000001</v>
      </c>
      <c r="H26" s="21"/>
    </row>
    <row r="27" spans="1:8" ht="12.75" customHeight="1" x14ac:dyDescent="0.2">
      <c r="F27" s="15"/>
      <c r="G27" s="16"/>
      <c r="H27" s="17"/>
    </row>
    <row r="28" spans="1:8" ht="12.75" customHeight="1" x14ac:dyDescent="0.2">
      <c r="B28" s="1" t="s">
        <v>447</v>
      </c>
      <c r="C28" s="1"/>
      <c r="F28" s="15">
        <v>259.86779000000001</v>
      </c>
      <c r="G28" s="16">
        <v>5.28E-2</v>
      </c>
      <c r="H28" s="17"/>
    </row>
    <row r="29" spans="1:8" ht="12.75" customHeight="1" x14ac:dyDescent="0.2">
      <c r="B29" s="18" t="s">
        <v>182</v>
      </c>
      <c r="C29" s="18"/>
      <c r="D29" s="18"/>
      <c r="E29" s="18"/>
      <c r="F29" s="19">
        <f>SUM(F28:F28)</f>
        <v>259.86779000000001</v>
      </c>
      <c r="G29" s="29">
        <f>SUM(G28:G28)</f>
        <v>5.28E-2</v>
      </c>
      <c r="H29" s="21"/>
    </row>
    <row r="30" spans="1:8" ht="12.75" customHeight="1" x14ac:dyDescent="0.2">
      <c r="F30" s="15"/>
      <c r="G30" s="16"/>
      <c r="H30" s="17"/>
    </row>
    <row r="31" spans="1:8" ht="12.75" customHeight="1" x14ac:dyDescent="0.2">
      <c r="B31" s="1" t="s">
        <v>187</v>
      </c>
      <c r="C31" s="1"/>
      <c r="F31" s="15"/>
      <c r="G31" s="16"/>
      <c r="H31" s="17"/>
    </row>
    <row r="32" spans="1:8" ht="12.75" customHeight="1" x14ac:dyDescent="0.2">
      <c r="B32" s="1" t="s">
        <v>188</v>
      </c>
      <c r="C32" s="1"/>
      <c r="F32" s="15">
        <v>159.02021199999899</v>
      </c>
      <c r="G32" s="16">
        <v>3.2300000000000002E-2</v>
      </c>
      <c r="H32" s="17"/>
    </row>
    <row r="33" spans="2:8" ht="12.75" customHeight="1" x14ac:dyDescent="0.2">
      <c r="B33" s="18" t="s">
        <v>182</v>
      </c>
      <c r="C33" s="18"/>
      <c r="D33" s="18"/>
      <c r="E33" s="18"/>
      <c r="F33" s="19">
        <f>SUM(F32:F32)</f>
        <v>159.02021199999899</v>
      </c>
      <c r="G33" s="20">
        <f>SUM(G32:G32)</f>
        <v>3.2300000000000002E-2</v>
      </c>
      <c r="H33" s="21"/>
    </row>
    <row r="34" spans="2:8" ht="12.75" customHeight="1" x14ac:dyDescent="0.2">
      <c r="B34" s="22" t="s">
        <v>189</v>
      </c>
      <c r="C34" s="22"/>
      <c r="D34" s="22"/>
      <c r="E34" s="22"/>
      <c r="F34" s="23">
        <f>SUM(F10,F19,F26,F29,F33)</f>
        <v>4926.3484019999996</v>
      </c>
      <c r="G34" s="31">
        <f>SUM(G10,G19,G26,G29,G33)</f>
        <v>1.0000000000000002</v>
      </c>
      <c r="H34" s="24"/>
    </row>
    <row r="35" spans="2:8" ht="12.75" customHeight="1" x14ac:dyDescent="0.2"/>
    <row r="36" spans="2:8" ht="12.75" customHeight="1" x14ac:dyDescent="0.2">
      <c r="B36" s="1" t="s">
        <v>190</v>
      </c>
      <c r="C36" s="1"/>
    </row>
    <row r="37" spans="2:8" ht="12.75" customHeight="1" x14ac:dyDescent="0.2">
      <c r="B37" s="1" t="s">
        <v>441</v>
      </c>
      <c r="C37" s="1"/>
    </row>
    <row r="38" spans="2:8" ht="12.75" customHeight="1" x14ac:dyDescent="0.2">
      <c r="B38" s="1"/>
      <c r="C38" s="1"/>
      <c r="F38" s="15"/>
    </row>
    <row r="39" spans="2:8" ht="12.75" customHeight="1" x14ac:dyDescent="0.2"/>
    <row r="40" spans="2:8" ht="12.75" customHeight="1" x14ac:dyDescent="0.2"/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activeCell="A4" sqref="A4"/>
    </sheetView>
  </sheetViews>
  <sheetFormatPr defaultColWidth="9.140625" defaultRowHeight="12.75" x14ac:dyDescent="0.2"/>
  <cols>
    <col min="1" max="1" width="7.5703125" customWidth="1"/>
    <col min="2" max="2" width="54.7109375" customWidth="1"/>
    <col min="3" max="3" width="17.28515625" customWidth="1"/>
    <col min="4" max="4" width="22.42578125" customWidth="1"/>
    <col min="5" max="5" width="18.710937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341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8">
        <v>6814</v>
      </c>
      <c r="F9" s="15">
        <v>81.164961000000005</v>
      </c>
      <c r="G9" s="16">
        <v>5.04E-2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28">
        <v>6491</v>
      </c>
      <c r="F10" s="15">
        <v>57.552452000000002</v>
      </c>
      <c r="G10" s="16">
        <v>3.5699999999999996E-2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8">
        <v>15977</v>
      </c>
      <c r="F11" s="15">
        <v>49.153241000000001</v>
      </c>
      <c r="G11" s="16">
        <v>3.0499999999999999E-2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13</v>
      </c>
      <c r="E12" s="28">
        <v>5769</v>
      </c>
      <c r="F12" s="15">
        <v>37.097555</v>
      </c>
      <c r="G12" s="16">
        <v>2.3E-2</v>
      </c>
      <c r="H12" s="17"/>
    </row>
    <row r="13" spans="1:8" ht="12.75" customHeight="1" x14ac:dyDescent="0.2">
      <c r="A13">
        <v>5</v>
      </c>
      <c r="B13" t="s">
        <v>24</v>
      </c>
      <c r="C13" t="s">
        <v>26</v>
      </c>
      <c r="D13" t="s">
        <v>22</v>
      </c>
      <c r="E13" s="28">
        <v>5209</v>
      </c>
      <c r="F13" s="15">
        <v>35.837919999999997</v>
      </c>
      <c r="G13" s="16">
        <v>2.2200000000000001E-2</v>
      </c>
      <c r="H13" s="17"/>
    </row>
    <row r="14" spans="1:8" ht="12.75" customHeight="1" x14ac:dyDescent="0.2">
      <c r="A14">
        <v>6</v>
      </c>
      <c r="B14" t="s">
        <v>30</v>
      </c>
      <c r="C14" t="s">
        <v>31</v>
      </c>
      <c r="D14" t="s">
        <v>22</v>
      </c>
      <c r="E14" s="28">
        <v>1034</v>
      </c>
      <c r="F14" s="15">
        <v>33.021307</v>
      </c>
      <c r="G14" s="16">
        <v>2.0499999999999997E-2</v>
      </c>
      <c r="H14" s="17"/>
    </row>
    <row r="15" spans="1:8" ht="12.75" customHeight="1" x14ac:dyDescent="0.2">
      <c r="A15">
        <v>7</v>
      </c>
      <c r="B15" t="s">
        <v>27</v>
      </c>
      <c r="C15" t="s">
        <v>29</v>
      </c>
      <c r="D15" t="s">
        <v>28</v>
      </c>
      <c r="E15" s="28">
        <v>2081</v>
      </c>
      <c r="F15" s="15">
        <v>32.913096000000003</v>
      </c>
      <c r="G15" s="16">
        <v>2.0400000000000001E-2</v>
      </c>
      <c r="H15" s="17"/>
    </row>
    <row r="16" spans="1:8" ht="12.75" customHeight="1" x14ac:dyDescent="0.2">
      <c r="A16">
        <v>8</v>
      </c>
      <c r="B16" t="s">
        <v>32</v>
      </c>
      <c r="C16" t="s">
        <v>33</v>
      </c>
      <c r="D16" t="s">
        <v>22</v>
      </c>
      <c r="E16" s="28">
        <v>1142</v>
      </c>
      <c r="F16" s="15">
        <v>31.856089999999998</v>
      </c>
      <c r="G16" s="16">
        <v>1.9799999999999998E-2</v>
      </c>
      <c r="H16" s="17"/>
    </row>
    <row r="17" spans="1:8" ht="12.75" customHeight="1" x14ac:dyDescent="0.2">
      <c r="A17">
        <v>9</v>
      </c>
      <c r="B17" t="s">
        <v>34</v>
      </c>
      <c r="C17" t="s">
        <v>36</v>
      </c>
      <c r="D17" t="s">
        <v>25</v>
      </c>
      <c r="E17" s="28">
        <v>13381</v>
      </c>
      <c r="F17" s="15">
        <v>28.896270000000001</v>
      </c>
      <c r="G17" s="16">
        <v>1.7899999999999999E-2</v>
      </c>
      <c r="H17" s="17"/>
    </row>
    <row r="18" spans="1:8" ht="12.75" customHeight="1" x14ac:dyDescent="0.2">
      <c r="A18">
        <v>10</v>
      </c>
      <c r="B18" t="s">
        <v>37</v>
      </c>
      <c r="C18" t="s">
        <v>39</v>
      </c>
      <c r="D18" t="s">
        <v>13</v>
      </c>
      <c r="E18" s="28">
        <v>1158</v>
      </c>
      <c r="F18" s="15">
        <v>28.232040000000001</v>
      </c>
      <c r="G18" s="16">
        <v>1.7500000000000002E-2</v>
      </c>
      <c r="H18" s="17"/>
    </row>
    <row r="19" spans="1:8" ht="12.75" customHeight="1" x14ac:dyDescent="0.2">
      <c r="A19">
        <v>11</v>
      </c>
      <c r="B19" t="s">
        <v>40</v>
      </c>
      <c r="C19" t="s">
        <v>43</v>
      </c>
      <c r="D19" t="s">
        <v>41</v>
      </c>
      <c r="E19" s="28">
        <v>3611</v>
      </c>
      <c r="F19" s="15">
        <v>22.435143</v>
      </c>
      <c r="G19" s="16">
        <v>1.3899999999999999E-2</v>
      </c>
      <c r="H19" s="17"/>
    </row>
    <row r="20" spans="1:8" ht="12.75" customHeight="1" x14ac:dyDescent="0.2">
      <c r="A20">
        <v>12</v>
      </c>
      <c r="B20" t="s">
        <v>44</v>
      </c>
      <c r="C20" t="s">
        <v>46</v>
      </c>
      <c r="D20" t="s">
        <v>38</v>
      </c>
      <c r="E20" s="28">
        <v>3387</v>
      </c>
      <c r="F20" s="15">
        <v>22.296620999999998</v>
      </c>
      <c r="G20" s="16">
        <v>1.38E-2</v>
      </c>
      <c r="H20" s="17"/>
    </row>
    <row r="21" spans="1:8" ht="12.75" customHeight="1" x14ac:dyDescent="0.2">
      <c r="A21">
        <v>13</v>
      </c>
      <c r="B21" t="s">
        <v>47</v>
      </c>
      <c r="C21" t="s">
        <v>49</v>
      </c>
      <c r="D21" t="s">
        <v>48</v>
      </c>
      <c r="E21" s="28">
        <v>11106</v>
      </c>
      <c r="F21" s="15">
        <v>21.934349999999998</v>
      </c>
      <c r="G21" s="16">
        <v>1.3600000000000001E-2</v>
      </c>
      <c r="H21" s="17"/>
    </row>
    <row r="22" spans="1:8" ht="12.75" customHeight="1" x14ac:dyDescent="0.2">
      <c r="A22">
        <v>14</v>
      </c>
      <c r="B22" t="s">
        <v>58</v>
      </c>
      <c r="C22" t="s">
        <v>60</v>
      </c>
      <c r="D22" t="s">
        <v>35</v>
      </c>
      <c r="E22" s="28">
        <v>2724</v>
      </c>
      <c r="F22" s="15">
        <v>21.425622000000001</v>
      </c>
      <c r="G22" s="16">
        <v>1.3300000000000001E-2</v>
      </c>
      <c r="H22" s="17"/>
    </row>
    <row r="23" spans="1:8" ht="12.75" customHeight="1" x14ac:dyDescent="0.2">
      <c r="A23">
        <v>15</v>
      </c>
      <c r="B23" t="s">
        <v>50</v>
      </c>
      <c r="C23" t="s">
        <v>51</v>
      </c>
      <c r="D23" t="s">
        <v>38</v>
      </c>
      <c r="E23" s="28">
        <v>7526</v>
      </c>
      <c r="F23" s="15">
        <v>21.023880999999999</v>
      </c>
      <c r="G23" s="16">
        <v>1.3000000000000001E-2</v>
      </c>
      <c r="H23" s="17"/>
    </row>
    <row r="24" spans="1:8" ht="12.75" customHeight="1" x14ac:dyDescent="0.2">
      <c r="A24">
        <v>16</v>
      </c>
      <c r="B24" t="s">
        <v>52</v>
      </c>
      <c r="C24" t="s">
        <v>54</v>
      </c>
      <c r="D24" t="s">
        <v>28</v>
      </c>
      <c r="E24" s="28">
        <v>12504</v>
      </c>
      <c r="F24" s="15">
        <v>20.812908</v>
      </c>
      <c r="G24" s="16">
        <v>1.29E-2</v>
      </c>
      <c r="H24" s="17"/>
    </row>
    <row r="25" spans="1:8" ht="12.75" customHeight="1" x14ac:dyDescent="0.2">
      <c r="A25">
        <v>17</v>
      </c>
      <c r="B25" t="s">
        <v>61</v>
      </c>
      <c r="C25" t="s">
        <v>63</v>
      </c>
      <c r="D25" t="s">
        <v>13</v>
      </c>
      <c r="E25" s="28">
        <v>4090</v>
      </c>
      <c r="F25" s="15">
        <v>20.676995000000002</v>
      </c>
      <c r="G25" s="16">
        <v>1.2800000000000001E-2</v>
      </c>
      <c r="H25" s="17"/>
    </row>
    <row r="26" spans="1:8" ht="12.75" customHeight="1" x14ac:dyDescent="0.2">
      <c r="A26">
        <v>18</v>
      </c>
      <c r="B26" t="s">
        <v>55</v>
      </c>
      <c r="C26" t="s">
        <v>57</v>
      </c>
      <c r="D26" t="s">
        <v>25</v>
      </c>
      <c r="E26" s="28">
        <v>1060</v>
      </c>
      <c r="F26" s="15">
        <v>20.308540000000001</v>
      </c>
      <c r="G26" s="16">
        <v>1.26E-2</v>
      </c>
      <c r="H26" s="17"/>
    </row>
    <row r="27" spans="1:8" ht="12.75" customHeight="1" x14ac:dyDescent="0.2">
      <c r="A27">
        <v>19</v>
      </c>
      <c r="B27" t="s">
        <v>64</v>
      </c>
      <c r="C27" t="s">
        <v>66</v>
      </c>
      <c r="D27" t="s">
        <v>35</v>
      </c>
      <c r="E27" s="28">
        <v>9508</v>
      </c>
      <c r="F27" s="15">
        <v>16.135076000000002</v>
      </c>
      <c r="G27" s="16">
        <v>0.01</v>
      </c>
      <c r="H27" s="17"/>
    </row>
    <row r="28" spans="1:8" ht="12.75" customHeight="1" x14ac:dyDescent="0.2">
      <c r="A28">
        <v>20</v>
      </c>
      <c r="B28" t="s">
        <v>67</v>
      </c>
      <c r="C28" t="s">
        <v>69</v>
      </c>
      <c r="D28" t="s">
        <v>56</v>
      </c>
      <c r="E28" s="28">
        <v>8684</v>
      </c>
      <c r="F28" s="15">
        <v>15.670278</v>
      </c>
      <c r="G28" s="16">
        <v>9.7000000000000003E-3</v>
      </c>
      <c r="H28" s="17"/>
    </row>
    <row r="29" spans="1:8" ht="12.75" customHeight="1" x14ac:dyDescent="0.2">
      <c r="A29">
        <v>21</v>
      </c>
      <c r="B29" t="s">
        <v>126</v>
      </c>
      <c r="C29" t="s">
        <v>127</v>
      </c>
      <c r="D29" t="s">
        <v>83</v>
      </c>
      <c r="E29" s="28">
        <v>14568</v>
      </c>
      <c r="F29" s="15">
        <v>15.580476000000001</v>
      </c>
      <c r="G29" s="16">
        <v>9.7000000000000003E-3</v>
      </c>
      <c r="H29" s="17"/>
    </row>
    <row r="30" spans="1:8" ht="12.75" customHeight="1" x14ac:dyDescent="0.2">
      <c r="A30">
        <v>22</v>
      </c>
      <c r="B30" t="s">
        <v>73</v>
      </c>
      <c r="C30" t="s">
        <v>75</v>
      </c>
      <c r="D30" t="s">
        <v>13</v>
      </c>
      <c r="E30" s="28">
        <v>2454</v>
      </c>
      <c r="F30" s="15">
        <v>14.506821</v>
      </c>
      <c r="G30" s="16">
        <v>9.0000000000000011E-3</v>
      </c>
      <c r="H30" s="17"/>
    </row>
    <row r="31" spans="1:8" ht="12.75" customHeight="1" x14ac:dyDescent="0.2">
      <c r="A31">
        <v>23</v>
      </c>
      <c r="B31" t="s">
        <v>88</v>
      </c>
      <c r="C31" t="s">
        <v>90</v>
      </c>
      <c r="D31" t="s">
        <v>53</v>
      </c>
      <c r="E31" s="28">
        <v>21105</v>
      </c>
      <c r="F31" s="15">
        <v>14.066483</v>
      </c>
      <c r="G31" s="16">
        <v>8.6999999999999994E-3</v>
      </c>
      <c r="H31" s="17"/>
    </row>
    <row r="32" spans="1:8" ht="12.75" customHeight="1" x14ac:dyDescent="0.2">
      <c r="A32">
        <v>24</v>
      </c>
      <c r="B32" t="s">
        <v>76</v>
      </c>
      <c r="C32" t="s">
        <v>78</v>
      </c>
      <c r="D32" t="s">
        <v>16</v>
      </c>
      <c r="E32" s="28">
        <v>3424</v>
      </c>
      <c r="F32" s="15">
        <v>14.053808</v>
      </c>
      <c r="G32" s="16">
        <v>8.6999999999999994E-3</v>
      </c>
      <c r="H32" s="17"/>
    </row>
    <row r="33" spans="1:8" ht="12.75" customHeight="1" x14ac:dyDescent="0.2">
      <c r="A33">
        <v>25</v>
      </c>
      <c r="B33" t="s">
        <v>79</v>
      </c>
      <c r="C33" t="s">
        <v>81</v>
      </c>
      <c r="D33" t="s">
        <v>65</v>
      </c>
      <c r="E33" s="28">
        <v>3678</v>
      </c>
      <c r="F33" s="15">
        <v>13.847670000000001</v>
      </c>
      <c r="G33" s="16">
        <v>8.6E-3</v>
      </c>
      <c r="H33" s="17"/>
    </row>
    <row r="34" spans="1:8" ht="12.75" customHeight="1" x14ac:dyDescent="0.2">
      <c r="A34">
        <v>26</v>
      </c>
      <c r="B34" t="s">
        <v>91</v>
      </c>
      <c r="C34" t="s">
        <v>93</v>
      </c>
      <c r="D34" t="s">
        <v>13</v>
      </c>
      <c r="E34" s="28">
        <v>1584</v>
      </c>
      <c r="F34" s="15">
        <v>13.74516</v>
      </c>
      <c r="G34" s="16">
        <v>8.5000000000000006E-3</v>
      </c>
      <c r="H34" s="17"/>
    </row>
    <row r="35" spans="1:8" ht="12.75" customHeight="1" x14ac:dyDescent="0.2">
      <c r="A35">
        <v>27</v>
      </c>
      <c r="B35" t="s">
        <v>85</v>
      </c>
      <c r="C35" t="s">
        <v>87</v>
      </c>
      <c r="D35" t="s">
        <v>45</v>
      </c>
      <c r="E35" s="28">
        <v>4201</v>
      </c>
      <c r="F35" s="15">
        <v>13.453703000000001</v>
      </c>
      <c r="G35" s="16">
        <v>8.3999999999999995E-3</v>
      </c>
      <c r="H35" s="17"/>
    </row>
    <row r="36" spans="1:8" ht="12.75" customHeight="1" x14ac:dyDescent="0.2">
      <c r="A36">
        <v>28</v>
      </c>
      <c r="B36" t="s">
        <v>70</v>
      </c>
      <c r="C36" t="s">
        <v>72</v>
      </c>
      <c r="D36" t="s">
        <v>62</v>
      </c>
      <c r="E36" s="28">
        <v>17596</v>
      </c>
      <c r="F36" s="15">
        <v>13.126616</v>
      </c>
      <c r="G36" s="16">
        <v>8.1000000000000013E-3</v>
      </c>
      <c r="H36" s="17"/>
    </row>
    <row r="37" spans="1:8" ht="12.75" customHeight="1" x14ac:dyDescent="0.2">
      <c r="A37">
        <v>29</v>
      </c>
      <c r="B37" t="s">
        <v>94</v>
      </c>
      <c r="C37" t="s">
        <v>96</v>
      </c>
      <c r="D37" t="s">
        <v>13</v>
      </c>
      <c r="E37" s="28">
        <v>4934</v>
      </c>
      <c r="F37" s="15">
        <v>12.584167000000001</v>
      </c>
      <c r="G37" s="16">
        <v>7.8000000000000005E-3</v>
      </c>
      <c r="H37" s="17"/>
    </row>
    <row r="38" spans="1:8" ht="12.75" customHeight="1" x14ac:dyDescent="0.2">
      <c r="A38">
        <v>30</v>
      </c>
      <c r="B38" t="s">
        <v>112</v>
      </c>
      <c r="C38" t="s">
        <v>114</v>
      </c>
      <c r="D38" t="s">
        <v>25</v>
      </c>
      <c r="E38" s="28">
        <v>2556</v>
      </c>
      <c r="F38" s="15">
        <v>12.583188</v>
      </c>
      <c r="G38" s="16">
        <v>7.8000000000000005E-3</v>
      </c>
      <c r="H38" s="17"/>
    </row>
    <row r="39" spans="1:8" ht="12.75" customHeight="1" x14ac:dyDescent="0.2">
      <c r="A39">
        <v>31</v>
      </c>
      <c r="B39" t="s">
        <v>103</v>
      </c>
      <c r="C39" t="s">
        <v>105</v>
      </c>
      <c r="D39" t="s">
        <v>77</v>
      </c>
      <c r="E39" s="28">
        <v>97804</v>
      </c>
      <c r="F39" s="15">
        <v>12.323304</v>
      </c>
      <c r="G39" s="16">
        <v>7.6E-3</v>
      </c>
      <c r="H39" s="17"/>
    </row>
    <row r="40" spans="1:8" ht="12.75" customHeight="1" x14ac:dyDescent="0.2">
      <c r="A40">
        <v>32</v>
      </c>
      <c r="B40" t="s">
        <v>97</v>
      </c>
      <c r="C40" t="s">
        <v>99</v>
      </c>
      <c r="D40" t="s">
        <v>74</v>
      </c>
      <c r="E40" s="28">
        <v>1078</v>
      </c>
      <c r="F40" s="15">
        <v>12.242846</v>
      </c>
      <c r="G40" s="16">
        <v>7.6E-3</v>
      </c>
      <c r="H40" s="17"/>
    </row>
    <row r="41" spans="1:8" ht="12.75" customHeight="1" x14ac:dyDescent="0.2">
      <c r="A41">
        <v>33</v>
      </c>
      <c r="B41" t="s">
        <v>118</v>
      </c>
      <c r="C41" t="s">
        <v>119</v>
      </c>
      <c r="D41" t="s">
        <v>42</v>
      </c>
      <c r="E41" s="28">
        <v>2580</v>
      </c>
      <c r="F41" s="15">
        <v>12.18018</v>
      </c>
      <c r="G41" s="16">
        <v>7.6E-3</v>
      </c>
      <c r="H41" s="17"/>
    </row>
    <row r="42" spans="1:8" ht="12.75" customHeight="1" x14ac:dyDescent="0.2">
      <c r="A42">
        <v>34</v>
      </c>
      <c r="B42" t="s">
        <v>109</v>
      </c>
      <c r="C42" t="s">
        <v>111</v>
      </c>
      <c r="D42" t="s">
        <v>13</v>
      </c>
      <c r="E42" s="28">
        <v>793</v>
      </c>
      <c r="F42" s="15">
        <v>11.935840000000001</v>
      </c>
      <c r="G42" s="16">
        <v>7.4000000000000003E-3</v>
      </c>
      <c r="H42" s="17"/>
    </row>
    <row r="43" spans="1:8" ht="12.75" customHeight="1" x14ac:dyDescent="0.2">
      <c r="A43">
        <v>35</v>
      </c>
      <c r="B43" t="s">
        <v>100</v>
      </c>
      <c r="C43" t="s">
        <v>102</v>
      </c>
      <c r="D43" t="s">
        <v>28</v>
      </c>
      <c r="E43" s="28">
        <v>3996</v>
      </c>
      <c r="F43" s="15">
        <v>11.90808</v>
      </c>
      <c r="G43" s="16">
        <v>7.4000000000000003E-3</v>
      </c>
      <c r="H43" s="17"/>
    </row>
    <row r="44" spans="1:8" ht="12.75" customHeight="1" x14ac:dyDescent="0.2">
      <c r="A44">
        <v>36</v>
      </c>
      <c r="B44" t="s">
        <v>115</v>
      </c>
      <c r="C44" t="s">
        <v>117</v>
      </c>
      <c r="D44" t="s">
        <v>13</v>
      </c>
      <c r="E44" s="28">
        <v>3504</v>
      </c>
      <c r="F44" s="15">
        <v>11.726136</v>
      </c>
      <c r="G44" s="16">
        <v>7.3000000000000001E-3</v>
      </c>
      <c r="H44" s="17"/>
    </row>
    <row r="45" spans="1:8" ht="12.75" customHeight="1" x14ac:dyDescent="0.2">
      <c r="A45">
        <v>37</v>
      </c>
      <c r="B45" t="s">
        <v>124</v>
      </c>
      <c r="C45" t="s">
        <v>125</v>
      </c>
      <c r="D45" t="s">
        <v>80</v>
      </c>
      <c r="E45" s="28">
        <v>3500</v>
      </c>
      <c r="F45" s="15">
        <v>11.3155</v>
      </c>
      <c r="G45" s="16">
        <v>6.9999999999999993E-3</v>
      </c>
      <c r="H45" s="17"/>
    </row>
    <row r="46" spans="1:8" ht="12.75" customHeight="1" x14ac:dyDescent="0.2">
      <c r="A46">
        <v>38</v>
      </c>
      <c r="B46" t="s">
        <v>122</v>
      </c>
      <c r="C46" t="s">
        <v>123</v>
      </c>
      <c r="D46" t="s">
        <v>19</v>
      </c>
      <c r="E46" s="28">
        <v>624</v>
      </c>
      <c r="F46" s="15">
        <v>11.259456</v>
      </c>
      <c r="G46" s="16">
        <v>6.9999999999999993E-3</v>
      </c>
      <c r="H46" s="17"/>
    </row>
    <row r="47" spans="1:8" ht="12.75" customHeight="1" x14ac:dyDescent="0.2">
      <c r="A47">
        <v>39</v>
      </c>
      <c r="B47" t="s">
        <v>130</v>
      </c>
      <c r="C47" t="s">
        <v>131</v>
      </c>
      <c r="D47" t="s">
        <v>42</v>
      </c>
      <c r="E47" s="28">
        <v>4315</v>
      </c>
      <c r="F47" s="15">
        <v>10.977359999999999</v>
      </c>
      <c r="G47" s="16">
        <v>6.8000000000000005E-3</v>
      </c>
      <c r="H47" s="17"/>
    </row>
    <row r="48" spans="1:8" ht="12.75" customHeight="1" x14ac:dyDescent="0.2">
      <c r="A48">
        <v>40</v>
      </c>
      <c r="B48" t="s">
        <v>120</v>
      </c>
      <c r="C48" t="s">
        <v>121</v>
      </c>
      <c r="D48" t="s">
        <v>25</v>
      </c>
      <c r="E48" s="28">
        <v>5839</v>
      </c>
      <c r="F48" s="15">
        <v>10.942285999999999</v>
      </c>
      <c r="G48" s="16">
        <v>6.8000000000000005E-3</v>
      </c>
      <c r="H48" s="17"/>
    </row>
    <row r="49" spans="1:8" ht="12.75" customHeight="1" x14ac:dyDescent="0.2">
      <c r="A49">
        <v>41</v>
      </c>
      <c r="B49" t="s">
        <v>140</v>
      </c>
      <c r="C49" t="s">
        <v>141</v>
      </c>
      <c r="D49" t="s">
        <v>22</v>
      </c>
      <c r="E49" s="28">
        <v>4132</v>
      </c>
      <c r="F49" s="15">
        <v>10.906414</v>
      </c>
      <c r="G49" s="16">
        <v>6.8000000000000005E-3</v>
      </c>
      <c r="H49" s="17"/>
    </row>
    <row r="50" spans="1:8" ht="12.75" customHeight="1" x14ac:dyDescent="0.2">
      <c r="A50">
        <v>42</v>
      </c>
      <c r="B50" t="s">
        <v>128</v>
      </c>
      <c r="C50" t="s">
        <v>129</v>
      </c>
      <c r="D50" t="s">
        <v>35</v>
      </c>
      <c r="E50" s="28">
        <v>5136</v>
      </c>
      <c r="F50" s="15">
        <v>10.842096</v>
      </c>
      <c r="G50" s="16">
        <v>6.7000000000000002E-3</v>
      </c>
      <c r="H50" s="17"/>
    </row>
    <row r="51" spans="1:8" ht="12.75" customHeight="1" x14ac:dyDescent="0.2">
      <c r="A51">
        <v>43</v>
      </c>
      <c r="B51" t="s">
        <v>142</v>
      </c>
      <c r="C51" t="s">
        <v>143</v>
      </c>
      <c r="D51" t="s">
        <v>45</v>
      </c>
      <c r="E51" s="28">
        <v>12014</v>
      </c>
      <c r="F51" s="15">
        <v>10.446173</v>
      </c>
      <c r="G51" s="16">
        <v>6.5000000000000006E-3</v>
      </c>
      <c r="H51" s="17"/>
    </row>
    <row r="52" spans="1:8" ht="12.75" customHeight="1" x14ac:dyDescent="0.2">
      <c r="A52">
        <v>44</v>
      </c>
      <c r="B52" t="s">
        <v>132</v>
      </c>
      <c r="C52" t="s">
        <v>133</v>
      </c>
      <c r="D52" t="s">
        <v>86</v>
      </c>
      <c r="E52" s="28">
        <v>3431</v>
      </c>
      <c r="F52" s="15">
        <v>10.438817999999999</v>
      </c>
      <c r="G52" s="16">
        <v>6.5000000000000006E-3</v>
      </c>
      <c r="H52" s="17"/>
    </row>
    <row r="53" spans="1:8" ht="12.75" customHeight="1" x14ac:dyDescent="0.2">
      <c r="A53">
        <v>45</v>
      </c>
      <c r="B53" t="s">
        <v>134</v>
      </c>
      <c r="C53" t="s">
        <v>135</v>
      </c>
      <c r="D53" t="s">
        <v>89</v>
      </c>
      <c r="E53" s="28">
        <v>9140</v>
      </c>
      <c r="F53" s="15">
        <v>10.32363</v>
      </c>
      <c r="G53" s="16">
        <v>6.4000000000000003E-3</v>
      </c>
      <c r="H53" s="17"/>
    </row>
    <row r="54" spans="1:8" ht="12.75" customHeight="1" x14ac:dyDescent="0.2">
      <c r="A54">
        <v>46</v>
      </c>
      <c r="B54" t="s">
        <v>138</v>
      </c>
      <c r="C54" t="s">
        <v>139</v>
      </c>
      <c r="D54" t="s">
        <v>59</v>
      </c>
      <c r="E54" s="28">
        <v>2431</v>
      </c>
      <c r="F54" s="15">
        <v>10.215062</v>
      </c>
      <c r="G54" s="16">
        <v>6.3E-3</v>
      </c>
      <c r="H54" s="17"/>
    </row>
    <row r="55" spans="1:8" ht="12.75" customHeight="1" x14ac:dyDescent="0.2">
      <c r="A55">
        <v>47</v>
      </c>
      <c r="B55" t="s">
        <v>136</v>
      </c>
      <c r="C55" t="s">
        <v>137</v>
      </c>
      <c r="D55" t="s">
        <v>45</v>
      </c>
      <c r="E55" s="28">
        <v>11480</v>
      </c>
      <c r="F55" s="15">
        <v>9.8957599999999992</v>
      </c>
      <c r="G55" s="16">
        <v>6.0999999999999995E-3</v>
      </c>
      <c r="H55" s="17"/>
    </row>
    <row r="56" spans="1:8" ht="12.75" customHeight="1" x14ac:dyDescent="0.2">
      <c r="A56">
        <v>48</v>
      </c>
      <c r="B56" t="s">
        <v>82</v>
      </c>
      <c r="C56" t="s">
        <v>84</v>
      </c>
      <c r="D56" t="s">
        <v>71</v>
      </c>
      <c r="E56" s="28">
        <v>8580</v>
      </c>
      <c r="F56" s="15">
        <v>9.7683300000000006</v>
      </c>
      <c r="G56" s="16">
        <v>6.0999999999999995E-3</v>
      </c>
      <c r="H56" s="17"/>
    </row>
    <row r="57" spans="1:8" ht="12.75" customHeight="1" x14ac:dyDescent="0.2">
      <c r="A57">
        <v>49</v>
      </c>
      <c r="B57" t="s">
        <v>144</v>
      </c>
      <c r="C57" t="s">
        <v>145</v>
      </c>
      <c r="D57" t="s">
        <v>45</v>
      </c>
      <c r="E57" s="28">
        <v>4752</v>
      </c>
      <c r="F57" s="15">
        <v>9.6893279999999997</v>
      </c>
      <c r="G57" s="16">
        <v>6.0000000000000001E-3</v>
      </c>
      <c r="H57" s="17"/>
    </row>
    <row r="58" spans="1:8" ht="12.75" customHeight="1" x14ac:dyDescent="0.2">
      <c r="A58">
        <v>50</v>
      </c>
      <c r="B58" t="s">
        <v>146</v>
      </c>
      <c r="C58" t="s">
        <v>147</v>
      </c>
      <c r="D58" t="s">
        <v>42</v>
      </c>
      <c r="E58" s="28">
        <v>4338</v>
      </c>
      <c r="F58" s="15">
        <v>8.8603649999999998</v>
      </c>
      <c r="G58" s="16">
        <v>5.5000000000000005E-3</v>
      </c>
      <c r="H58" s="17"/>
    </row>
    <row r="59" spans="1:8" ht="12.75" customHeight="1" x14ac:dyDescent="0.2">
      <c r="A59">
        <v>51</v>
      </c>
      <c r="B59" t="s">
        <v>148</v>
      </c>
      <c r="C59" t="s">
        <v>149</v>
      </c>
      <c r="D59" t="s">
        <v>25</v>
      </c>
      <c r="E59" s="28">
        <v>1171</v>
      </c>
      <c r="F59" s="15">
        <v>8.1987570000000005</v>
      </c>
      <c r="G59" s="16">
        <v>5.1000000000000004E-3</v>
      </c>
      <c r="H59" s="17"/>
    </row>
    <row r="60" spans="1:8" ht="12.75" customHeight="1" x14ac:dyDescent="0.2">
      <c r="A60">
        <v>52</v>
      </c>
      <c r="B60" t="s">
        <v>150</v>
      </c>
      <c r="C60" t="s">
        <v>151</v>
      </c>
      <c r="D60" t="s">
        <v>68</v>
      </c>
      <c r="E60" s="28">
        <v>5147</v>
      </c>
      <c r="F60" s="15">
        <v>7.9495420000000001</v>
      </c>
      <c r="G60" s="16">
        <v>4.8999999999999998E-3</v>
      </c>
      <c r="H60" s="17"/>
    </row>
    <row r="61" spans="1:8" ht="12.75" customHeight="1" x14ac:dyDescent="0.2">
      <c r="A61">
        <v>53</v>
      </c>
      <c r="B61" t="s">
        <v>152</v>
      </c>
      <c r="C61" t="s">
        <v>153</v>
      </c>
      <c r="D61" t="s">
        <v>53</v>
      </c>
      <c r="E61" s="28">
        <v>11462</v>
      </c>
      <c r="F61" s="15">
        <v>7.6107680000000002</v>
      </c>
      <c r="G61" s="16">
        <v>4.6999999999999993E-3</v>
      </c>
      <c r="H61" s="17"/>
    </row>
    <row r="62" spans="1:8" ht="12.75" customHeight="1" x14ac:dyDescent="0.2">
      <c r="A62">
        <v>54</v>
      </c>
      <c r="B62" t="s">
        <v>154</v>
      </c>
      <c r="C62" t="s">
        <v>155</v>
      </c>
      <c r="D62" t="s">
        <v>92</v>
      </c>
      <c r="E62" s="28">
        <v>2900</v>
      </c>
      <c r="F62" s="15">
        <v>7.1978</v>
      </c>
      <c r="G62" s="16">
        <v>4.5000000000000005E-3</v>
      </c>
      <c r="H62" s="17"/>
    </row>
    <row r="63" spans="1:8" ht="12.75" customHeight="1" x14ac:dyDescent="0.2">
      <c r="A63">
        <v>55</v>
      </c>
      <c r="B63" t="s">
        <v>156</v>
      </c>
      <c r="C63" t="s">
        <v>157</v>
      </c>
      <c r="D63" t="s">
        <v>38</v>
      </c>
      <c r="E63" s="28">
        <v>4344</v>
      </c>
      <c r="F63" s="15">
        <v>6.9699479999999996</v>
      </c>
      <c r="G63" s="16">
        <v>4.3E-3</v>
      </c>
      <c r="H63" s="17"/>
    </row>
    <row r="64" spans="1:8" ht="12.75" customHeight="1" x14ac:dyDescent="0.2">
      <c r="A64">
        <v>56</v>
      </c>
      <c r="B64" t="s">
        <v>160</v>
      </c>
      <c r="C64" t="s">
        <v>161</v>
      </c>
      <c r="D64" t="s">
        <v>35</v>
      </c>
      <c r="E64" s="28">
        <v>3311</v>
      </c>
      <c r="F64" s="15">
        <v>6.8670140000000002</v>
      </c>
      <c r="G64" s="16">
        <v>4.3E-3</v>
      </c>
      <c r="H64" s="17"/>
    </row>
    <row r="65" spans="1:8" ht="12.75" customHeight="1" x14ac:dyDescent="0.2">
      <c r="A65">
        <v>57</v>
      </c>
      <c r="B65" t="s">
        <v>158</v>
      </c>
      <c r="C65" t="s">
        <v>159</v>
      </c>
      <c r="D65" t="s">
        <v>22</v>
      </c>
      <c r="E65" s="28">
        <v>5966</v>
      </c>
      <c r="F65" s="15">
        <v>6.4253819999999999</v>
      </c>
      <c r="G65" s="16">
        <v>4.0000000000000001E-3</v>
      </c>
      <c r="H65" s="17"/>
    </row>
    <row r="66" spans="1:8" ht="12.75" customHeight="1" x14ac:dyDescent="0.2">
      <c r="A66">
        <v>58</v>
      </c>
      <c r="B66" t="s">
        <v>106</v>
      </c>
      <c r="C66" t="s">
        <v>108</v>
      </c>
      <c r="D66" t="s">
        <v>42</v>
      </c>
      <c r="E66" s="28">
        <v>2395</v>
      </c>
      <c r="F66" s="15">
        <v>5.5108949999999997</v>
      </c>
      <c r="G66" s="16">
        <v>3.4000000000000002E-3</v>
      </c>
      <c r="H66" s="17"/>
    </row>
    <row r="67" spans="1:8" ht="12.75" customHeight="1" x14ac:dyDescent="0.2">
      <c r="A67">
        <v>59</v>
      </c>
      <c r="B67" t="s">
        <v>162</v>
      </c>
      <c r="C67" t="s">
        <v>163</v>
      </c>
      <c r="D67" t="s">
        <v>68</v>
      </c>
      <c r="E67" s="28">
        <v>2791</v>
      </c>
      <c r="F67" s="15">
        <v>5.376862</v>
      </c>
      <c r="G67" s="16">
        <v>3.3E-3</v>
      </c>
      <c r="H67" s="17"/>
    </row>
    <row r="68" spans="1:8" ht="12.75" customHeight="1" x14ac:dyDescent="0.2">
      <c r="A68">
        <v>60</v>
      </c>
      <c r="B68" t="s">
        <v>164</v>
      </c>
      <c r="C68" t="s">
        <v>165</v>
      </c>
      <c r="D68" t="s">
        <v>59</v>
      </c>
      <c r="E68" s="28">
        <v>1314</v>
      </c>
      <c r="F68" s="15">
        <v>5.3203860000000001</v>
      </c>
      <c r="G68" s="16">
        <v>3.3E-3</v>
      </c>
      <c r="H68" s="17"/>
    </row>
    <row r="69" spans="1:8" ht="12.75" customHeight="1" x14ac:dyDescent="0.2">
      <c r="A69">
        <v>61</v>
      </c>
      <c r="B69" t="s">
        <v>166</v>
      </c>
      <c r="C69" t="s">
        <v>167</v>
      </c>
      <c r="D69" t="s">
        <v>42</v>
      </c>
      <c r="E69" s="28">
        <v>7150</v>
      </c>
      <c r="F69" s="15">
        <v>5.144425</v>
      </c>
      <c r="G69" s="16">
        <v>3.2000000000000002E-3</v>
      </c>
      <c r="H69" s="17"/>
    </row>
    <row r="70" spans="1:8" ht="12.75" customHeight="1" x14ac:dyDescent="0.2">
      <c r="B70" s="18" t="s">
        <v>182</v>
      </c>
      <c r="C70" s="18"/>
      <c r="D70" s="18"/>
      <c r="E70" s="18"/>
      <c r="F70" s="19">
        <f>SUM(F9:F69)</f>
        <v>1046.7611810000001</v>
      </c>
      <c r="G70" s="20">
        <f>SUM(G9:G69)</f>
        <v>0.64919999999999956</v>
      </c>
      <c r="H70" s="21"/>
    </row>
    <row r="71" spans="1:8" ht="12.75" customHeight="1" x14ac:dyDescent="0.2">
      <c r="F71" s="15"/>
      <c r="G71" s="16"/>
      <c r="H71" s="17"/>
    </row>
    <row r="72" spans="1:8" ht="12.75" customHeight="1" x14ac:dyDescent="0.2">
      <c r="B72" s="1" t="s">
        <v>183</v>
      </c>
      <c r="C72" s="1"/>
      <c r="F72" s="15"/>
      <c r="G72" s="16"/>
      <c r="H72" s="17"/>
    </row>
    <row r="73" spans="1:8" ht="12.75" customHeight="1" x14ac:dyDescent="0.2">
      <c r="B73" s="1" t="s">
        <v>252</v>
      </c>
      <c r="C73" s="1"/>
      <c r="F73" s="15"/>
      <c r="G73" s="16"/>
      <c r="H73" s="17"/>
    </row>
    <row r="74" spans="1:8" ht="12.75" customHeight="1" x14ac:dyDescent="0.2">
      <c r="A74">
        <v>62</v>
      </c>
      <c r="B74" s="2" t="s">
        <v>615</v>
      </c>
      <c r="C74" t="s">
        <v>617</v>
      </c>
      <c r="D74" t="s">
        <v>235</v>
      </c>
      <c r="E74" s="28">
        <v>10000</v>
      </c>
      <c r="F74" s="15">
        <v>9.8827499999999997</v>
      </c>
      <c r="G74" s="16">
        <v>6.0999999999999995E-3</v>
      </c>
      <c r="H74" s="17">
        <v>41361</v>
      </c>
    </row>
    <row r="75" spans="1:8" ht="12.75" customHeight="1" x14ac:dyDescent="0.2">
      <c r="B75" s="18" t="s">
        <v>182</v>
      </c>
      <c r="C75" s="18"/>
      <c r="D75" s="18"/>
      <c r="E75" s="18"/>
      <c r="F75" s="19">
        <f>SUM(F74:F74)</f>
        <v>9.8827499999999997</v>
      </c>
      <c r="G75" s="20">
        <f>SUM(G74:G74)</f>
        <v>6.0999999999999995E-3</v>
      </c>
      <c r="H75" s="21"/>
    </row>
    <row r="76" spans="1:8" ht="12.75" customHeight="1" x14ac:dyDescent="0.2">
      <c r="F76" s="15"/>
      <c r="G76" s="16"/>
      <c r="H76" s="17"/>
    </row>
    <row r="77" spans="1:8" ht="12.75" customHeight="1" x14ac:dyDescent="0.2">
      <c r="B77" s="1" t="s">
        <v>184</v>
      </c>
      <c r="C77" s="1"/>
      <c r="F77" s="15"/>
      <c r="G77" s="16"/>
      <c r="H77" s="17"/>
    </row>
    <row r="78" spans="1:8" ht="12.75" customHeight="1" x14ac:dyDescent="0.2">
      <c r="B78" s="1" t="s">
        <v>440</v>
      </c>
      <c r="C78" s="1"/>
      <c r="F78" s="15"/>
      <c r="G78" s="16"/>
      <c r="H78" s="17"/>
    </row>
    <row r="79" spans="1:8" ht="12.75" customHeight="1" x14ac:dyDescent="0.2">
      <c r="A79">
        <v>63</v>
      </c>
      <c r="B79" t="s">
        <v>290</v>
      </c>
      <c r="C79" t="s">
        <v>291</v>
      </c>
      <c r="D79" t="s">
        <v>281</v>
      </c>
      <c r="E79">
        <v>25</v>
      </c>
      <c r="F79" s="15">
        <v>270.46024999999997</v>
      </c>
      <c r="G79" s="16">
        <v>0.16789999999999999</v>
      </c>
      <c r="H79" s="17">
        <v>42093</v>
      </c>
    </row>
    <row r="80" spans="1:8" ht="12.75" customHeight="1" x14ac:dyDescent="0.2">
      <c r="A80">
        <v>64</v>
      </c>
      <c r="B80" t="s">
        <v>217</v>
      </c>
      <c r="C80" t="s">
        <v>218</v>
      </c>
      <c r="D80" t="s">
        <v>98</v>
      </c>
      <c r="E80">
        <v>12</v>
      </c>
      <c r="F80" s="15">
        <v>128.03316000000001</v>
      </c>
      <c r="G80" s="16">
        <v>7.9500000000000001E-2</v>
      </c>
      <c r="H80" s="17">
        <v>42185</v>
      </c>
    </row>
    <row r="81" spans="2:8" ht="12.75" customHeight="1" x14ac:dyDescent="0.2">
      <c r="B81" s="18" t="s">
        <v>182</v>
      </c>
      <c r="C81" s="18"/>
      <c r="D81" s="18"/>
      <c r="E81" s="18"/>
      <c r="F81" s="19">
        <f>SUM(F79:F80)</f>
        <v>398.49340999999998</v>
      </c>
      <c r="G81" s="20">
        <f>SUM(G79:G80)</f>
        <v>0.24740000000000001</v>
      </c>
      <c r="H81" s="21"/>
    </row>
    <row r="82" spans="2:8" ht="12.75" customHeight="1" x14ac:dyDescent="0.2">
      <c r="F82" s="15"/>
      <c r="G82" s="16"/>
      <c r="H82" s="17"/>
    </row>
    <row r="83" spans="2:8" ht="12.75" customHeight="1" x14ac:dyDescent="0.2">
      <c r="B83" s="1" t="s">
        <v>447</v>
      </c>
      <c r="C83" s="1"/>
      <c r="F83" s="15">
        <v>135.50474</v>
      </c>
      <c r="G83" s="16">
        <v>8.4099999999999994E-2</v>
      </c>
      <c r="H83" s="17"/>
    </row>
    <row r="84" spans="2:8" ht="12.75" customHeight="1" x14ac:dyDescent="0.2">
      <c r="B84" s="18" t="s">
        <v>182</v>
      </c>
      <c r="C84" s="18"/>
      <c r="D84" s="18"/>
      <c r="E84" s="18"/>
      <c r="F84" s="19">
        <f>SUM(F83:F83)</f>
        <v>135.50474</v>
      </c>
      <c r="G84" s="29">
        <f>SUM(G83:G83)</f>
        <v>8.4099999999999994E-2</v>
      </c>
      <c r="H84" s="21"/>
    </row>
    <row r="85" spans="2:8" ht="12.75" customHeight="1" x14ac:dyDescent="0.2">
      <c r="F85" s="15"/>
      <c r="G85" s="16"/>
      <c r="H85" s="17"/>
    </row>
    <row r="86" spans="2:8" ht="12.75" customHeight="1" x14ac:dyDescent="0.2">
      <c r="B86" s="1" t="s">
        <v>187</v>
      </c>
      <c r="C86" s="1"/>
      <c r="F86" s="15"/>
      <c r="G86" s="16"/>
      <c r="H86" s="17"/>
    </row>
    <row r="87" spans="2:8" ht="12.75" customHeight="1" x14ac:dyDescent="0.2">
      <c r="B87" s="1" t="s">
        <v>188</v>
      </c>
      <c r="C87" s="1"/>
      <c r="F87" s="15">
        <v>20.53402799999995</v>
      </c>
      <c r="G87" s="16">
        <v>1.32E-2</v>
      </c>
      <c r="H87" s="17"/>
    </row>
    <row r="88" spans="2:8" ht="12.75" customHeight="1" x14ac:dyDescent="0.2">
      <c r="B88" s="18" t="s">
        <v>182</v>
      </c>
      <c r="C88" s="18"/>
      <c r="D88" s="18"/>
      <c r="E88" s="18"/>
      <c r="F88" s="19">
        <f>SUM(F87:F87)</f>
        <v>20.53402799999995</v>
      </c>
      <c r="G88" s="20">
        <f>SUM(G87:G87)</f>
        <v>1.32E-2</v>
      </c>
      <c r="H88" s="21"/>
    </row>
    <row r="89" spans="2:8" ht="12.75" customHeight="1" x14ac:dyDescent="0.2">
      <c r="B89" s="22" t="s">
        <v>189</v>
      </c>
      <c r="C89" s="22"/>
      <c r="D89" s="22"/>
      <c r="E89" s="22"/>
      <c r="F89" s="23">
        <f>SUM(F70,F75,F81,F84,F88)</f>
        <v>1611.1761090000002</v>
      </c>
      <c r="G89" s="31">
        <f>SUM(G70,G75,G81,G84,G88)</f>
        <v>0.99999999999999956</v>
      </c>
      <c r="H89" s="24"/>
    </row>
    <row r="90" spans="2:8" ht="12.75" customHeight="1" x14ac:dyDescent="0.2"/>
    <row r="91" spans="2:8" ht="12.75" customHeight="1" x14ac:dyDescent="0.2">
      <c r="B91" s="1" t="s">
        <v>190</v>
      </c>
      <c r="C91" s="1"/>
    </row>
    <row r="92" spans="2:8" ht="12.75" customHeight="1" x14ac:dyDescent="0.2">
      <c r="B92" s="1" t="s">
        <v>441</v>
      </c>
      <c r="C92" s="1"/>
      <c r="F92" s="15"/>
    </row>
    <row r="93" spans="2:8" ht="12.75" customHeight="1" x14ac:dyDescent="0.2">
      <c r="B93" s="1"/>
      <c r="C93" s="1"/>
    </row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/>
  </sheetViews>
  <sheetFormatPr defaultColWidth="9.140625" defaultRowHeight="12.75" x14ac:dyDescent="0.2"/>
  <cols>
    <col min="1" max="1" width="7.5703125" style="33" customWidth="1"/>
    <col min="2" max="2" width="51.28515625" style="33" customWidth="1"/>
    <col min="3" max="3" width="21" style="33" customWidth="1"/>
    <col min="4" max="5" width="22.42578125" style="33" customWidth="1"/>
    <col min="6" max="6" width="23.5703125" style="33" customWidth="1"/>
    <col min="7" max="7" width="15.140625" style="33" customWidth="1"/>
    <col min="8" max="8" width="13" style="33" customWidth="1"/>
    <col min="9" max="16384" width="9.140625" style="33"/>
  </cols>
  <sheetData>
    <row r="1" spans="1:8" ht="18.75" x14ac:dyDescent="0.2">
      <c r="A1" s="3"/>
      <c r="B1" s="72" t="s">
        <v>448</v>
      </c>
      <c r="C1" s="72"/>
      <c r="D1" s="72"/>
      <c r="E1" s="72"/>
      <c r="F1" s="72"/>
      <c r="G1" s="72"/>
      <c r="H1" s="32"/>
    </row>
    <row r="2" spans="1:8" x14ac:dyDescent="0.2">
      <c r="A2" s="34" t="s">
        <v>1</v>
      </c>
      <c r="B2" s="35" t="s">
        <v>2</v>
      </c>
      <c r="C2" s="35"/>
      <c r="D2" s="36"/>
      <c r="E2" s="36"/>
      <c r="F2" s="37"/>
      <c r="G2" s="38"/>
      <c r="H2" s="39"/>
    </row>
    <row r="3" spans="1:8" ht="15.75" customHeight="1" x14ac:dyDescent="0.2">
      <c r="A3" s="40"/>
      <c r="B3" s="41"/>
      <c r="C3" s="41"/>
      <c r="D3" s="34"/>
      <c r="E3" s="34"/>
      <c r="F3" s="37"/>
      <c r="G3" s="38"/>
      <c r="H3" s="39"/>
    </row>
    <row r="4" spans="1:8" x14ac:dyDescent="0.2">
      <c r="A4" s="42" t="s">
        <v>3</v>
      </c>
      <c r="B4" s="43" t="s">
        <v>4</v>
      </c>
      <c r="C4" s="43" t="s">
        <v>9</v>
      </c>
      <c r="D4" s="43" t="s">
        <v>5</v>
      </c>
      <c r="E4" s="43" t="s">
        <v>439</v>
      </c>
      <c r="F4" s="44" t="s">
        <v>6</v>
      </c>
      <c r="G4" s="45" t="s">
        <v>7</v>
      </c>
      <c r="H4" s="46" t="s">
        <v>8</v>
      </c>
    </row>
    <row r="5" spans="1:8" ht="12.75" customHeight="1" x14ac:dyDescent="0.2">
      <c r="F5" s="47"/>
      <c r="G5" s="48"/>
      <c r="H5" s="49"/>
    </row>
    <row r="6" spans="1:8" ht="12.75" customHeight="1" x14ac:dyDescent="0.2">
      <c r="F6" s="47"/>
      <c r="G6" s="48"/>
      <c r="H6" s="49"/>
    </row>
    <row r="7" spans="1:8" ht="12.75" customHeight="1" x14ac:dyDescent="0.2">
      <c r="B7" s="50" t="s">
        <v>10</v>
      </c>
      <c r="C7" s="50"/>
      <c r="F7" s="47"/>
      <c r="G7" s="48"/>
      <c r="H7" s="49"/>
    </row>
    <row r="8" spans="1:8" ht="12.75" customHeight="1" x14ac:dyDescent="0.2">
      <c r="B8" s="50" t="s">
        <v>11</v>
      </c>
      <c r="C8" s="50"/>
      <c r="F8" s="47"/>
      <c r="G8" s="48"/>
      <c r="H8" s="49"/>
    </row>
    <row r="9" spans="1:8" ht="12.75" customHeight="1" x14ac:dyDescent="0.2">
      <c r="A9" s="33">
        <v>1</v>
      </c>
      <c r="B9" s="33" t="s">
        <v>18</v>
      </c>
      <c r="C9" s="33" t="s">
        <v>20</v>
      </c>
      <c r="D9" s="33" t="s">
        <v>19</v>
      </c>
      <c r="E9" s="58">
        <v>68553</v>
      </c>
      <c r="F9" s="47">
        <v>210.90330499999999</v>
      </c>
      <c r="G9" s="48">
        <v>0.11320000000000001</v>
      </c>
      <c r="H9" s="49"/>
    </row>
    <row r="10" spans="1:8" ht="12.75" customHeight="1" x14ac:dyDescent="0.2">
      <c r="A10" s="33">
        <v>2</v>
      </c>
      <c r="B10" s="33" t="s">
        <v>15</v>
      </c>
      <c r="C10" s="33" t="s">
        <v>17</v>
      </c>
      <c r="D10" s="33" t="s">
        <v>16</v>
      </c>
      <c r="E10" s="58">
        <v>20718</v>
      </c>
      <c r="F10" s="47">
        <v>183.696147</v>
      </c>
      <c r="G10" s="48">
        <v>9.8599999999999993E-2</v>
      </c>
      <c r="H10" s="49"/>
    </row>
    <row r="11" spans="1:8" ht="12.75" customHeight="1" x14ac:dyDescent="0.2">
      <c r="A11" s="33">
        <v>3</v>
      </c>
      <c r="B11" s="33" t="s">
        <v>12</v>
      </c>
      <c r="C11" s="33" t="s">
        <v>14</v>
      </c>
      <c r="D11" s="33" t="s">
        <v>13</v>
      </c>
      <c r="E11" s="58">
        <v>14502</v>
      </c>
      <c r="F11" s="47">
        <v>172.74057300000001</v>
      </c>
      <c r="G11" s="48">
        <v>9.2699999999999991E-2</v>
      </c>
      <c r="H11" s="49"/>
    </row>
    <row r="12" spans="1:8" ht="12.75" customHeight="1" x14ac:dyDescent="0.2">
      <c r="A12" s="33">
        <v>4</v>
      </c>
      <c r="B12" s="33" t="s">
        <v>32</v>
      </c>
      <c r="C12" s="33" t="s">
        <v>33</v>
      </c>
      <c r="D12" s="33" t="s">
        <v>22</v>
      </c>
      <c r="E12" s="58">
        <v>6062</v>
      </c>
      <c r="F12" s="47">
        <v>169.09949</v>
      </c>
      <c r="G12" s="48">
        <v>9.0800000000000006E-2</v>
      </c>
      <c r="H12" s="49"/>
    </row>
    <row r="13" spans="1:8" ht="12.75" customHeight="1" x14ac:dyDescent="0.2">
      <c r="A13" s="33">
        <v>5</v>
      </c>
      <c r="B13" s="33" t="s">
        <v>58</v>
      </c>
      <c r="C13" s="33" t="s">
        <v>60</v>
      </c>
      <c r="D13" s="33" t="s">
        <v>35</v>
      </c>
      <c r="E13" s="58">
        <v>19373</v>
      </c>
      <c r="F13" s="47">
        <v>152.378332</v>
      </c>
      <c r="G13" s="48">
        <v>8.1799999999999998E-2</v>
      </c>
      <c r="H13" s="49"/>
    </row>
    <row r="14" spans="1:8" ht="12.75" customHeight="1" x14ac:dyDescent="0.2">
      <c r="A14" s="33">
        <v>6</v>
      </c>
      <c r="B14" s="33" t="s">
        <v>21</v>
      </c>
      <c r="C14" s="33" t="s">
        <v>23</v>
      </c>
      <c r="D14" s="33" t="s">
        <v>13</v>
      </c>
      <c r="E14" s="58">
        <v>22907</v>
      </c>
      <c r="F14" s="47">
        <v>147.30346399999999</v>
      </c>
      <c r="G14" s="48">
        <v>7.9100000000000004E-2</v>
      </c>
      <c r="H14" s="49"/>
    </row>
    <row r="15" spans="1:8" ht="12.75" customHeight="1" x14ac:dyDescent="0.2">
      <c r="A15" s="33">
        <v>7</v>
      </c>
      <c r="B15" s="33" t="s">
        <v>205</v>
      </c>
      <c r="C15" s="33" t="s">
        <v>206</v>
      </c>
      <c r="D15" s="33" t="s">
        <v>202</v>
      </c>
      <c r="E15" s="58">
        <v>6798</v>
      </c>
      <c r="F15" s="47">
        <v>104.81496300000001</v>
      </c>
      <c r="G15" s="48">
        <v>5.6299999999999996E-2</v>
      </c>
      <c r="H15" s="49"/>
    </row>
    <row r="16" spans="1:8" ht="12.75" customHeight="1" x14ac:dyDescent="0.2">
      <c r="A16" s="33">
        <v>8</v>
      </c>
      <c r="B16" s="33" t="s">
        <v>449</v>
      </c>
      <c r="C16" s="33" t="s">
        <v>450</v>
      </c>
      <c r="D16" s="33" t="s">
        <v>22</v>
      </c>
      <c r="E16" s="58">
        <v>6411</v>
      </c>
      <c r="F16" s="47">
        <v>86.173456999999999</v>
      </c>
      <c r="G16" s="48">
        <v>4.6300000000000001E-2</v>
      </c>
      <c r="H16" s="49"/>
    </row>
    <row r="17" spans="1:8" ht="12.75" customHeight="1" x14ac:dyDescent="0.2">
      <c r="A17" s="33">
        <v>9</v>
      </c>
      <c r="B17" s="33" t="s">
        <v>37</v>
      </c>
      <c r="C17" s="33" t="s">
        <v>39</v>
      </c>
      <c r="D17" s="33" t="s">
        <v>13</v>
      </c>
      <c r="E17" s="58">
        <v>3240</v>
      </c>
      <c r="F17" s="47">
        <v>78.991200000000006</v>
      </c>
      <c r="G17" s="48">
        <v>4.24E-2</v>
      </c>
      <c r="H17" s="49"/>
    </row>
    <row r="18" spans="1:8" ht="12.75" customHeight="1" x14ac:dyDescent="0.2">
      <c r="A18" s="33">
        <v>10</v>
      </c>
      <c r="B18" s="33" t="s">
        <v>451</v>
      </c>
      <c r="C18" s="33" t="s">
        <v>452</v>
      </c>
      <c r="D18" s="33" t="s">
        <v>80</v>
      </c>
      <c r="E18" s="58">
        <v>22234</v>
      </c>
      <c r="F18" s="47">
        <v>75.528897999999998</v>
      </c>
      <c r="G18" s="48">
        <v>4.0500000000000001E-2</v>
      </c>
      <c r="H18" s="49"/>
    </row>
    <row r="19" spans="1:8" ht="12.75" customHeight="1" x14ac:dyDescent="0.2">
      <c r="A19" s="33">
        <v>11</v>
      </c>
      <c r="B19" s="33" t="s">
        <v>100</v>
      </c>
      <c r="C19" s="33" t="s">
        <v>102</v>
      </c>
      <c r="D19" s="33" t="s">
        <v>28</v>
      </c>
      <c r="E19" s="58">
        <v>22231</v>
      </c>
      <c r="F19" s="47">
        <v>66.248379999999997</v>
      </c>
      <c r="G19" s="48">
        <v>3.56E-2</v>
      </c>
      <c r="H19" s="49"/>
    </row>
    <row r="20" spans="1:8" ht="12.75" customHeight="1" x14ac:dyDescent="0.2">
      <c r="A20" s="33">
        <v>12</v>
      </c>
      <c r="B20" s="33" t="s">
        <v>453</v>
      </c>
      <c r="C20" s="33" t="s">
        <v>454</v>
      </c>
      <c r="D20" s="33" t="s">
        <v>19</v>
      </c>
      <c r="E20" s="58">
        <v>12910</v>
      </c>
      <c r="F20" s="47">
        <v>61.186945000000001</v>
      </c>
      <c r="G20" s="48">
        <v>3.2799999999999996E-2</v>
      </c>
      <c r="H20" s="49"/>
    </row>
    <row r="21" spans="1:8" ht="12.75" customHeight="1" x14ac:dyDescent="0.2">
      <c r="A21" s="33">
        <v>13</v>
      </c>
      <c r="B21" s="33" t="s">
        <v>455</v>
      </c>
      <c r="C21" s="33" t="s">
        <v>456</v>
      </c>
      <c r="D21" s="33" t="s">
        <v>28</v>
      </c>
      <c r="E21" s="58">
        <v>5770</v>
      </c>
      <c r="F21" s="47">
        <v>51.309725</v>
      </c>
      <c r="G21" s="48">
        <v>2.75E-2</v>
      </c>
      <c r="H21" s="49"/>
    </row>
    <row r="22" spans="1:8" ht="12.75" customHeight="1" x14ac:dyDescent="0.2">
      <c r="A22" s="33">
        <v>14</v>
      </c>
      <c r="B22" s="33" t="s">
        <v>325</v>
      </c>
      <c r="C22" s="33" t="s">
        <v>326</v>
      </c>
      <c r="D22" s="33" t="s">
        <v>89</v>
      </c>
      <c r="E22" s="58">
        <v>15028</v>
      </c>
      <c r="F22" s="47">
        <v>51.035088000000002</v>
      </c>
      <c r="G22" s="48">
        <v>2.7400000000000001E-2</v>
      </c>
      <c r="H22" s="49"/>
    </row>
    <row r="23" spans="1:8" ht="12.75" customHeight="1" x14ac:dyDescent="0.2">
      <c r="A23" s="33">
        <v>15</v>
      </c>
      <c r="B23" s="33" t="s">
        <v>109</v>
      </c>
      <c r="C23" s="33" t="s">
        <v>111</v>
      </c>
      <c r="D23" s="33" t="s">
        <v>13</v>
      </c>
      <c r="E23" s="58">
        <v>3386</v>
      </c>
      <c r="F23" s="47">
        <v>50.964379000000001</v>
      </c>
      <c r="G23" s="48">
        <v>2.7400000000000001E-2</v>
      </c>
      <c r="H23" s="49"/>
    </row>
    <row r="24" spans="1:8" ht="12.75" customHeight="1" x14ac:dyDescent="0.2">
      <c r="A24" s="33">
        <v>16</v>
      </c>
      <c r="B24" s="33" t="s">
        <v>203</v>
      </c>
      <c r="C24" s="33" t="s">
        <v>204</v>
      </c>
      <c r="D24" s="33" t="s">
        <v>28</v>
      </c>
      <c r="E24" s="58">
        <v>1687</v>
      </c>
      <c r="F24" s="47">
        <v>34.198020999999997</v>
      </c>
      <c r="G24" s="48">
        <v>1.84E-2</v>
      </c>
      <c r="H24" s="49"/>
    </row>
    <row r="25" spans="1:8" ht="12.75" customHeight="1" x14ac:dyDescent="0.2">
      <c r="A25" s="33">
        <v>17</v>
      </c>
      <c r="B25" s="33" t="s">
        <v>457</v>
      </c>
      <c r="C25" s="33" t="s">
        <v>458</v>
      </c>
      <c r="D25" s="33" t="s">
        <v>25</v>
      </c>
      <c r="E25" s="58">
        <v>4736</v>
      </c>
      <c r="F25" s="47">
        <v>34.004480000000001</v>
      </c>
      <c r="G25" s="48">
        <v>1.83E-2</v>
      </c>
      <c r="H25" s="49"/>
    </row>
    <row r="26" spans="1:8" ht="12.75" customHeight="1" x14ac:dyDescent="0.2">
      <c r="A26" s="33">
        <v>18</v>
      </c>
      <c r="B26" s="33" t="s">
        <v>164</v>
      </c>
      <c r="C26" s="33" t="s">
        <v>165</v>
      </c>
      <c r="D26" s="33" t="s">
        <v>59</v>
      </c>
      <c r="E26" s="58">
        <v>8376</v>
      </c>
      <c r="F26" s="47">
        <v>33.914423999999997</v>
      </c>
      <c r="G26" s="48">
        <v>1.8200000000000001E-2</v>
      </c>
      <c r="H26" s="49"/>
    </row>
    <row r="27" spans="1:8" ht="12.75" customHeight="1" x14ac:dyDescent="0.2">
      <c r="A27" s="33">
        <v>19</v>
      </c>
      <c r="B27" s="33" t="s">
        <v>356</v>
      </c>
      <c r="C27" s="33" t="s">
        <v>460</v>
      </c>
      <c r="D27" s="33" t="s">
        <v>13</v>
      </c>
      <c r="E27" s="58">
        <v>4707</v>
      </c>
      <c r="F27" s="47">
        <v>32.024075000000003</v>
      </c>
      <c r="G27" s="48">
        <v>1.72E-2</v>
      </c>
      <c r="H27" s="49"/>
    </row>
    <row r="28" spans="1:8" ht="12.75" customHeight="1" x14ac:dyDescent="0.2">
      <c r="A28" s="33">
        <v>20</v>
      </c>
      <c r="B28" s="33" t="s">
        <v>55</v>
      </c>
      <c r="C28" s="33" t="s">
        <v>57</v>
      </c>
      <c r="D28" s="33" t="s">
        <v>25</v>
      </c>
      <c r="E28" s="58">
        <v>1584</v>
      </c>
      <c r="F28" s="47">
        <v>30.347856</v>
      </c>
      <c r="G28" s="48">
        <v>1.6299999999999999E-2</v>
      </c>
      <c r="H28" s="49"/>
    </row>
    <row r="29" spans="1:8" ht="12.75" customHeight="1" x14ac:dyDescent="0.2">
      <c r="A29" s="33">
        <v>21</v>
      </c>
      <c r="B29" s="33" t="s">
        <v>461</v>
      </c>
      <c r="C29" s="33" t="s">
        <v>462</v>
      </c>
      <c r="D29" s="33" t="s">
        <v>68</v>
      </c>
      <c r="E29" s="58">
        <v>7923</v>
      </c>
      <c r="F29" s="47">
        <v>27.995920999999999</v>
      </c>
      <c r="G29" s="48">
        <v>1.4999999999999999E-2</v>
      </c>
      <c r="H29" s="49"/>
    </row>
    <row r="30" spans="1:8" ht="12.75" customHeight="1" x14ac:dyDescent="0.2">
      <c r="A30" s="33">
        <v>22</v>
      </c>
      <c r="B30" s="33" t="s">
        <v>463</v>
      </c>
      <c r="C30" s="33" t="s">
        <v>464</v>
      </c>
      <c r="D30" s="33" t="s">
        <v>22</v>
      </c>
      <c r="E30" s="58">
        <v>6519</v>
      </c>
      <c r="F30" s="47">
        <v>26.828945000000001</v>
      </c>
      <c r="G30" s="48">
        <v>1.44E-2</v>
      </c>
      <c r="H30" s="49"/>
    </row>
    <row r="31" spans="1:8" ht="12.75" customHeight="1" x14ac:dyDescent="0.2">
      <c r="A31" s="33">
        <v>23</v>
      </c>
      <c r="B31" s="33" t="s">
        <v>64</v>
      </c>
      <c r="C31" s="33" t="s">
        <v>66</v>
      </c>
      <c r="D31" s="33" t="s">
        <v>35</v>
      </c>
      <c r="E31" s="58">
        <v>15548</v>
      </c>
      <c r="F31" s="47">
        <v>26.384955999999999</v>
      </c>
      <c r="G31" s="48">
        <v>1.4199999999999999E-2</v>
      </c>
      <c r="H31" s="49"/>
    </row>
    <row r="32" spans="1:8" ht="12.75" customHeight="1" x14ac:dyDescent="0.2">
      <c r="A32" s="33">
        <v>24</v>
      </c>
      <c r="B32" s="33" t="s">
        <v>27</v>
      </c>
      <c r="C32" s="33" t="s">
        <v>29</v>
      </c>
      <c r="D32" s="33" t="s">
        <v>28</v>
      </c>
      <c r="E32" s="58">
        <v>1666</v>
      </c>
      <c r="F32" s="47">
        <v>26.349456</v>
      </c>
      <c r="G32" s="48">
        <v>1.41E-2</v>
      </c>
      <c r="H32" s="49"/>
    </row>
    <row r="33" spans="1:8" ht="12.75" customHeight="1" x14ac:dyDescent="0.2">
      <c r="A33" s="33">
        <v>25</v>
      </c>
      <c r="B33" s="33" t="s">
        <v>465</v>
      </c>
      <c r="C33" s="33" t="s">
        <v>466</v>
      </c>
      <c r="D33" s="33" t="s">
        <v>25</v>
      </c>
      <c r="E33" s="58">
        <v>6387</v>
      </c>
      <c r="F33" s="47">
        <v>25.998284000000002</v>
      </c>
      <c r="G33" s="48">
        <v>1.3999999999999999E-2</v>
      </c>
      <c r="H33" s="49"/>
    </row>
    <row r="34" spans="1:8" ht="12.75" customHeight="1" x14ac:dyDescent="0.2">
      <c r="A34" s="33">
        <v>26</v>
      </c>
      <c r="B34" s="33" t="s">
        <v>467</v>
      </c>
      <c r="C34" s="33" t="s">
        <v>468</v>
      </c>
      <c r="D34" s="33" t="s">
        <v>19</v>
      </c>
      <c r="E34" s="58">
        <v>568</v>
      </c>
      <c r="F34" s="47">
        <v>25.566531999999999</v>
      </c>
      <c r="G34" s="48">
        <v>1.37E-2</v>
      </c>
      <c r="H34" s="49"/>
    </row>
    <row r="35" spans="1:8" ht="12.75" customHeight="1" x14ac:dyDescent="0.2">
      <c r="A35" s="33">
        <v>27</v>
      </c>
      <c r="B35" s="33" t="s">
        <v>469</v>
      </c>
      <c r="C35" s="33" t="s">
        <v>470</v>
      </c>
      <c r="D35" s="33" t="s">
        <v>77</v>
      </c>
      <c r="E35" s="58">
        <v>16095</v>
      </c>
      <c r="F35" s="47">
        <v>25.285245</v>
      </c>
      <c r="G35" s="48">
        <v>1.3600000000000001E-2</v>
      </c>
      <c r="H35" s="49"/>
    </row>
    <row r="36" spans="1:8" ht="12.75" customHeight="1" x14ac:dyDescent="0.2">
      <c r="A36" s="33">
        <v>28</v>
      </c>
      <c r="B36" s="33" t="s">
        <v>471</v>
      </c>
      <c r="C36" s="33" t="s">
        <v>472</v>
      </c>
      <c r="D36" s="33" t="s">
        <v>45</v>
      </c>
      <c r="E36" s="58">
        <v>800</v>
      </c>
      <c r="F36" s="47">
        <v>24.0472</v>
      </c>
      <c r="G36" s="48">
        <v>1.29E-2</v>
      </c>
      <c r="H36" s="49"/>
    </row>
    <row r="37" spans="1:8" ht="12.75" customHeight="1" x14ac:dyDescent="0.2">
      <c r="A37" s="33">
        <v>29</v>
      </c>
      <c r="B37" s="33" t="s">
        <v>124</v>
      </c>
      <c r="C37" s="33" t="s">
        <v>125</v>
      </c>
      <c r="D37" s="33" t="s">
        <v>80</v>
      </c>
      <c r="E37" s="58">
        <v>7438</v>
      </c>
      <c r="F37" s="47">
        <v>24.047053999999999</v>
      </c>
      <c r="G37" s="48">
        <v>1.29E-2</v>
      </c>
      <c r="H37" s="49"/>
    </row>
    <row r="38" spans="1:8" ht="12.75" customHeight="1" x14ac:dyDescent="0.2">
      <c r="A38" s="33">
        <v>30</v>
      </c>
      <c r="B38" s="33" t="s">
        <v>473</v>
      </c>
      <c r="C38" s="33" t="s">
        <v>474</v>
      </c>
      <c r="D38" s="33" t="s">
        <v>45</v>
      </c>
      <c r="E38" s="58">
        <v>1246</v>
      </c>
      <c r="F38" s="47">
        <v>23.705773000000001</v>
      </c>
      <c r="G38" s="48">
        <v>1.2699999999999999E-2</v>
      </c>
      <c r="H38" s="49"/>
    </row>
    <row r="39" spans="1:8" ht="12.75" customHeight="1" x14ac:dyDescent="0.2">
      <c r="A39" s="33">
        <v>31</v>
      </c>
      <c r="B39" s="33" t="s">
        <v>24</v>
      </c>
      <c r="C39" s="33" t="s">
        <v>26</v>
      </c>
      <c r="D39" s="33" t="s">
        <v>22</v>
      </c>
      <c r="E39" s="58">
        <v>3290</v>
      </c>
      <c r="F39" s="47">
        <v>22.635200000000001</v>
      </c>
      <c r="G39" s="48">
        <v>1.21E-2</v>
      </c>
      <c r="H39" s="49"/>
    </row>
    <row r="40" spans="1:8" ht="12.75" customHeight="1" x14ac:dyDescent="0.2">
      <c r="A40" s="33">
        <v>32</v>
      </c>
      <c r="B40" s="33" t="s">
        <v>475</v>
      </c>
      <c r="C40" s="33" t="s">
        <v>476</v>
      </c>
      <c r="D40" s="33" t="s">
        <v>83</v>
      </c>
      <c r="E40" s="58">
        <v>9909</v>
      </c>
      <c r="F40" s="47">
        <v>22.572702</v>
      </c>
      <c r="G40" s="48">
        <v>1.21E-2</v>
      </c>
      <c r="H40" s="49"/>
    </row>
    <row r="41" spans="1:8" ht="12.75" customHeight="1" x14ac:dyDescent="0.2">
      <c r="A41" s="33">
        <v>33</v>
      </c>
      <c r="B41" s="33" t="s">
        <v>477</v>
      </c>
      <c r="C41" s="33" t="s">
        <v>478</v>
      </c>
      <c r="D41" s="33" t="s">
        <v>28</v>
      </c>
      <c r="E41" s="58">
        <v>1196</v>
      </c>
      <c r="F41" s="47">
        <v>21.792316</v>
      </c>
      <c r="G41" s="48">
        <v>1.1699999999999999E-2</v>
      </c>
      <c r="H41" s="49"/>
    </row>
    <row r="42" spans="1:8" ht="12.75" customHeight="1" x14ac:dyDescent="0.2">
      <c r="A42" s="33">
        <v>34</v>
      </c>
      <c r="B42" s="33" t="s">
        <v>479</v>
      </c>
      <c r="C42" s="33" t="s">
        <v>480</v>
      </c>
      <c r="D42" s="33" t="s">
        <v>77</v>
      </c>
      <c r="E42" s="58">
        <v>20410</v>
      </c>
      <c r="F42" s="47">
        <v>20.634509999999999</v>
      </c>
      <c r="G42" s="48">
        <v>1.11E-2</v>
      </c>
      <c r="H42" s="49"/>
    </row>
    <row r="43" spans="1:8" ht="12.75" customHeight="1" x14ac:dyDescent="0.2">
      <c r="A43" s="33">
        <v>35</v>
      </c>
      <c r="B43" s="33" t="s">
        <v>138</v>
      </c>
      <c r="C43" s="33" t="s">
        <v>139</v>
      </c>
      <c r="D43" s="33" t="s">
        <v>59</v>
      </c>
      <c r="E43" s="58">
        <v>4834</v>
      </c>
      <c r="F43" s="47">
        <v>20.312467999999999</v>
      </c>
      <c r="G43" s="48">
        <v>1.09E-2</v>
      </c>
      <c r="H43" s="49"/>
    </row>
    <row r="44" spans="1:8" ht="12.75" customHeight="1" x14ac:dyDescent="0.2">
      <c r="A44" s="33">
        <v>36</v>
      </c>
      <c r="B44" s="33" t="s">
        <v>481</v>
      </c>
      <c r="C44" s="33" t="s">
        <v>482</v>
      </c>
      <c r="D44" s="33" t="s">
        <v>77</v>
      </c>
      <c r="E44" s="58">
        <v>17792</v>
      </c>
      <c r="F44" s="47">
        <v>19.606784000000001</v>
      </c>
      <c r="G44" s="48">
        <v>1.0500000000000001E-2</v>
      </c>
      <c r="H44" s="49"/>
    </row>
    <row r="45" spans="1:8" ht="12.75" customHeight="1" x14ac:dyDescent="0.2">
      <c r="A45" s="33">
        <v>37</v>
      </c>
      <c r="B45" s="33" t="s">
        <v>144</v>
      </c>
      <c r="C45" s="33" t="s">
        <v>145</v>
      </c>
      <c r="D45" s="33" t="s">
        <v>45</v>
      </c>
      <c r="E45" s="58">
        <v>9582</v>
      </c>
      <c r="F45" s="47">
        <v>19.537697999999999</v>
      </c>
      <c r="G45" s="48">
        <v>1.0500000000000001E-2</v>
      </c>
      <c r="H45" s="49"/>
    </row>
    <row r="46" spans="1:8" ht="12.75" customHeight="1" x14ac:dyDescent="0.2">
      <c r="A46" s="33">
        <v>38</v>
      </c>
      <c r="B46" s="33" t="s">
        <v>483</v>
      </c>
      <c r="C46" s="33" t="s">
        <v>484</v>
      </c>
      <c r="D46" s="33" t="s">
        <v>459</v>
      </c>
      <c r="E46" s="58">
        <v>5652</v>
      </c>
      <c r="F46" s="47">
        <v>19.343969999999999</v>
      </c>
      <c r="G46" s="48">
        <v>1.04E-2</v>
      </c>
      <c r="H46" s="49"/>
    </row>
    <row r="47" spans="1:8" ht="12.75" customHeight="1" x14ac:dyDescent="0.2">
      <c r="A47" s="33">
        <v>39</v>
      </c>
      <c r="B47" s="33" t="s">
        <v>485</v>
      </c>
      <c r="C47" s="33" t="s">
        <v>486</v>
      </c>
      <c r="D47" s="33" t="s">
        <v>71</v>
      </c>
      <c r="E47" s="58">
        <v>16147</v>
      </c>
      <c r="F47" s="47">
        <v>18.762813999999999</v>
      </c>
      <c r="G47" s="48">
        <v>1.01E-2</v>
      </c>
      <c r="H47" s="49"/>
    </row>
    <row r="48" spans="1:8" ht="12.75" customHeight="1" x14ac:dyDescent="0.2">
      <c r="A48" s="33">
        <v>40</v>
      </c>
      <c r="B48" s="33" t="s">
        <v>91</v>
      </c>
      <c r="C48" s="33" t="s">
        <v>93</v>
      </c>
      <c r="D48" s="33" t="s">
        <v>13</v>
      </c>
      <c r="E48" s="58">
        <v>2112</v>
      </c>
      <c r="F48" s="47">
        <v>18.326879999999999</v>
      </c>
      <c r="G48" s="48">
        <v>9.7999999999999997E-3</v>
      </c>
      <c r="H48" s="49"/>
    </row>
    <row r="49" spans="1:8" ht="12.75" customHeight="1" x14ac:dyDescent="0.2">
      <c r="A49" s="33">
        <v>41</v>
      </c>
      <c r="B49" s="33" t="s">
        <v>487</v>
      </c>
      <c r="C49" s="33" t="s">
        <v>488</v>
      </c>
      <c r="D49" s="33" t="s">
        <v>25</v>
      </c>
      <c r="E49" s="58">
        <v>3003</v>
      </c>
      <c r="F49" s="47">
        <v>18.147129</v>
      </c>
      <c r="G49" s="48">
        <v>9.7000000000000003E-3</v>
      </c>
      <c r="H49" s="49"/>
    </row>
    <row r="50" spans="1:8" ht="12.75" customHeight="1" x14ac:dyDescent="0.2">
      <c r="A50" s="33">
        <v>42</v>
      </c>
      <c r="B50" s="33" t="s">
        <v>489</v>
      </c>
      <c r="C50" s="33" t="s">
        <v>490</v>
      </c>
      <c r="D50" s="33" t="s">
        <v>45</v>
      </c>
      <c r="E50" s="58">
        <v>1172</v>
      </c>
      <c r="F50" s="47">
        <v>15.506732</v>
      </c>
      <c r="G50" s="48">
        <v>8.3000000000000001E-3</v>
      </c>
      <c r="H50" s="49"/>
    </row>
    <row r="51" spans="1:8" ht="12.75" customHeight="1" x14ac:dyDescent="0.2">
      <c r="A51" s="33">
        <v>43</v>
      </c>
      <c r="B51" s="33" t="s">
        <v>491</v>
      </c>
      <c r="C51" s="33" t="s">
        <v>492</v>
      </c>
      <c r="D51" s="33" t="s">
        <v>13</v>
      </c>
      <c r="E51" s="58">
        <v>1677</v>
      </c>
      <c r="F51" s="47">
        <v>15.295916999999999</v>
      </c>
      <c r="G51" s="48">
        <v>8.199999999999999E-3</v>
      </c>
      <c r="H51" s="49"/>
    </row>
    <row r="52" spans="1:8" ht="12.75" customHeight="1" x14ac:dyDescent="0.2">
      <c r="A52" s="33">
        <v>44</v>
      </c>
      <c r="B52" s="33" t="s">
        <v>76</v>
      </c>
      <c r="C52" s="33" t="s">
        <v>78</v>
      </c>
      <c r="D52" s="33" t="s">
        <v>16</v>
      </c>
      <c r="E52" s="58">
        <v>3249</v>
      </c>
      <c r="F52" s="47">
        <v>13.335521</v>
      </c>
      <c r="G52" s="48">
        <v>7.1999999999999998E-3</v>
      </c>
      <c r="H52" s="49"/>
    </row>
    <row r="53" spans="1:8" ht="12.75" customHeight="1" x14ac:dyDescent="0.2">
      <c r="A53" s="33">
        <v>45</v>
      </c>
      <c r="B53" s="33" t="s">
        <v>327</v>
      </c>
      <c r="C53" s="33" t="s">
        <v>328</v>
      </c>
      <c r="D53" s="33" t="s">
        <v>56</v>
      </c>
      <c r="E53" s="58">
        <v>4569</v>
      </c>
      <c r="F53" s="47">
        <v>12.683543999999999</v>
      </c>
      <c r="G53" s="48">
        <v>6.8000000000000005E-3</v>
      </c>
      <c r="H53" s="49"/>
    </row>
    <row r="54" spans="1:8" ht="12.75" customHeight="1" x14ac:dyDescent="0.2">
      <c r="A54" s="33">
        <v>46</v>
      </c>
      <c r="B54" s="33" t="s">
        <v>142</v>
      </c>
      <c r="C54" s="33" t="s">
        <v>143</v>
      </c>
      <c r="D54" s="33" t="s">
        <v>45</v>
      </c>
      <c r="E54" s="58">
        <v>14281</v>
      </c>
      <c r="F54" s="47">
        <v>12.41733</v>
      </c>
      <c r="G54" s="48">
        <v>6.7000000000000002E-3</v>
      </c>
      <c r="H54" s="49"/>
    </row>
    <row r="55" spans="1:8" ht="12.75" customHeight="1" x14ac:dyDescent="0.2">
      <c r="A55" s="33">
        <v>47</v>
      </c>
      <c r="B55" s="33" t="s">
        <v>493</v>
      </c>
      <c r="C55" s="33" t="s">
        <v>494</v>
      </c>
      <c r="D55" s="33" t="s">
        <v>68</v>
      </c>
      <c r="E55" s="58">
        <v>4924</v>
      </c>
      <c r="F55" s="47">
        <v>9.1857220000000002</v>
      </c>
      <c r="G55" s="48">
        <v>4.8999999999999998E-3</v>
      </c>
      <c r="H55" s="49"/>
    </row>
    <row r="56" spans="1:8" ht="12.75" customHeight="1" x14ac:dyDescent="0.2">
      <c r="A56" s="33">
        <v>48</v>
      </c>
      <c r="B56" s="33" t="s">
        <v>495</v>
      </c>
      <c r="C56" s="33" t="s">
        <v>496</v>
      </c>
      <c r="D56" s="33" t="s">
        <v>77</v>
      </c>
      <c r="E56" s="58">
        <v>1698</v>
      </c>
      <c r="F56" s="47">
        <v>8.75319</v>
      </c>
      <c r="G56" s="48">
        <v>4.6999999999999993E-3</v>
      </c>
      <c r="H56" s="49"/>
    </row>
    <row r="57" spans="1:8" ht="12.75" customHeight="1" x14ac:dyDescent="0.2">
      <c r="A57" s="33">
        <v>49</v>
      </c>
      <c r="B57" s="33" t="s">
        <v>497</v>
      </c>
      <c r="C57" s="33" t="s">
        <v>498</v>
      </c>
      <c r="D57" s="33" t="s">
        <v>25</v>
      </c>
      <c r="E57" s="58">
        <v>1940</v>
      </c>
      <c r="F57" s="47">
        <v>8.6844099999999997</v>
      </c>
      <c r="G57" s="48">
        <v>4.6999999999999993E-3</v>
      </c>
      <c r="H57" s="49"/>
    </row>
    <row r="58" spans="1:8" ht="12.75" customHeight="1" x14ac:dyDescent="0.2">
      <c r="A58" s="33">
        <v>50</v>
      </c>
      <c r="B58" s="33" t="s">
        <v>499</v>
      </c>
      <c r="C58" s="33" t="s">
        <v>500</v>
      </c>
      <c r="D58" s="33" t="s">
        <v>83</v>
      </c>
      <c r="E58" s="58">
        <v>1159</v>
      </c>
      <c r="F58" s="47">
        <v>7.6082559999999999</v>
      </c>
      <c r="G58" s="48">
        <v>4.0999999999999995E-3</v>
      </c>
      <c r="H58" s="49"/>
    </row>
    <row r="59" spans="1:8" ht="12.75" customHeight="1" x14ac:dyDescent="0.2">
      <c r="B59" s="51" t="s">
        <v>182</v>
      </c>
      <c r="C59" s="51"/>
      <c r="D59" s="51"/>
      <c r="E59" s="51"/>
      <c r="F59" s="52">
        <f>SUM(F9:F58)</f>
        <v>2408.2156610000006</v>
      </c>
      <c r="G59" s="53">
        <f>SUM(G9:G58)</f>
        <v>1.2927999999999995</v>
      </c>
      <c r="H59" s="54"/>
    </row>
    <row r="60" spans="1:8" ht="12.75" customHeight="1" x14ac:dyDescent="0.2">
      <c r="F60" s="47"/>
      <c r="G60" s="48"/>
      <c r="H60" s="49"/>
    </row>
    <row r="61" spans="1:8" ht="12.75" customHeight="1" x14ac:dyDescent="0.2">
      <c r="B61" s="50" t="s">
        <v>184</v>
      </c>
      <c r="C61" s="50"/>
      <c r="F61" s="47"/>
      <c r="G61" s="48"/>
      <c r="H61" s="49"/>
    </row>
    <row r="62" spans="1:8" ht="12.75" customHeight="1" x14ac:dyDescent="0.2">
      <c r="B62" s="50" t="s">
        <v>440</v>
      </c>
      <c r="C62" s="50"/>
      <c r="F62" s="47"/>
      <c r="G62" s="48"/>
      <c r="H62" s="49"/>
    </row>
    <row r="63" spans="1:8" ht="12.75" customHeight="1" x14ac:dyDescent="0.2">
      <c r="A63" s="33">
        <v>51</v>
      </c>
      <c r="B63" s="33" t="s">
        <v>185</v>
      </c>
      <c r="C63" s="33" t="s">
        <v>186</v>
      </c>
      <c r="D63" s="33" t="s">
        <v>98</v>
      </c>
      <c r="E63" s="58">
        <v>8646</v>
      </c>
      <c r="F63" s="47">
        <v>0.43291299999999999</v>
      </c>
      <c r="G63" s="48">
        <v>2.0000000000000001E-4</v>
      </c>
      <c r="H63" s="49">
        <v>41722</v>
      </c>
    </row>
    <row r="64" spans="1:8" ht="12.75" customHeight="1" x14ac:dyDescent="0.2">
      <c r="B64" s="51" t="s">
        <v>182</v>
      </c>
      <c r="C64" s="51"/>
      <c r="D64" s="51"/>
      <c r="E64" s="51"/>
      <c r="F64" s="52">
        <f>SUM(F63:F63)</f>
        <v>0.43291299999999999</v>
      </c>
      <c r="G64" s="53">
        <f>SUM(G63:G63)</f>
        <v>2.0000000000000001E-4</v>
      </c>
      <c r="H64" s="54"/>
    </row>
    <row r="65" spans="2:8" ht="12.75" customHeight="1" x14ac:dyDescent="0.2">
      <c r="F65" s="47"/>
      <c r="G65" s="48"/>
      <c r="H65" s="49"/>
    </row>
    <row r="66" spans="2:8" ht="12.75" customHeight="1" x14ac:dyDescent="0.2">
      <c r="B66" s="1" t="s">
        <v>447</v>
      </c>
      <c r="F66" s="59">
        <v>202.87647000000001</v>
      </c>
      <c r="G66" s="48">
        <v>0.1089</v>
      </c>
      <c r="H66" s="49"/>
    </row>
    <row r="67" spans="2:8" ht="12.75" customHeight="1" x14ac:dyDescent="0.2">
      <c r="B67" s="51" t="s">
        <v>182</v>
      </c>
      <c r="C67" s="51"/>
      <c r="D67" s="51"/>
      <c r="E67" s="51"/>
      <c r="F67" s="52">
        <f>SUM(F66:F66)</f>
        <v>202.87647000000001</v>
      </c>
      <c r="G67" s="53">
        <f>SUM(G66:G66)</f>
        <v>0.1089</v>
      </c>
      <c r="H67" s="54"/>
    </row>
    <row r="68" spans="2:8" ht="12.75" customHeight="1" x14ac:dyDescent="0.2">
      <c r="F68" s="47"/>
      <c r="G68" s="48"/>
      <c r="H68" s="49"/>
    </row>
    <row r="69" spans="2:8" ht="12.75" customHeight="1" x14ac:dyDescent="0.2">
      <c r="B69" s="50" t="s">
        <v>187</v>
      </c>
      <c r="C69" s="50"/>
      <c r="F69" s="47"/>
      <c r="G69" s="48"/>
      <c r="H69" s="49"/>
    </row>
    <row r="70" spans="2:8" ht="12.75" customHeight="1" x14ac:dyDescent="0.2">
      <c r="B70" s="50" t="s">
        <v>188</v>
      </c>
      <c r="C70" s="50"/>
      <c r="F70" s="47">
        <v>-748.36788599999977</v>
      </c>
      <c r="G70" s="48">
        <v>-0.40189999999999998</v>
      </c>
      <c r="H70" s="49"/>
    </row>
    <row r="71" spans="2:8" ht="12.75" customHeight="1" x14ac:dyDescent="0.2">
      <c r="B71" s="51" t="s">
        <v>182</v>
      </c>
      <c r="C71" s="51"/>
      <c r="D71" s="51"/>
      <c r="E71" s="51"/>
      <c r="F71" s="52">
        <f>SUM(F70:F70)</f>
        <v>-748.36788599999977</v>
      </c>
      <c r="G71" s="53">
        <f>SUM(G70:G70)</f>
        <v>-0.40189999999999998</v>
      </c>
      <c r="H71" s="54"/>
    </row>
    <row r="72" spans="2:8" ht="12.75" customHeight="1" x14ac:dyDescent="0.2">
      <c r="B72" s="55" t="s">
        <v>189</v>
      </c>
      <c r="C72" s="55"/>
      <c r="D72" s="55"/>
      <c r="E72" s="55"/>
      <c r="F72" s="56">
        <f>SUM(F59,F64,F67,F71)</f>
        <v>1863.1571580000011</v>
      </c>
      <c r="G72" s="31">
        <f>SUM(G59,G64,G67,G71)</f>
        <v>0.99999999999999956</v>
      </c>
      <c r="H72" s="57"/>
    </row>
    <row r="73" spans="2:8" ht="12.75" customHeight="1" x14ac:dyDescent="0.2"/>
    <row r="74" spans="2:8" ht="12.75" customHeight="1" x14ac:dyDescent="0.2">
      <c r="B74" s="1" t="s">
        <v>190</v>
      </c>
      <c r="C74" s="50"/>
    </row>
    <row r="75" spans="2:8" ht="12.75" customHeight="1" x14ac:dyDescent="0.2">
      <c r="B75" s="1" t="s">
        <v>441</v>
      </c>
      <c r="C75" s="50"/>
    </row>
    <row r="76" spans="2:8" ht="12.75" customHeight="1" x14ac:dyDescent="0.2">
      <c r="B76" s="50"/>
      <c r="C76" s="50"/>
      <c r="F76" s="47"/>
    </row>
    <row r="77" spans="2:8" ht="12.75" customHeight="1" x14ac:dyDescent="0.2">
      <c r="B77" s="50"/>
      <c r="C77" s="50"/>
    </row>
    <row r="78" spans="2:8" ht="12.75" customHeight="1" x14ac:dyDescent="0.2">
      <c r="B78" s="50"/>
      <c r="C78" s="50"/>
    </row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</sheetData>
  <mergeCells count="1">
    <mergeCell ref="B1:G1"/>
  </mergeCell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ColWidth="9.140625" defaultRowHeight="12.75" x14ac:dyDescent="0.2"/>
  <cols>
    <col min="1" max="1" width="7.5703125" customWidth="1"/>
    <col min="2" max="2" width="51.4257812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342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343</v>
      </c>
      <c r="C9" t="s">
        <v>344</v>
      </c>
      <c r="D9" t="s">
        <v>193</v>
      </c>
      <c r="E9" s="28">
        <v>15000</v>
      </c>
      <c r="F9" s="15">
        <v>14909.4</v>
      </c>
      <c r="G9" s="16">
        <v>4.82E-2</v>
      </c>
      <c r="H9" s="17">
        <v>41333</v>
      </c>
    </row>
    <row r="10" spans="1:8" ht="12.75" customHeight="1" x14ac:dyDescent="0.2">
      <c r="A10">
        <v>2</v>
      </c>
      <c r="B10" t="s">
        <v>228</v>
      </c>
      <c r="C10" t="s">
        <v>345</v>
      </c>
      <c r="D10" t="s">
        <v>193</v>
      </c>
      <c r="E10" s="28">
        <v>15000</v>
      </c>
      <c r="F10" s="15">
        <v>14862.195</v>
      </c>
      <c r="G10" s="16">
        <v>4.8000000000000001E-2</v>
      </c>
      <c r="H10" s="17">
        <v>41348</v>
      </c>
    </row>
    <row r="11" spans="1:8" ht="12.75" customHeight="1" x14ac:dyDescent="0.2">
      <c r="A11">
        <v>3</v>
      </c>
      <c r="B11" t="s">
        <v>346</v>
      </c>
      <c r="C11" t="s">
        <v>347</v>
      </c>
      <c r="D11" t="s">
        <v>193</v>
      </c>
      <c r="E11" s="28">
        <v>10000</v>
      </c>
      <c r="F11" s="15">
        <v>10000</v>
      </c>
      <c r="G11" s="16">
        <v>3.2300000000000002E-2</v>
      </c>
      <c r="H11" s="17">
        <v>41306</v>
      </c>
    </row>
    <row r="12" spans="1:8" ht="12.75" customHeight="1" x14ac:dyDescent="0.2">
      <c r="A12">
        <v>4</v>
      </c>
      <c r="B12" t="s">
        <v>348</v>
      </c>
      <c r="C12" t="s">
        <v>350</v>
      </c>
      <c r="D12" t="s">
        <v>193</v>
      </c>
      <c r="E12" s="28">
        <v>10000</v>
      </c>
      <c r="F12" s="15">
        <v>9958.15</v>
      </c>
      <c r="G12" s="16">
        <v>3.2199999999999999E-2</v>
      </c>
      <c r="H12" s="17">
        <v>41324</v>
      </c>
    </row>
    <row r="13" spans="1:8" ht="12.75" customHeight="1" x14ac:dyDescent="0.2">
      <c r="A13">
        <v>5</v>
      </c>
      <c r="B13" t="s">
        <v>224</v>
      </c>
      <c r="C13" t="s">
        <v>352</v>
      </c>
      <c r="D13" t="s">
        <v>349</v>
      </c>
      <c r="E13" s="28">
        <v>10000</v>
      </c>
      <c r="F13" s="15">
        <v>9938.7000000000007</v>
      </c>
      <c r="G13" s="16">
        <v>3.2099999999999997E-2</v>
      </c>
      <c r="H13" s="17">
        <v>41333</v>
      </c>
    </row>
    <row r="14" spans="1:8" ht="12.75" customHeight="1" x14ac:dyDescent="0.2">
      <c r="A14">
        <v>6</v>
      </c>
      <c r="B14" t="s">
        <v>346</v>
      </c>
      <c r="C14" t="s">
        <v>353</v>
      </c>
      <c r="D14" t="s">
        <v>193</v>
      </c>
      <c r="E14" s="28">
        <v>10000</v>
      </c>
      <c r="F14" s="15">
        <v>9936.3700000000008</v>
      </c>
      <c r="G14" s="16">
        <v>3.2099999999999997E-2</v>
      </c>
      <c r="H14" s="17">
        <v>41334</v>
      </c>
    </row>
    <row r="15" spans="1:8" ht="12.75" customHeight="1" x14ac:dyDescent="0.2">
      <c r="A15">
        <v>7</v>
      </c>
      <c r="B15" t="s">
        <v>354</v>
      </c>
      <c r="C15" t="s">
        <v>355</v>
      </c>
      <c r="D15" t="s">
        <v>193</v>
      </c>
      <c r="E15" s="28">
        <v>10000</v>
      </c>
      <c r="F15" s="15">
        <v>9897.4500000000007</v>
      </c>
      <c r="G15" s="16">
        <v>3.2000000000000001E-2</v>
      </c>
      <c r="H15" s="17">
        <v>41353</v>
      </c>
    </row>
    <row r="16" spans="1:8" ht="12.75" customHeight="1" x14ac:dyDescent="0.2">
      <c r="A16">
        <v>8</v>
      </c>
      <c r="B16" t="s">
        <v>356</v>
      </c>
      <c r="C16" t="s">
        <v>357</v>
      </c>
      <c r="D16" t="s">
        <v>193</v>
      </c>
      <c r="E16" s="28">
        <v>5000</v>
      </c>
      <c r="F16" s="15">
        <v>4972.1850000000004</v>
      </c>
      <c r="G16" s="16">
        <v>1.61E-2</v>
      </c>
      <c r="H16" s="17">
        <v>41330</v>
      </c>
    </row>
    <row r="17" spans="1:8" ht="12.75" customHeight="1" x14ac:dyDescent="0.2">
      <c r="A17">
        <v>9</v>
      </c>
      <c r="B17" t="s">
        <v>358</v>
      </c>
      <c r="C17" t="s">
        <v>359</v>
      </c>
      <c r="D17" t="s">
        <v>193</v>
      </c>
      <c r="E17" s="28">
        <v>5000</v>
      </c>
      <c r="F17" s="15">
        <v>4964.835</v>
      </c>
      <c r="G17" s="16">
        <v>1.6E-2</v>
      </c>
      <c r="H17" s="17">
        <v>41338</v>
      </c>
    </row>
    <row r="18" spans="1:8" ht="12.75" customHeight="1" x14ac:dyDescent="0.2">
      <c r="A18">
        <v>10</v>
      </c>
      <c r="B18" t="s">
        <v>212</v>
      </c>
      <c r="C18" t="s">
        <v>213</v>
      </c>
      <c r="D18" t="s">
        <v>193</v>
      </c>
      <c r="E18" s="28">
        <v>4000</v>
      </c>
      <c r="F18" s="15">
        <v>3971.8</v>
      </c>
      <c r="G18" s="16">
        <v>1.2800000000000001E-2</v>
      </c>
      <c r="H18" s="17">
        <v>41338</v>
      </c>
    </row>
    <row r="19" spans="1:8" ht="12.75" customHeight="1" x14ac:dyDescent="0.2">
      <c r="A19">
        <v>11</v>
      </c>
      <c r="B19" t="s">
        <v>358</v>
      </c>
      <c r="C19" t="s">
        <v>360</v>
      </c>
      <c r="D19" t="s">
        <v>193</v>
      </c>
      <c r="E19" s="28">
        <v>2500</v>
      </c>
      <c r="F19" s="15">
        <v>2493.6950000000002</v>
      </c>
      <c r="G19" s="16">
        <v>8.1000000000000013E-3</v>
      </c>
      <c r="H19" s="17">
        <v>41317</v>
      </c>
    </row>
    <row r="20" spans="1:8" ht="12.75" customHeight="1" x14ac:dyDescent="0.2">
      <c r="A20">
        <v>12</v>
      </c>
      <c r="B20" t="s">
        <v>115</v>
      </c>
      <c r="C20" t="s">
        <v>361</v>
      </c>
      <c r="D20" t="s">
        <v>193</v>
      </c>
      <c r="E20" s="28">
        <v>2500</v>
      </c>
      <c r="F20" s="15">
        <v>2491.9850000000001</v>
      </c>
      <c r="G20" s="16">
        <v>8.0000000000000002E-3</v>
      </c>
      <c r="H20" s="17">
        <v>41320</v>
      </c>
    </row>
    <row r="21" spans="1:8" ht="12.75" customHeight="1" x14ac:dyDescent="0.2">
      <c r="A21">
        <v>13</v>
      </c>
      <c r="B21" t="s">
        <v>228</v>
      </c>
      <c r="C21" t="s">
        <v>362</v>
      </c>
      <c r="D21" t="s">
        <v>193</v>
      </c>
      <c r="E21" s="28">
        <v>2500</v>
      </c>
      <c r="F21" s="15">
        <v>2491.9825000000001</v>
      </c>
      <c r="G21" s="16">
        <v>8.0000000000000002E-3</v>
      </c>
      <c r="H21" s="17">
        <v>41320</v>
      </c>
    </row>
    <row r="22" spans="1:8" ht="12.75" customHeight="1" x14ac:dyDescent="0.2">
      <c r="A22">
        <v>14</v>
      </c>
      <c r="B22" t="s">
        <v>358</v>
      </c>
      <c r="C22" t="s">
        <v>363</v>
      </c>
      <c r="D22" t="s">
        <v>193</v>
      </c>
      <c r="E22" s="28">
        <v>2500</v>
      </c>
      <c r="F22" s="15">
        <v>2490.3175000000001</v>
      </c>
      <c r="G22" s="16">
        <v>8.0000000000000002E-3</v>
      </c>
      <c r="H22" s="17">
        <v>41323</v>
      </c>
    </row>
    <row r="23" spans="1:8" ht="12.75" customHeight="1" x14ac:dyDescent="0.2">
      <c r="A23">
        <v>15</v>
      </c>
      <c r="B23" t="s">
        <v>364</v>
      </c>
      <c r="C23" t="s">
        <v>365</v>
      </c>
      <c r="D23" t="s">
        <v>193</v>
      </c>
      <c r="E23" s="28">
        <v>2500</v>
      </c>
      <c r="F23" s="15">
        <v>2490.27</v>
      </c>
      <c r="G23" s="16">
        <v>8.0000000000000002E-3</v>
      </c>
      <c r="H23" s="17">
        <v>41323</v>
      </c>
    </row>
    <row r="24" spans="1:8" ht="12.75" customHeight="1" x14ac:dyDescent="0.2">
      <c r="A24">
        <v>16</v>
      </c>
      <c r="B24" t="s">
        <v>366</v>
      </c>
      <c r="C24" t="s">
        <v>367</v>
      </c>
      <c r="D24" t="s">
        <v>193</v>
      </c>
      <c r="E24" s="28">
        <v>2500</v>
      </c>
      <c r="F24" s="15">
        <v>2489.8024999999998</v>
      </c>
      <c r="G24" s="16">
        <v>8.0000000000000002E-3</v>
      </c>
      <c r="H24" s="17">
        <v>41324</v>
      </c>
    </row>
    <row r="25" spans="1:8" ht="12.75" customHeight="1" x14ac:dyDescent="0.2">
      <c r="A25">
        <v>17</v>
      </c>
      <c r="B25" t="s">
        <v>346</v>
      </c>
      <c r="C25" t="s">
        <v>368</v>
      </c>
      <c r="D25" t="s">
        <v>193</v>
      </c>
      <c r="E25" s="28">
        <v>2500</v>
      </c>
      <c r="F25" s="15">
        <v>2488.0675000000001</v>
      </c>
      <c r="G25" s="16">
        <v>8.0000000000000002E-3</v>
      </c>
      <c r="H25" s="17">
        <v>41327</v>
      </c>
    </row>
    <row r="26" spans="1:8" ht="12.75" customHeight="1" x14ac:dyDescent="0.2">
      <c r="A26">
        <v>18</v>
      </c>
      <c r="B26" t="s">
        <v>224</v>
      </c>
      <c r="C26" t="s">
        <v>369</v>
      </c>
      <c r="D26" t="s">
        <v>193</v>
      </c>
      <c r="E26" s="28">
        <v>2500</v>
      </c>
      <c r="F26" s="15">
        <v>2486.0974999999999</v>
      </c>
      <c r="G26" s="16">
        <v>8.0000000000000002E-3</v>
      </c>
      <c r="H26" s="17">
        <v>41332</v>
      </c>
    </row>
    <row r="27" spans="1:8" ht="12.75" customHeight="1" x14ac:dyDescent="0.2">
      <c r="A27">
        <v>19</v>
      </c>
      <c r="B27" t="s">
        <v>370</v>
      </c>
      <c r="C27" t="s">
        <v>371</v>
      </c>
      <c r="D27" t="s">
        <v>193</v>
      </c>
      <c r="E27" s="28">
        <v>2500</v>
      </c>
      <c r="F27" s="15">
        <v>2484.6950000000002</v>
      </c>
      <c r="G27" s="16">
        <v>8.0000000000000002E-3</v>
      </c>
      <c r="H27" s="17">
        <v>41333</v>
      </c>
    </row>
    <row r="28" spans="1:8" ht="12.75" customHeight="1" x14ac:dyDescent="0.2">
      <c r="A28">
        <v>20</v>
      </c>
      <c r="B28" t="s">
        <v>115</v>
      </c>
      <c r="C28" t="s">
        <v>372</v>
      </c>
      <c r="D28" t="s">
        <v>193</v>
      </c>
      <c r="E28" s="28">
        <v>2500</v>
      </c>
      <c r="F28" s="15">
        <v>2484.6950000000002</v>
      </c>
      <c r="G28" s="16">
        <v>8.0000000000000002E-3</v>
      </c>
      <c r="H28" s="17">
        <v>41333</v>
      </c>
    </row>
    <row r="29" spans="1:8" ht="12.75" customHeight="1" x14ac:dyDescent="0.2">
      <c r="A29">
        <v>21</v>
      </c>
      <c r="B29" t="s">
        <v>343</v>
      </c>
      <c r="C29" t="s">
        <v>373</v>
      </c>
      <c r="D29" t="s">
        <v>193</v>
      </c>
      <c r="E29" s="28">
        <v>2460</v>
      </c>
      <c r="F29" s="15">
        <v>2454.3739799999998</v>
      </c>
      <c r="G29" s="16">
        <v>7.9000000000000008E-3</v>
      </c>
      <c r="H29" s="17">
        <v>41316</v>
      </c>
    </row>
    <row r="30" spans="1:8" ht="12.75" customHeight="1" x14ac:dyDescent="0.2">
      <c r="B30" s="18" t="s">
        <v>182</v>
      </c>
      <c r="C30" s="18"/>
      <c r="D30" s="18"/>
      <c r="E30" s="18"/>
      <c r="F30" s="19">
        <f>SUM(F9:F29)</f>
        <v>120757.06648000005</v>
      </c>
      <c r="G30" s="20">
        <f>SUM(G9:G29)</f>
        <v>0.38980000000000009</v>
      </c>
      <c r="H30" s="21"/>
    </row>
    <row r="31" spans="1:8" ht="12.75" customHeight="1" x14ac:dyDescent="0.2">
      <c r="F31" s="15"/>
      <c r="G31" s="16"/>
      <c r="H31" s="17"/>
    </row>
    <row r="32" spans="1:8" ht="12.75" customHeight="1" x14ac:dyDescent="0.2">
      <c r="B32" s="1" t="s">
        <v>214</v>
      </c>
      <c r="C32" s="1"/>
      <c r="F32" s="15"/>
      <c r="G32" s="16"/>
      <c r="H32" s="17"/>
    </row>
    <row r="33" spans="1:8" ht="12.75" customHeight="1" x14ac:dyDescent="0.2">
      <c r="A33">
        <v>22</v>
      </c>
      <c r="B33" t="s">
        <v>58</v>
      </c>
      <c r="C33" t="s">
        <v>374</v>
      </c>
      <c r="D33" t="s">
        <v>193</v>
      </c>
      <c r="E33" s="66">
        <v>3000</v>
      </c>
      <c r="F33" s="15">
        <v>14861.084999999999</v>
      </c>
      <c r="G33" s="16">
        <v>4.8000000000000001E-2</v>
      </c>
      <c r="H33" s="17">
        <v>41348</v>
      </c>
    </row>
    <row r="34" spans="1:8" ht="12.75" customHeight="1" x14ac:dyDescent="0.2">
      <c r="A34">
        <v>23</v>
      </c>
      <c r="B34" t="s">
        <v>241</v>
      </c>
      <c r="C34" t="s">
        <v>375</v>
      </c>
      <c r="D34" t="s">
        <v>193</v>
      </c>
      <c r="E34" s="66">
        <v>2000</v>
      </c>
      <c r="F34" s="15">
        <v>9982.81</v>
      </c>
      <c r="G34" s="16">
        <v>3.2199999999999999E-2</v>
      </c>
      <c r="H34" s="17">
        <v>41313</v>
      </c>
    </row>
    <row r="35" spans="1:8" ht="12.75" customHeight="1" x14ac:dyDescent="0.2">
      <c r="A35">
        <v>24</v>
      </c>
      <c r="B35" t="s">
        <v>376</v>
      </c>
      <c r="C35" t="s">
        <v>377</v>
      </c>
      <c r="D35" t="s">
        <v>193</v>
      </c>
      <c r="E35" s="66">
        <v>1994</v>
      </c>
      <c r="F35" s="15">
        <v>9970</v>
      </c>
      <c r="G35" s="16">
        <v>3.2199999999999999E-2</v>
      </c>
      <c r="H35" s="17">
        <v>41306</v>
      </c>
    </row>
    <row r="36" spans="1:8" ht="12.75" customHeight="1" x14ac:dyDescent="0.2">
      <c r="A36">
        <v>25</v>
      </c>
      <c r="B36" t="s">
        <v>209</v>
      </c>
      <c r="C36" t="s">
        <v>378</v>
      </c>
      <c r="D36" t="s">
        <v>193</v>
      </c>
      <c r="E36" s="66">
        <v>2000</v>
      </c>
      <c r="F36" s="15">
        <v>9950.4</v>
      </c>
      <c r="G36" s="16">
        <v>3.2099999999999997E-2</v>
      </c>
      <c r="H36" s="17">
        <v>41327</v>
      </c>
    </row>
    <row r="37" spans="1:8" ht="12.75" customHeight="1" x14ac:dyDescent="0.2">
      <c r="A37">
        <v>26</v>
      </c>
      <c r="B37" t="s">
        <v>379</v>
      </c>
      <c r="C37" t="s">
        <v>380</v>
      </c>
      <c r="D37" t="s">
        <v>231</v>
      </c>
      <c r="E37" s="66">
        <v>2000</v>
      </c>
      <c r="F37" s="15">
        <v>9941.0499999999993</v>
      </c>
      <c r="G37" s="16">
        <v>3.2099999999999997E-2</v>
      </c>
      <c r="H37" s="17">
        <v>41330</v>
      </c>
    </row>
    <row r="38" spans="1:8" ht="12.75" customHeight="1" x14ac:dyDescent="0.2">
      <c r="A38">
        <v>27</v>
      </c>
      <c r="B38" t="s">
        <v>381</v>
      </c>
      <c r="C38" t="s">
        <v>382</v>
      </c>
      <c r="D38" t="s">
        <v>193</v>
      </c>
      <c r="E38" s="66">
        <v>2000</v>
      </c>
      <c r="F38" s="15">
        <v>9867.41</v>
      </c>
      <c r="G38" s="16">
        <v>3.1899999999999998E-2</v>
      </c>
      <c r="H38" s="17">
        <v>41359</v>
      </c>
    </row>
    <row r="39" spans="1:8" ht="12.75" customHeight="1" x14ac:dyDescent="0.2">
      <c r="A39">
        <v>28</v>
      </c>
      <c r="B39" t="s">
        <v>383</v>
      </c>
      <c r="C39" t="s">
        <v>384</v>
      </c>
      <c r="D39" t="s">
        <v>193</v>
      </c>
      <c r="E39" s="66">
        <v>2000</v>
      </c>
      <c r="F39" s="15">
        <v>9867.41</v>
      </c>
      <c r="G39" s="16">
        <v>3.1899999999999998E-2</v>
      </c>
      <c r="H39" s="17">
        <v>41359</v>
      </c>
    </row>
    <row r="40" spans="1:8" ht="12.75" customHeight="1" x14ac:dyDescent="0.2">
      <c r="A40">
        <v>29</v>
      </c>
      <c r="B40" t="s">
        <v>385</v>
      </c>
      <c r="C40" t="s">
        <v>386</v>
      </c>
      <c r="D40" t="s">
        <v>349</v>
      </c>
      <c r="E40" s="66">
        <v>1494</v>
      </c>
      <c r="F40" s="15">
        <v>7421.1462000000001</v>
      </c>
      <c r="G40" s="16">
        <v>2.4E-2</v>
      </c>
      <c r="H40" s="17">
        <v>41331</v>
      </c>
    </row>
    <row r="41" spans="1:8" ht="12.75" customHeight="1" x14ac:dyDescent="0.2">
      <c r="A41">
        <v>30</v>
      </c>
      <c r="B41" t="s">
        <v>387</v>
      </c>
      <c r="C41" t="s">
        <v>388</v>
      </c>
      <c r="D41" t="s">
        <v>193</v>
      </c>
      <c r="E41" s="66">
        <v>1000</v>
      </c>
      <c r="F41" s="15">
        <v>4996.6149999999998</v>
      </c>
      <c r="G41" s="16">
        <v>1.61E-2</v>
      </c>
      <c r="H41" s="17">
        <v>41309</v>
      </c>
    </row>
    <row r="42" spans="1:8" ht="12.75" customHeight="1" x14ac:dyDescent="0.2">
      <c r="A42">
        <v>31</v>
      </c>
      <c r="B42" t="s">
        <v>209</v>
      </c>
      <c r="C42" t="s">
        <v>389</v>
      </c>
      <c r="D42" t="s">
        <v>193</v>
      </c>
      <c r="E42" s="66">
        <v>1000</v>
      </c>
      <c r="F42" s="15">
        <v>4996.4849999999997</v>
      </c>
      <c r="G42" s="16">
        <v>1.61E-2</v>
      </c>
      <c r="H42" s="17">
        <v>41309</v>
      </c>
    </row>
    <row r="43" spans="1:8" ht="12.75" customHeight="1" x14ac:dyDescent="0.2">
      <c r="A43">
        <v>32</v>
      </c>
      <c r="B43" t="s">
        <v>390</v>
      </c>
      <c r="C43" t="s">
        <v>391</v>
      </c>
      <c r="D43" t="s">
        <v>193</v>
      </c>
      <c r="E43" s="66">
        <v>1000</v>
      </c>
      <c r="F43" s="15">
        <v>4987.8500000000004</v>
      </c>
      <c r="G43" s="16">
        <v>1.61E-2</v>
      </c>
      <c r="H43" s="17">
        <v>41316</v>
      </c>
    </row>
    <row r="44" spans="1:8" ht="12.75" customHeight="1" x14ac:dyDescent="0.2">
      <c r="A44">
        <v>33</v>
      </c>
      <c r="B44" t="s">
        <v>392</v>
      </c>
      <c r="C44" t="s">
        <v>393</v>
      </c>
      <c r="D44" t="s">
        <v>193</v>
      </c>
      <c r="E44" s="66">
        <v>998</v>
      </c>
      <c r="F44" s="15">
        <v>4986.2175800000005</v>
      </c>
      <c r="G44" s="16">
        <v>1.61E-2</v>
      </c>
      <c r="H44" s="17">
        <v>41309</v>
      </c>
    </row>
    <row r="45" spans="1:8" ht="12.75" customHeight="1" x14ac:dyDescent="0.2">
      <c r="A45">
        <v>34</v>
      </c>
      <c r="B45" t="s">
        <v>376</v>
      </c>
      <c r="C45" t="s">
        <v>394</v>
      </c>
      <c r="D45" t="s">
        <v>193</v>
      </c>
      <c r="E45" s="66">
        <v>1000</v>
      </c>
      <c r="F45" s="15">
        <v>4981.5600000000004</v>
      </c>
      <c r="G45" s="16">
        <v>1.61E-2</v>
      </c>
      <c r="H45" s="17">
        <v>41323</v>
      </c>
    </row>
    <row r="46" spans="1:8" ht="12.75" customHeight="1" x14ac:dyDescent="0.2">
      <c r="A46">
        <v>35</v>
      </c>
      <c r="B46" t="s">
        <v>395</v>
      </c>
      <c r="C46" t="s">
        <v>396</v>
      </c>
      <c r="D46" t="s">
        <v>193</v>
      </c>
      <c r="E46" s="66">
        <v>1000</v>
      </c>
      <c r="F46" s="15">
        <v>4975.7749999999996</v>
      </c>
      <c r="G46" s="16">
        <v>1.61E-2</v>
      </c>
      <c r="H46" s="17">
        <v>41327</v>
      </c>
    </row>
    <row r="47" spans="1:8" ht="12.75" customHeight="1" x14ac:dyDescent="0.2">
      <c r="A47">
        <v>36</v>
      </c>
      <c r="B47" t="s">
        <v>397</v>
      </c>
      <c r="C47" t="s">
        <v>398</v>
      </c>
      <c r="D47" t="s">
        <v>193</v>
      </c>
      <c r="E47" s="66">
        <v>1000</v>
      </c>
      <c r="F47" s="15">
        <v>4967.18</v>
      </c>
      <c r="G47" s="16">
        <v>1.6E-2</v>
      </c>
      <c r="H47" s="17">
        <v>41330</v>
      </c>
    </row>
    <row r="48" spans="1:8" ht="12.75" customHeight="1" x14ac:dyDescent="0.2">
      <c r="A48">
        <v>37</v>
      </c>
      <c r="B48" t="s">
        <v>399</v>
      </c>
      <c r="C48" t="s">
        <v>400</v>
      </c>
      <c r="D48" t="s">
        <v>193</v>
      </c>
      <c r="E48" s="66">
        <v>1000</v>
      </c>
      <c r="F48" s="15">
        <v>4949.9650000000001</v>
      </c>
      <c r="G48" s="16">
        <v>1.6E-2</v>
      </c>
      <c r="H48" s="17">
        <v>41351</v>
      </c>
    </row>
    <row r="49" spans="1:8" ht="12.75" customHeight="1" x14ac:dyDescent="0.2">
      <c r="A49">
        <v>38</v>
      </c>
      <c r="B49" t="s">
        <v>397</v>
      </c>
      <c r="C49" t="s">
        <v>401</v>
      </c>
      <c r="D49" t="s">
        <v>193</v>
      </c>
      <c r="E49" s="66">
        <v>1000</v>
      </c>
      <c r="F49" s="15">
        <v>4944.5550000000003</v>
      </c>
      <c r="G49" s="16">
        <v>1.6E-2</v>
      </c>
      <c r="H49" s="17">
        <v>41351</v>
      </c>
    </row>
    <row r="50" spans="1:8" ht="12.75" customHeight="1" x14ac:dyDescent="0.2">
      <c r="A50">
        <v>39</v>
      </c>
      <c r="B50" t="s">
        <v>392</v>
      </c>
      <c r="C50" t="s">
        <v>402</v>
      </c>
      <c r="D50" t="s">
        <v>193</v>
      </c>
      <c r="E50" s="66">
        <v>996</v>
      </c>
      <c r="F50" s="15">
        <v>4941.9976200000001</v>
      </c>
      <c r="G50" s="16">
        <v>1.6E-2</v>
      </c>
      <c r="H50" s="17">
        <v>41337</v>
      </c>
    </row>
    <row r="51" spans="1:8" ht="12.75" customHeight="1" x14ac:dyDescent="0.2">
      <c r="A51">
        <v>40</v>
      </c>
      <c r="B51" t="s">
        <v>215</v>
      </c>
      <c r="C51" t="s">
        <v>403</v>
      </c>
      <c r="D51" t="s">
        <v>193</v>
      </c>
      <c r="E51" s="66">
        <v>1000</v>
      </c>
      <c r="F51" s="15">
        <v>4937.3050000000003</v>
      </c>
      <c r="G51" s="16">
        <v>1.5900000000000001E-2</v>
      </c>
      <c r="H51" s="17">
        <v>41359</v>
      </c>
    </row>
    <row r="52" spans="1:8" ht="12.75" customHeight="1" x14ac:dyDescent="0.2">
      <c r="A52">
        <v>41</v>
      </c>
      <c r="B52" t="s">
        <v>404</v>
      </c>
      <c r="C52" t="s">
        <v>405</v>
      </c>
      <c r="D52" t="s">
        <v>193</v>
      </c>
      <c r="E52" s="66">
        <v>600</v>
      </c>
      <c r="F52" s="15">
        <v>2997.8850000000002</v>
      </c>
      <c r="G52" s="16">
        <v>9.7000000000000003E-3</v>
      </c>
      <c r="H52" s="17">
        <v>41309</v>
      </c>
    </row>
    <row r="53" spans="1:8" ht="12.75" customHeight="1" x14ac:dyDescent="0.2">
      <c r="A53">
        <v>42</v>
      </c>
      <c r="B53" t="s">
        <v>132</v>
      </c>
      <c r="C53" t="s">
        <v>406</v>
      </c>
      <c r="D53" t="s">
        <v>349</v>
      </c>
      <c r="E53" s="66">
        <v>600</v>
      </c>
      <c r="F53" s="15">
        <v>2995.7849999999999</v>
      </c>
      <c r="G53" s="16">
        <v>9.7000000000000003E-3</v>
      </c>
      <c r="H53" s="17">
        <v>41312</v>
      </c>
    </row>
    <row r="54" spans="1:8" ht="12.75" customHeight="1" x14ac:dyDescent="0.2">
      <c r="A54">
        <v>43</v>
      </c>
      <c r="B54" t="s">
        <v>407</v>
      </c>
      <c r="C54" t="s">
        <v>408</v>
      </c>
      <c r="D54" t="s">
        <v>193</v>
      </c>
      <c r="E54" s="66">
        <v>500</v>
      </c>
      <c r="F54" s="15">
        <v>2498.3175000000001</v>
      </c>
      <c r="G54" s="16">
        <v>8.1000000000000013E-3</v>
      </c>
      <c r="H54" s="17">
        <v>41309</v>
      </c>
    </row>
    <row r="55" spans="1:8" ht="12.75" customHeight="1" x14ac:dyDescent="0.2">
      <c r="A55">
        <v>44</v>
      </c>
      <c r="B55" t="s">
        <v>58</v>
      </c>
      <c r="C55" t="s">
        <v>409</v>
      </c>
      <c r="D55" t="s">
        <v>193</v>
      </c>
      <c r="E55" s="66">
        <v>500</v>
      </c>
      <c r="F55" s="15">
        <v>2492.66</v>
      </c>
      <c r="G55" s="16">
        <v>8.1000000000000013E-3</v>
      </c>
      <c r="H55" s="17">
        <v>41319</v>
      </c>
    </row>
    <row r="56" spans="1:8" ht="12.75" customHeight="1" x14ac:dyDescent="0.2">
      <c r="A56">
        <v>45</v>
      </c>
      <c r="B56" t="s">
        <v>209</v>
      </c>
      <c r="C56" t="s">
        <v>410</v>
      </c>
      <c r="D56" t="s">
        <v>193</v>
      </c>
      <c r="E56" s="66">
        <v>500</v>
      </c>
      <c r="F56" s="15">
        <v>2490.4299999999998</v>
      </c>
      <c r="G56" s="16">
        <v>8.0000000000000002E-3</v>
      </c>
      <c r="H56" s="17">
        <v>41323</v>
      </c>
    </row>
    <row r="57" spans="1:8" ht="12.75" customHeight="1" x14ac:dyDescent="0.2">
      <c r="A57">
        <v>46</v>
      </c>
      <c r="B57" t="s">
        <v>58</v>
      </c>
      <c r="C57" t="s">
        <v>411</v>
      </c>
      <c r="D57" t="s">
        <v>193</v>
      </c>
      <c r="E57" s="66">
        <v>500</v>
      </c>
      <c r="F57" s="15">
        <v>2490.41</v>
      </c>
      <c r="G57" s="16">
        <v>8.0000000000000002E-3</v>
      </c>
      <c r="H57" s="17">
        <v>41323</v>
      </c>
    </row>
    <row r="58" spans="1:8" ht="12.75" customHeight="1" x14ac:dyDescent="0.2">
      <c r="A58">
        <v>47</v>
      </c>
      <c r="B58" t="s">
        <v>376</v>
      </c>
      <c r="C58" t="s">
        <v>412</v>
      </c>
      <c r="D58" t="s">
        <v>193</v>
      </c>
      <c r="E58" s="66">
        <v>500</v>
      </c>
      <c r="F58" s="15">
        <v>2487.8125</v>
      </c>
      <c r="G58" s="16">
        <v>8.0000000000000002E-3</v>
      </c>
      <c r="H58" s="17">
        <v>41327</v>
      </c>
    </row>
    <row r="59" spans="1:8" ht="12.75" customHeight="1" x14ac:dyDescent="0.2">
      <c r="A59">
        <v>48</v>
      </c>
      <c r="B59" t="s">
        <v>413</v>
      </c>
      <c r="C59" t="s">
        <v>414</v>
      </c>
      <c r="D59" t="s">
        <v>193</v>
      </c>
      <c r="E59" s="66">
        <v>500</v>
      </c>
      <c r="F59" s="15">
        <v>2486.5100000000002</v>
      </c>
      <c r="G59" s="16">
        <v>8.0000000000000002E-3</v>
      </c>
      <c r="H59" s="17">
        <v>41330</v>
      </c>
    </row>
    <row r="60" spans="1:8" ht="12.75" customHeight="1" x14ac:dyDescent="0.2">
      <c r="A60">
        <v>49</v>
      </c>
      <c r="B60" t="s">
        <v>244</v>
      </c>
      <c r="C60" t="s">
        <v>415</v>
      </c>
      <c r="D60" t="s">
        <v>193</v>
      </c>
      <c r="E60" s="66">
        <v>500</v>
      </c>
      <c r="F60" s="15">
        <v>2484.4825000000001</v>
      </c>
      <c r="G60" s="16">
        <v>8.0000000000000002E-3</v>
      </c>
      <c r="H60" s="17">
        <v>41331</v>
      </c>
    </row>
    <row r="61" spans="1:8" ht="12.75" customHeight="1" x14ac:dyDescent="0.2">
      <c r="A61">
        <v>50</v>
      </c>
      <c r="B61" t="s">
        <v>416</v>
      </c>
      <c r="C61" t="s">
        <v>417</v>
      </c>
      <c r="D61" t="s">
        <v>349</v>
      </c>
      <c r="E61" s="66">
        <v>400</v>
      </c>
      <c r="F61" s="15">
        <v>2000</v>
      </c>
      <c r="G61" s="16">
        <v>6.5000000000000006E-3</v>
      </c>
      <c r="H61" s="17">
        <v>41306</v>
      </c>
    </row>
    <row r="62" spans="1:8" ht="12.75" customHeight="1" x14ac:dyDescent="0.2">
      <c r="A62">
        <v>51</v>
      </c>
      <c r="B62" t="s">
        <v>248</v>
      </c>
      <c r="C62" t="s">
        <v>249</v>
      </c>
      <c r="D62" t="s">
        <v>193</v>
      </c>
      <c r="E62" s="66">
        <v>320</v>
      </c>
      <c r="F62" s="15">
        <v>1597.5264</v>
      </c>
      <c r="G62" s="16">
        <v>5.1999999999999998E-3</v>
      </c>
      <c r="H62" s="17">
        <v>41312</v>
      </c>
    </row>
    <row r="63" spans="1:8" ht="12.75" customHeight="1" x14ac:dyDescent="0.2">
      <c r="A63">
        <v>52</v>
      </c>
      <c r="B63" t="s">
        <v>238</v>
      </c>
      <c r="C63" t="s">
        <v>418</v>
      </c>
      <c r="D63" t="s">
        <v>193</v>
      </c>
      <c r="E63" s="66">
        <v>300</v>
      </c>
      <c r="F63" s="15">
        <v>1480.44</v>
      </c>
      <c r="G63" s="16">
        <v>4.7999999999999996E-3</v>
      </c>
      <c r="H63" s="17">
        <v>41359</v>
      </c>
    </row>
    <row r="64" spans="1:8" ht="12.75" customHeight="1" x14ac:dyDescent="0.2">
      <c r="B64" s="18" t="s">
        <v>182</v>
      </c>
      <c r="C64" s="18"/>
      <c r="D64" s="18"/>
      <c r="E64" s="18"/>
      <c r="F64" s="19">
        <f>SUM(F33:F63)</f>
        <v>165029.07530000005</v>
      </c>
      <c r="G64" s="20">
        <f>SUM(G33:G63)</f>
        <v>0.53300000000000003</v>
      </c>
      <c r="H64" s="21"/>
    </row>
    <row r="65" spans="1:8" ht="12.75" customHeight="1" x14ac:dyDescent="0.2">
      <c r="F65" s="15"/>
      <c r="G65" s="16"/>
      <c r="H65" s="17"/>
    </row>
    <row r="66" spans="1:8" ht="12.75" customHeight="1" x14ac:dyDescent="0.2">
      <c r="B66" s="1" t="s">
        <v>252</v>
      </c>
      <c r="C66" s="1"/>
      <c r="F66" s="15"/>
      <c r="G66" s="16"/>
      <c r="H66" s="17"/>
    </row>
    <row r="67" spans="1:8" ht="12.75" customHeight="1" x14ac:dyDescent="0.2">
      <c r="A67">
        <v>53</v>
      </c>
      <c r="B67" s="2" t="s">
        <v>615</v>
      </c>
      <c r="C67" t="s">
        <v>617</v>
      </c>
      <c r="D67" t="s">
        <v>235</v>
      </c>
      <c r="E67" s="28">
        <v>1000000</v>
      </c>
      <c r="F67" s="15">
        <v>988.27499999999998</v>
      </c>
      <c r="G67" s="16">
        <v>3.2000000000000002E-3</v>
      </c>
      <c r="H67" s="17">
        <v>41361</v>
      </c>
    </row>
    <row r="68" spans="1:8" ht="12.75" customHeight="1" x14ac:dyDescent="0.2">
      <c r="B68" s="18" t="s">
        <v>182</v>
      </c>
      <c r="C68" s="18"/>
      <c r="D68" s="18"/>
      <c r="E68" s="18"/>
      <c r="F68" s="19">
        <f>SUM(F67:F67)</f>
        <v>988.27499999999998</v>
      </c>
      <c r="G68" s="20">
        <f>SUM(G67:G67)</f>
        <v>3.2000000000000002E-3</v>
      </c>
      <c r="H68" s="21"/>
    </row>
    <row r="69" spans="1:8" ht="12.75" customHeight="1" x14ac:dyDescent="0.2">
      <c r="F69" s="15"/>
      <c r="G69" s="16"/>
      <c r="H69" s="17"/>
    </row>
    <row r="70" spans="1:8" ht="12.75" customHeight="1" x14ac:dyDescent="0.2">
      <c r="B70" s="1" t="s">
        <v>419</v>
      </c>
      <c r="C70" s="1"/>
      <c r="F70" s="15"/>
      <c r="G70" s="16"/>
      <c r="H70" s="17"/>
    </row>
    <row r="71" spans="1:8" ht="12.75" customHeight="1" x14ac:dyDescent="0.2">
      <c r="A71">
        <v>54</v>
      </c>
      <c r="B71" t="s">
        <v>420</v>
      </c>
      <c r="C71" s="2" t="s">
        <v>445</v>
      </c>
      <c r="D71" t="s">
        <v>351</v>
      </c>
      <c r="E71" s="2" t="s">
        <v>445</v>
      </c>
      <c r="F71" s="15">
        <v>10000</v>
      </c>
      <c r="G71" s="16">
        <v>3.2300000000000002E-2</v>
      </c>
      <c r="H71" s="17">
        <v>41351</v>
      </c>
    </row>
    <row r="72" spans="1:8" ht="12.75" customHeight="1" x14ac:dyDescent="0.2">
      <c r="A72">
        <v>55</v>
      </c>
      <c r="B72" t="s">
        <v>421</v>
      </c>
      <c r="C72" s="2" t="s">
        <v>445</v>
      </c>
      <c r="D72" t="s">
        <v>351</v>
      </c>
      <c r="E72" s="2" t="s">
        <v>445</v>
      </c>
      <c r="F72" s="15">
        <v>5000</v>
      </c>
      <c r="G72" s="16">
        <v>1.61E-2</v>
      </c>
      <c r="H72" s="17">
        <v>41352</v>
      </c>
    </row>
    <row r="73" spans="1:8" ht="12.75" customHeight="1" x14ac:dyDescent="0.2">
      <c r="A73">
        <v>56</v>
      </c>
      <c r="B73" t="s">
        <v>422</v>
      </c>
      <c r="C73" s="2" t="s">
        <v>445</v>
      </c>
      <c r="D73" t="s">
        <v>351</v>
      </c>
      <c r="E73" s="2" t="s">
        <v>445</v>
      </c>
      <c r="F73" s="15">
        <v>5000</v>
      </c>
      <c r="G73" s="16">
        <v>1.61E-2</v>
      </c>
      <c r="H73" s="17">
        <v>41353</v>
      </c>
    </row>
    <row r="74" spans="1:8" ht="12.75" customHeight="1" x14ac:dyDescent="0.2">
      <c r="B74" s="18" t="s">
        <v>182</v>
      </c>
      <c r="C74" s="18"/>
      <c r="D74" s="18"/>
      <c r="E74" s="18"/>
      <c r="F74" s="19">
        <f>SUM(F71:F73)</f>
        <v>20000</v>
      </c>
      <c r="G74" s="20">
        <f>SUM(G71:G73)</f>
        <v>6.4500000000000002E-2</v>
      </c>
      <c r="H74" s="21"/>
    </row>
    <row r="75" spans="1:8" ht="12.75" customHeight="1" x14ac:dyDescent="0.2">
      <c r="F75" s="15"/>
      <c r="G75" s="16"/>
      <c r="H75" s="17"/>
    </row>
    <row r="76" spans="1:8" ht="12.75" customHeight="1" x14ac:dyDescent="0.2">
      <c r="B76" s="1" t="s">
        <v>447</v>
      </c>
      <c r="C76" s="1"/>
      <c r="F76" s="15">
        <v>5208.8221199999998</v>
      </c>
      <c r="G76" s="16">
        <v>1.6799999999999999E-2</v>
      </c>
      <c r="H76" s="17"/>
    </row>
    <row r="77" spans="1:8" ht="12.75" customHeight="1" x14ac:dyDescent="0.2">
      <c r="B77" s="18" t="s">
        <v>182</v>
      </c>
      <c r="C77" s="18"/>
      <c r="D77" s="18"/>
      <c r="E77" s="18"/>
      <c r="F77" s="19">
        <f>SUM(F76:F76)</f>
        <v>5208.8221199999998</v>
      </c>
      <c r="G77" s="29">
        <f>SUM(G76:G76)</f>
        <v>1.6799999999999999E-2</v>
      </c>
      <c r="H77" s="21"/>
    </row>
    <row r="78" spans="1:8" ht="12.75" customHeight="1" x14ac:dyDescent="0.2">
      <c r="F78" s="15"/>
      <c r="G78" s="16"/>
      <c r="H78" s="17"/>
    </row>
    <row r="79" spans="1:8" ht="12.75" customHeight="1" x14ac:dyDescent="0.2">
      <c r="B79" s="1" t="s">
        <v>187</v>
      </c>
      <c r="C79" s="1"/>
      <c r="F79" s="15"/>
      <c r="G79" s="16"/>
      <c r="H79" s="17"/>
    </row>
    <row r="80" spans="1:8" ht="12.75" customHeight="1" x14ac:dyDescent="0.2">
      <c r="B80" s="1" t="s">
        <v>188</v>
      </c>
      <c r="C80" s="1"/>
      <c r="F80" s="15">
        <v>-2345.4261499999366</v>
      </c>
      <c r="G80" s="16">
        <v>-7.3000000000000001E-3</v>
      </c>
      <c r="H80" s="17"/>
    </row>
    <row r="81" spans="2:8" ht="12.75" customHeight="1" x14ac:dyDescent="0.2">
      <c r="B81" s="18" t="s">
        <v>182</v>
      </c>
      <c r="C81" s="18"/>
      <c r="D81" s="18"/>
      <c r="E81" s="18"/>
      <c r="F81" s="19">
        <f>SUM(F80:F80)</f>
        <v>-2345.4261499999366</v>
      </c>
      <c r="G81" s="20">
        <f>SUM(G80:G80)</f>
        <v>-7.3000000000000001E-3</v>
      </c>
      <c r="H81" s="21"/>
    </row>
    <row r="82" spans="2:8" ht="12.75" customHeight="1" x14ac:dyDescent="0.2">
      <c r="B82" s="22" t="s">
        <v>189</v>
      </c>
      <c r="C82" s="22"/>
      <c r="D82" s="22"/>
      <c r="E82" s="22"/>
      <c r="F82" s="23">
        <f>SUM(F30,F64,F68,F74,F77,F81)</f>
        <v>309637.81275000022</v>
      </c>
      <c r="G82" s="31">
        <f>SUM(G30,G64,G68,G74,G77,G81)</f>
        <v>1</v>
      </c>
      <c r="H82" s="24"/>
    </row>
    <row r="83" spans="2:8" ht="12.75" customHeight="1" x14ac:dyDescent="0.2"/>
    <row r="84" spans="2:8" ht="12.75" customHeight="1" x14ac:dyDescent="0.2">
      <c r="B84" s="1" t="s">
        <v>190</v>
      </c>
      <c r="C84" s="1"/>
    </row>
    <row r="85" spans="2:8" ht="12.75" customHeight="1" x14ac:dyDescent="0.2">
      <c r="B85" s="1" t="s">
        <v>441</v>
      </c>
      <c r="C85" s="1"/>
      <c r="F85" s="15"/>
    </row>
    <row r="86" spans="2:8" ht="12.75" customHeight="1" x14ac:dyDescent="0.2">
      <c r="B86" s="1"/>
      <c r="C86" s="1"/>
    </row>
    <row r="87" spans="2:8" ht="12.75" customHeight="1" x14ac:dyDescent="0.2"/>
    <row r="88" spans="2:8" ht="12.75" customHeight="1" x14ac:dyDescent="0.2"/>
    <row r="89" spans="2:8" ht="12.75" customHeight="1" x14ac:dyDescent="0.2"/>
    <row r="90" spans="2:8" ht="12.75" customHeight="1" x14ac:dyDescent="0.2"/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C182" workbookViewId="0">
      <selection activeCell="O186" sqref="O186"/>
    </sheetView>
  </sheetViews>
  <sheetFormatPr defaultColWidth="9.140625" defaultRowHeight="12.75" x14ac:dyDescent="0.2"/>
  <cols>
    <col min="1" max="1" width="7.5703125" customWidth="1"/>
    <col min="2" max="2" width="50.710937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423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343</v>
      </c>
      <c r="C9" t="s">
        <v>373</v>
      </c>
      <c r="D9" t="s">
        <v>193</v>
      </c>
      <c r="E9">
        <v>40</v>
      </c>
      <c r="F9" s="15">
        <v>39.908520000000003</v>
      </c>
      <c r="G9" s="16">
        <v>0.23219999999999999</v>
      </c>
      <c r="H9" s="17">
        <v>41316</v>
      </c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39.908520000000003</v>
      </c>
      <c r="G10" s="20">
        <f>SUM(G9:G9)</f>
        <v>0.23219999999999999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214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376</v>
      </c>
      <c r="C13" t="s">
        <v>377</v>
      </c>
      <c r="D13" t="s">
        <v>193</v>
      </c>
      <c r="E13">
        <v>6</v>
      </c>
      <c r="F13" s="15">
        <v>30</v>
      </c>
      <c r="G13" s="16">
        <v>0.17460000000000001</v>
      </c>
      <c r="H13" s="17">
        <v>41306</v>
      </c>
    </row>
    <row r="14" spans="1:8" ht="12.75" customHeight="1" x14ac:dyDescent="0.2">
      <c r="A14">
        <v>3</v>
      </c>
      <c r="B14" t="s">
        <v>385</v>
      </c>
      <c r="C14" t="s">
        <v>386</v>
      </c>
      <c r="D14" t="s">
        <v>349</v>
      </c>
      <c r="E14">
        <v>6</v>
      </c>
      <c r="F14" s="15">
        <v>29.803799999999999</v>
      </c>
      <c r="G14" s="16">
        <v>0.1734</v>
      </c>
      <c r="H14" s="17">
        <v>41331</v>
      </c>
    </row>
    <row r="15" spans="1:8" ht="12.75" customHeight="1" x14ac:dyDescent="0.2">
      <c r="A15">
        <v>4</v>
      </c>
      <c r="B15" t="s">
        <v>392</v>
      </c>
      <c r="C15" t="s">
        <v>402</v>
      </c>
      <c r="D15" t="s">
        <v>193</v>
      </c>
      <c r="E15">
        <v>4</v>
      </c>
      <c r="F15" s="15">
        <v>19.847380000000001</v>
      </c>
      <c r="G15" s="16">
        <v>0.11550000000000001</v>
      </c>
      <c r="H15" s="17">
        <v>41337</v>
      </c>
    </row>
    <row r="16" spans="1:8" ht="12.75" customHeight="1" x14ac:dyDescent="0.2">
      <c r="A16">
        <v>5</v>
      </c>
      <c r="B16" t="s">
        <v>248</v>
      </c>
      <c r="C16" t="s">
        <v>249</v>
      </c>
      <c r="D16" t="s">
        <v>193</v>
      </c>
      <c r="E16">
        <v>3</v>
      </c>
      <c r="F16" s="15">
        <v>14.97681</v>
      </c>
      <c r="G16" s="16">
        <v>8.7100000000000011E-2</v>
      </c>
      <c r="H16" s="17">
        <v>41312</v>
      </c>
    </row>
    <row r="17" spans="1:8" ht="12.75" customHeight="1" x14ac:dyDescent="0.2">
      <c r="A17">
        <v>6</v>
      </c>
      <c r="B17" t="s">
        <v>392</v>
      </c>
      <c r="C17" t="s">
        <v>393</v>
      </c>
      <c r="D17" t="s">
        <v>193</v>
      </c>
      <c r="E17">
        <v>2</v>
      </c>
      <c r="F17" s="15">
        <v>9.9924199999999992</v>
      </c>
      <c r="G17" s="16">
        <v>5.8099999999999999E-2</v>
      </c>
      <c r="H17" s="17">
        <v>41309</v>
      </c>
    </row>
    <row r="18" spans="1:8" ht="12.75" customHeight="1" x14ac:dyDescent="0.2">
      <c r="B18" s="18" t="s">
        <v>182</v>
      </c>
      <c r="C18" s="18"/>
      <c r="D18" s="18"/>
      <c r="E18" s="18"/>
      <c r="F18" s="19">
        <f>SUM(F13:F17)</f>
        <v>104.62040999999999</v>
      </c>
      <c r="G18" s="20">
        <f>SUM(G13:G17)</f>
        <v>0.60870000000000002</v>
      </c>
      <c r="H18" s="21"/>
    </row>
    <row r="19" spans="1:8" ht="12.75" customHeight="1" x14ac:dyDescent="0.2">
      <c r="F19" s="15"/>
      <c r="G19" s="16"/>
      <c r="H19" s="17"/>
    </row>
    <row r="20" spans="1:8" ht="12.75" customHeight="1" x14ac:dyDescent="0.2">
      <c r="B20" s="1" t="s">
        <v>447</v>
      </c>
      <c r="C20" s="1"/>
      <c r="F20" s="15">
        <v>6.0202499999999999</v>
      </c>
      <c r="G20" s="16">
        <v>3.5000000000000003E-2</v>
      </c>
      <c r="H20" s="17"/>
    </row>
    <row r="21" spans="1:8" ht="12.75" customHeight="1" x14ac:dyDescent="0.2">
      <c r="B21" s="18" t="s">
        <v>182</v>
      </c>
      <c r="C21" s="18"/>
      <c r="D21" s="18"/>
      <c r="E21" s="18"/>
      <c r="F21" s="19">
        <f>SUM(F20:F20)</f>
        <v>6.0202499999999999</v>
      </c>
      <c r="G21" s="29">
        <f>SUM(G20:G20)</f>
        <v>3.5000000000000003E-2</v>
      </c>
      <c r="H21" s="21"/>
    </row>
    <row r="22" spans="1:8" ht="12.75" customHeight="1" x14ac:dyDescent="0.2">
      <c r="F22" s="15"/>
      <c r="G22" s="16"/>
      <c r="H22" s="17"/>
    </row>
    <row r="23" spans="1:8" ht="12.75" customHeight="1" x14ac:dyDescent="0.2">
      <c r="B23" s="1" t="s">
        <v>187</v>
      </c>
      <c r="C23" s="1"/>
      <c r="F23" s="15"/>
      <c r="G23" s="16"/>
      <c r="H23" s="17"/>
    </row>
    <row r="24" spans="1:8" ht="12.75" customHeight="1" x14ac:dyDescent="0.2">
      <c r="B24" s="1" t="s">
        <v>188</v>
      </c>
      <c r="C24" s="1"/>
      <c r="F24" s="15">
        <v>21.309107000000015</v>
      </c>
      <c r="G24" s="16">
        <v>0.1241</v>
      </c>
      <c r="H24" s="17"/>
    </row>
    <row r="25" spans="1:8" ht="12.75" customHeight="1" x14ac:dyDescent="0.2">
      <c r="B25" s="18" t="s">
        <v>182</v>
      </c>
      <c r="C25" s="18"/>
      <c r="D25" s="18"/>
      <c r="E25" s="18"/>
      <c r="F25" s="19">
        <f>SUM(F24:F24)</f>
        <v>21.309107000000015</v>
      </c>
      <c r="G25" s="20">
        <f>SUM(G24:G24)</f>
        <v>0.1241</v>
      </c>
      <c r="H25" s="21"/>
    </row>
    <row r="26" spans="1:8" ht="12.75" customHeight="1" x14ac:dyDescent="0.2">
      <c r="B26" s="22" t="s">
        <v>189</v>
      </c>
      <c r="C26" s="22"/>
      <c r="D26" s="22"/>
      <c r="E26" s="22"/>
      <c r="F26" s="23">
        <f>SUM(F10,F18,F21,F25)</f>
        <v>171.85828700000002</v>
      </c>
      <c r="G26" s="31">
        <f>SUM(G10,G18,G21,G25)</f>
        <v>1</v>
      </c>
      <c r="H26" s="24"/>
    </row>
    <row r="27" spans="1:8" ht="12.75" customHeight="1" x14ac:dyDescent="0.2"/>
    <row r="28" spans="1:8" ht="12.75" customHeight="1" x14ac:dyDescent="0.2">
      <c r="B28" s="1" t="s">
        <v>190</v>
      </c>
      <c r="C28" s="1"/>
    </row>
    <row r="29" spans="1:8" ht="12.75" customHeight="1" x14ac:dyDescent="0.2">
      <c r="B29" s="1" t="s">
        <v>441</v>
      </c>
      <c r="C29" s="1"/>
      <c r="F29" s="15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2" sqref="A2"/>
    </sheetView>
  </sheetViews>
  <sheetFormatPr defaultColWidth="9.140625" defaultRowHeight="12.75" x14ac:dyDescent="0.2"/>
  <cols>
    <col min="1" max="1" width="7.5703125" customWidth="1"/>
    <col min="2" max="2" width="53.14062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424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214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425</v>
      </c>
      <c r="C9" t="s">
        <v>426</v>
      </c>
      <c r="D9" t="s">
        <v>193</v>
      </c>
      <c r="E9" s="28">
        <v>1200</v>
      </c>
      <c r="F9" s="15">
        <v>5923.59</v>
      </c>
      <c r="G9" s="16">
        <v>0.2868</v>
      </c>
      <c r="H9" s="17">
        <v>41362</v>
      </c>
    </row>
    <row r="10" spans="1:8" ht="12.75" customHeight="1" x14ac:dyDescent="0.2">
      <c r="A10">
        <v>2</v>
      </c>
      <c r="B10" t="s">
        <v>250</v>
      </c>
      <c r="C10" t="s">
        <v>251</v>
      </c>
      <c r="D10" t="s">
        <v>193</v>
      </c>
      <c r="E10" s="28">
        <v>980</v>
      </c>
      <c r="F10" s="15">
        <v>4829.5135</v>
      </c>
      <c r="G10" s="16">
        <v>0.23379999999999998</v>
      </c>
      <c r="H10" s="17">
        <v>41362</v>
      </c>
    </row>
    <row r="11" spans="1:8" ht="12.75" customHeight="1" x14ac:dyDescent="0.2">
      <c r="A11">
        <v>3</v>
      </c>
      <c r="B11" t="s">
        <v>215</v>
      </c>
      <c r="C11" t="s">
        <v>216</v>
      </c>
      <c r="D11" t="s">
        <v>193</v>
      </c>
      <c r="E11" s="28">
        <v>698</v>
      </c>
      <c r="F11" s="15">
        <v>3446.3366099999998</v>
      </c>
      <c r="G11" s="16">
        <v>0.1668</v>
      </c>
      <c r="H11" s="17">
        <v>41362</v>
      </c>
    </row>
    <row r="12" spans="1:8" ht="12.75" customHeight="1" x14ac:dyDescent="0.2">
      <c r="A12">
        <v>4</v>
      </c>
      <c r="B12" t="s">
        <v>427</v>
      </c>
      <c r="C12" t="s">
        <v>428</v>
      </c>
      <c r="D12" t="s">
        <v>193</v>
      </c>
      <c r="E12" s="28">
        <v>500</v>
      </c>
      <c r="F12" s="15">
        <v>2468.1624999999999</v>
      </c>
      <c r="G12" s="16">
        <v>0.1195</v>
      </c>
      <c r="H12" s="17">
        <v>41362</v>
      </c>
    </row>
    <row r="13" spans="1:8" ht="12.75" customHeight="1" x14ac:dyDescent="0.2">
      <c r="A13">
        <v>5</v>
      </c>
      <c r="B13" t="s">
        <v>215</v>
      </c>
      <c r="C13" t="s">
        <v>429</v>
      </c>
      <c r="D13" t="s">
        <v>193</v>
      </c>
      <c r="E13" s="28">
        <v>500</v>
      </c>
      <c r="F13" s="15">
        <v>2464.1025</v>
      </c>
      <c r="G13" s="16">
        <v>0.1193</v>
      </c>
      <c r="H13" s="17">
        <v>41365</v>
      </c>
    </row>
    <row r="14" spans="1:8" ht="12.75" customHeight="1" x14ac:dyDescent="0.2">
      <c r="A14">
        <v>6</v>
      </c>
      <c r="B14" t="s">
        <v>430</v>
      </c>
      <c r="C14" t="s">
        <v>431</v>
      </c>
      <c r="D14" t="s">
        <v>193</v>
      </c>
      <c r="E14" s="28">
        <v>300</v>
      </c>
      <c r="F14" s="15">
        <v>1480.8975</v>
      </c>
      <c r="G14" s="16">
        <v>7.17E-2</v>
      </c>
      <c r="H14" s="17">
        <v>41362</v>
      </c>
    </row>
    <row r="15" spans="1:8" ht="12.75" customHeight="1" x14ac:dyDescent="0.2">
      <c r="B15" s="18" t="s">
        <v>182</v>
      </c>
      <c r="C15" s="18"/>
      <c r="D15" s="18"/>
      <c r="E15" s="18"/>
      <c r="F15" s="19">
        <f>SUM(F9:F14)</f>
        <v>20612.602610000002</v>
      </c>
      <c r="G15" s="20">
        <f>SUM(G9:G14)</f>
        <v>0.9978999999999999</v>
      </c>
      <c r="H15" s="21"/>
    </row>
    <row r="16" spans="1:8" ht="12.75" customHeight="1" x14ac:dyDescent="0.2">
      <c r="F16" s="15"/>
      <c r="G16" s="16"/>
      <c r="H16" s="17"/>
    </row>
    <row r="17" spans="2:8" ht="12.75" customHeight="1" x14ac:dyDescent="0.2">
      <c r="B17" s="1" t="s">
        <v>447</v>
      </c>
      <c r="C17" s="1"/>
      <c r="F17" s="15">
        <v>66.854699999999994</v>
      </c>
      <c r="G17" s="16">
        <v>3.2000000000000002E-3</v>
      </c>
      <c r="H17" s="17"/>
    </row>
    <row r="18" spans="2:8" ht="12.75" customHeight="1" x14ac:dyDescent="0.2">
      <c r="B18" s="18" t="s">
        <v>182</v>
      </c>
      <c r="C18" s="18"/>
      <c r="D18" s="18"/>
      <c r="E18" s="18"/>
      <c r="F18" s="19">
        <f>SUM(F17:F17)</f>
        <v>66.854699999999994</v>
      </c>
      <c r="G18" s="29">
        <f>SUM(G17:G17)</f>
        <v>3.2000000000000002E-3</v>
      </c>
      <c r="H18" s="21"/>
    </row>
    <row r="19" spans="2:8" ht="12.75" customHeight="1" x14ac:dyDescent="0.2">
      <c r="F19" s="15"/>
      <c r="G19" s="16"/>
      <c r="H19" s="17"/>
    </row>
    <row r="20" spans="2:8" ht="12.75" customHeight="1" x14ac:dyDescent="0.2">
      <c r="B20" s="1" t="s">
        <v>187</v>
      </c>
      <c r="C20" s="1"/>
      <c r="F20" s="15"/>
      <c r="G20" s="16"/>
      <c r="H20" s="17"/>
    </row>
    <row r="21" spans="2:8" ht="12.75" customHeight="1" x14ac:dyDescent="0.2">
      <c r="B21" s="1" t="s">
        <v>188</v>
      </c>
      <c r="C21" s="1"/>
      <c r="F21" s="15">
        <v>-22.563171000001731</v>
      </c>
      <c r="G21" s="16">
        <v>-1.1000000000000001E-3</v>
      </c>
      <c r="H21" s="17"/>
    </row>
    <row r="22" spans="2:8" ht="12.75" customHeight="1" x14ac:dyDescent="0.2">
      <c r="B22" s="18" t="s">
        <v>182</v>
      </c>
      <c r="C22" s="18"/>
      <c r="D22" s="18"/>
      <c r="E22" s="18"/>
      <c r="F22" s="19">
        <f>SUM(F21:F21)</f>
        <v>-22.563171000001731</v>
      </c>
      <c r="G22" s="20">
        <f>SUM(G21:G21)</f>
        <v>-1.1000000000000001E-3</v>
      </c>
      <c r="H22" s="21"/>
    </row>
    <row r="23" spans="2:8" ht="12.75" customHeight="1" x14ac:dyDescent="0.2">
      <c r="B23" s="22" t="s">
        <v>189</v>
      </c>
      <c r="C23" s="22"/>
      <c r="D23" s="22"/>
      <c r="E23" s="22"/>
      <c r="F23" s="23">
        <f>SUM(F15,F18,F22)</f>
        <v>20656.894139</v>
      </c>
      <c r="G23" s="31">
        <f>SUM(G15,G18,G22)</f>
        <v>0.99999999999999989</v>
      </c>
      <c r="H23" s="24"/>
    </row>
    <row r="24" spans="2:8" ht="12.75" customHeight="1" x14ac:dyDescent="0.2"/>
    <row r="25" spans="2:8" ht="12.75" customHeight="1" x14ac:dyDescent="0.2">
      <c r="B25" s="1" t="s">
        <v>190</v>
      </c>
      <c r="C25" s="1"/>
    </row>
    <row r="26" spans="2:8" ht="12.75" customHeight="1" x14ac:dyDescent="0.2">
      <c r="B26" s="1" t="s">
        <v>441</v>
      </c>
      <c r="C26" s="1"/>
      <c r="F26" s="15"/>
    </row>
    <row r="27" spans="2:8" ht="12.75" customHeight="1" x14ac:dyDescent="0.2">
      <c r="B27" s="1"/>
      <c r="C27" s="1"/>
    </row>
    <row r="28" spans="2:8" ht="12.75" customHeight="1" x14ac:dyDescent="0.2">
      <c r="B28" s="1"/>
      <c r="C28" s="1"/>
    </row>
    <row r="29" spans="2:8" ht="12.75" customHeight="1" x14ac:dyDescent="0.2">
      <c r="B29" s="1"/>
      <c r="C29" s="1"/>
    </row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ColWidth="9.140625" defaultRowHeight="12.75" x14ac:dyDescent="0.2"/>
  <cols>
    <col min="1" max="1" width="7.5703125" customWidth="1"/>
    <col min="2" max="2" width="52.4257812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623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B6" s="1" t="s">
        <v>184</v>
      </c>
      <c r="C6" s="1"/>
      <c r="F6" s="15"/>
      <c r="G6" s="16"/>
      <c r="H6" s="17"/>
    </row>
    <row r="7" spans="1:8" ht="12.75" customHeight="1" x14ac:dyDescent="0.2">
      <c r="B7" s="1" t="s">
        <v>440</v>
      </c>
      <c r="C7" s="1"/>
      <c r="F7" s="15"/>
      <c r="G7" s="16"/>
      <c r="H7" s="17"/>
    </row>
    <row r="8" spans="1:8" ht="12.75" customHeight="1" x14ac:dyDescent="0.2">
      <c r="A8">
        <v>1</v>
      </c>
      <c r="B8" t="s">
        <v>433</v>
      </c>
      <c r="C8" t="s">
        <v>434</v>
      </c>
      <c r="D8" t="s">
        <v>432</v>
      </c>
      <c r="E8">
        <v>44</v>
      </c>
      <c r="F8" s="15">
        <v>456.77940000000001</v>
      </c>
      <c r="G8" s="16">
        <v>0.19589999999999999</v>
      </c>
      <c r="H8" s="17">
        <v>42275</v>
      </c>
    </row>
    <row r="9" spans="1:8" ht="12.75" customHeight="1" x14ac:dyDescent="0.2">
      <c r="A9">
        <v>2</v>
      </c>
      <c r="B9" t="s">
        <v>320</v>
      </c>
      <c r="C9" t="s">
        <v>321</v>
      </c>
      <c r="D9" t="s">
        <v>255</v>
      </c>
      <c r="E9">
        <v>45</v>
      </c>
      <c r="F9" s="15">
        <v>447.60374999999999</v>
      </c>
      <c r="G9" s="16">
        <v>0.192</v>
      </c>
      <c r="H9" s="17">
        <v>42255</v>
      </c>
    </row>
    <row r="10" spans="1:8" ht="12.75" customHeight="1" x14ac:dyDescent="0.2">
      <c r="A10">
        <v>3</v>
      </c>
      <c r="B10" t="s">
        <v>263</v>
      </c>
      <c r="C10" t="s">
        <v>264</v>
      </c>
      <c r="D10" t="s">
        <v>255</v>
      </c>
      <c r="E10">
        <v>46</v>
      </c>
      <c r="F10" s="15">
        <v>447.14530000000002</v>
      </c>
      <c r="G10" s="16">
        <v>0.1918</v>
      </c>
      <c r="H10" s="17">
        <v>42262</v>
      </c>
    </row>
    <row r="11" spans="1:8" ht="12.75" customHeight="1" x14ac:dyDescent="0.2">
      <c r="A11">
        <v>4</v>
      </c>
      <c r="B11" t="s">
        <v>304</v>
      </c>
      <c r="C11" t="s">
        <v>435</v>
      </c>
      <c r="D11" t="s">
        <v>255</v>
      </c>
      <c r="E11">
        <v>40</v>
      </c>
      <c r="F11" s="15">
        <v>405.8272</v>
      </c>
      <c r="G11" s="16">
        <v>0.1741</v>
      </c>
      <c r="H11" s="17">
        <v>42216</v>
      </c>
    </row>
    <row r="12" spans="1:8" ht="12.75" customHeight="1" x14ac:dyDescent="0.2">
      <c r="A12">
        <v>5</v>
      </c>
      <c r="B12" t="s">
        <v>436</v>
      </c>
      <c r="C12" t="s">
        <v>437</v>
      </c>
      <c r="D12" t="s">
        <v>256</v>
      </c>
      <c r="E12">
        <v>50</v>
      </c>
      <c r="F12" s="15">
        <v>398.96350000000001</v>
      </c>
      <c r="G12" s="16">
        <v>0.1711</v>
      </c>
      <c r="H12" s="17">
        <v>42275</v>
      </c>
    </row>
    <row r="13" spans="1:8" ht="12.75" customHeight="1" x14ac:dyDescent="0.2">
      <c r="A13">
        <v>6</v>
      </c>
      <c r="B13" t="s">
        <v>217</v>
      </c>
      <c r="C13" t="s">
        <v>218</v>
      </c>
      <c r="D13" t="s">
        <v>98</v>
      </c>
      <c r="E13">
        <v>10</v>
      </c>
      <c r="F13" s="15">
        <v>106.6943</v>
      </c>
      <c r="G13" s="16">
        <v>4.58E-2</v>
      </c>
      <c r="H13" s="17">
        <v>42185</v>
      </c>
    </row>
    <row r="14" spans="1:8" ht="12.75" customHeight="1" x14ac:dyDescent="0.2">
      <c r="B14" s="18" t="s">
        <v>182</v>
      </c>
      <c r="C14" s="18"/>
      <c r="D14" s="18"/>
      <c r="E14" s="18"/>
      <c r="F14" s="19">
        <f>SUM(F8:F13)</f>
        <v>2263.0134499999999</v>
      </c>
      <c r="G14" s="20">
        <f>SUM(G8:G13)</f>
        <v>0.97070000000000001</v>
      </c>
      <c r="H14" s="21"/>
    </row>
    <row r="15" spans="1:8" ht="12.75" customHeight="1" x14ac:dyDescent="0.2">
      <c r="F15" s="15"/>
      <c r="G15" s="16"/>
      <c r="H15" s="17"/>
    </row>
    <row r="16" spans="1:8" ht="12.75" customHeight="1" x14ac:dyDescent="0.2">
      <c r="B16" s="1" t="s">
        <v>447</v>
      </c>
      <c r="C16" s="1"/>
      <c r="F16" s="15">
        <v>4.6128</v>
      </c>
      <c r="G16" s="16">
        <v>2E-3</v>
      </c>
      <c r="H16" s="17"/>
    </row>
    <row r="17" spans="2:8" ht="12.75" customHeight="1" x14ac:dyDescent="0.2">
      <c r="B17" s="18" t="s">
        <v>182</v>
      </c>
      <c r="C17" s="18"/>
      <c r="D17" s="18"/>
      <c r="E17" s="18"/>
      <c r="F17" s="19">
        <f>SUM(F16:F16)</f>
        <v>4.6128</v>
      </c>
      <c r="G17" s="29">
        <f>SUM(G16:G16)</f>
        <v>2E-3</v>
      </c>
      <c r="H17" s="21"/>
    </row>
    <row r="18" spans="2:8" ht="12.75" customHeight="1" x14ac:dyDescent="0.2">
      <c r="F18" s="15"/>
      <c r="G18" s="16"/>
      <c r="H18" s="17"/>
    </row>
    <row r="19" spans="2:8" ht="12.75" customHeight="1" x14ac:dyDescent="0.2">
      <c r="B19" s="1" t="s">
        <v>187</v>
      </c>
      <c r="C19" s="1"/>
      <c r="F19" s="15"/>
      <c r="G19" s="16"/>
      <c r="H19" s="17"/>
    </row>
    <row r="20" spans="2:8" ht="12.75" customHeight="1" x14ac:dyDescent="0.2">
      <c r="B20" s="1" t="s">
        <v>188</v>
      </c>
      <c r="C20" s="1"/>
      <c r="F20" s="15">
        <v>63.633878999999858</v>
      </c>
      <c r="G20" s="16">
        <v>2.7300000000000001E-2</v>
      </c>
      <c r="H20" s="17"/>
    </row>
    <row r="21" spans="2:8" ht="12.75" customHeight="1" x14ac:dyDescent="0.2">
      <c r="B21" s="18" t="s">
        <v>182</v>
      </c>
      <c r="C21" s="18"/>
      <c r="D21" s="18"/>
      <c r="E21" s="18"/>
      <c r="F21" s="19">
        <f>SUM(F20:F20)</f>
        <v>63.633878999999858</v>
      </c>
      <c r="G21" s="20">
        <f>SUM(G20:G20)</f>
        <v>2.7300000000000001E-2</v>
      </c>
      <c r="H21" s="21"/>
    </row>
    <row r="22" spans="2:8" ht="12.75" customHeight="1" x14ac:dyDescent="0.2">
      <c r="B22" s="22" t="s">
        <v>189</v>
      </c>
      <c r="C22" s="22"/>
      <c r="D22" s="22"/>
      <c r="E22" s="22"/>
      <c r="F22" s="23">
        <f>SUM(F14,F17,F21)</f>
        <v>2331.2601289999998</v>
      </c>
      <c r="G22" s="31">
        <f>SUM(G14,G17,G21)</f>
        <v>1</v>
      </c>
      <c r="H22" s="24"/>
    </row>
    <row r="23" spans="2:8" ht="12.75" customHeight="1" x14ac:dyDescent="0.2"/>
    <row r="24" spans="2:8" ht="12.75" customHeight="1" x14ac:dyDescent="0.2">
      <c r="B24" s="1" t="s">
        <v>190</v>
      </c>
      <c r="C24" s="1"/>
    </row>
    <row r="25" spans="2:8" ht="12.75" customHeight="1" x14ac:dyDescent="0.2">
      <c r="B25" s="1" t="s">
        <v>441</v>
      </c>
      <c r="C25" s="1"/>
      <c r="F25" s="15"/>
    </row>
    <row r="26" spans="2:8" ht="12.75" customHeight="1" x14ac:dyDescent="0.2">
      <c r="B26" s="1"/>
      <c r="C26" s="1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ColWidth="9.140625" defaultRowHeight="12.75" x14ac:dyDescent="0.2"/>
  <cols>
    <col min="1" max="1" width="7.5703125" customWidth="1"/>
    <col min="2" max="2" width="49.570312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624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211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298</v>
      </c>
      <c r="D9" t="s">
        <v>193</v>
      </c>
      <c r="E9">
        <v>900</v>
      </c>
      <c r="F9" s="15">
        <v>869.02560000000005</v>
      </c>
      <c r="G9" s="16">
        <v>0.27810000000000001</v>
      </c>
      <c r="H9" s="17">
        <v>41453</v>
      </c>
    </row>
    <row r="10" spans="1:8" ht="12.75" customHeight="1" x14ac:dyDescent="0.2">
      <c r="A10">
        <v>2</v>
      </c>
      <c r="B10" t="s">
        <v>224</v>
      </c>
      <c r="C10" t="s">
        <v>297</v>
      </c>
      <c r="D10" t="s">
        <v>193</v>
      </c>
      <c r="E10">
        <v>900</v>
      </c>
      <c r="F10" s="15">
        <v>868.92750000000001</v>
      </c>
      <c r="G10" s="16">
        <v>0.27810000000000001</v>
      </c>
      <c r="H10" s="17">
        <v>41452</v>
      </c>
    </row>
    <row r="11" spans="1:8" ht="12.75" customHeight="1" x14ac:dyDescent="0.2">
      <c r="A11">
        <v>3</v>
      </c>
      <c r="B11" t="s">
        <v>109</v>
      </c>
      <c r="C11" t="s">
        <v>438</v>
      </c>
      <c r="D11" t="s">
        <v>231</v>
      </c>
      <c r="E11">
        <v>500</v>
      </c>
      <c r="F11" s="15">
        <v>482.98</v>
      </c>
      <c r="G11" s="16">
        <v>0.15460000000000002</v>
      </c>
      <c r="H11" s="17">
        <v>41453</v>
      </c>
    </row>
    <row r="12" spans="1:8" ht="12.75" customHeight="1" x14ac:dyDescent="0.2">
      <c r="B12" s="18" t="s">
        <v>182</v>
      </c>
      <c r="C12" s="18"/>
      <c r="D12" s="18"/>
      <c r="E12" s="18"/>
      <c r="F12" s="19">
        <f>SUM(F9:F11)</f>
        <v>2220.9331000000002</v>
      </c>
      <c r="G12" s="20">
        <f>SUM(G9:G11)</f>
        <v>0.7108000000000001</v>
      </c>
      <c r="H12" s="21"/>
    </row>
    <row r="13" spans="1:8" ht="12.75" customHeight="1" x14ac:dyDescent="0.2">
      <c r="F13" s="15"/>
      <c r="G13" s="16"/>
      <c r="H13" s="17"/>
    </row>
    <row r="14" spans="1:8" ht="12.75" customHeight="1" x14ac:dyDescent="0.2">
      <c r="B14" s="1" t="s">
        <v>214</v>
      </c>
      <c r="C14" s="1"/>
      <c r="F14" s="15"/>
      <c r="G14" s="16"/>
      <c r="H14" s="17"/>
    </row>
    <row r="15" spans="1:8" ht="12.75" customHeight="1" x14ac:dyDescent="0.2">
      <c r="A15">
        <v>4</v>
      </c>
      <c r="B15" t="s">
        <v>215</v>
      </c>
      <c r="C15" t="s">
        <v>247</v>
      </c>
      <c r="D15" t="s">
        <v>193</v>
      </c>
      <c r="E15">
        <v>180</v>
      </c>
      <c r="F15" s="15">
        <v>862.78949999999998</v>
      </c>
      <c r="G15" s="16">
        <v>0.27610000000000001</v>
      </c>
      <c r="H15" s="17">
        <v>41457</v>
      </c>
    </row>
    <row r="16" spans="1:8" ht="12.75" customHeight="1" x14ac:dyDescent="0.2">
      <c r="A16">
        <v>5</v>
      </c>
      <c r="B16" t="s">
        <v>250</v>
      </c>
      <c r="C16" t="s">
        <v>251</v>
      </c>
      <c r="D16" t="s">
        <v>193</v>
      </c>
      <c r="E16">
        <v>6</v>
      </c>
      <c r="F16" s="15">
        <v>29.568449999999999</v>
      </c>
      <c r="G16" s="16">
        <v>9.4999999999999998E-3</v>
      </c>
      <c r="H16" s="17">
        <v>41362</v>
      </c>
    </row>
    <row r="17" spans="2:8" ht="12.75" customHeight="1" x14ac:dyDescent="0.2">
      <c r="B17" s="18" t="s">
        <v>182</v>
      </c>
      <c r="C17" s="18"/>
      <c r="D17" s="18"/>
      <c r="E17" s="18"/>
      <c r="F17" s="19">
        <f>SUM(F15:F16)</f>
        <v>892.35794999999996</v>
      </c>
      <c r="G17" s="20">
        <f>SUM(G15:G16)</f>
        <v>0.28560000000000002</v>
      </c>
      <c r="H17" s="21"/>
    </row>
    <row r="18" spans="2:8" ht="12.75" customHeight="1" x14ac:dyDescent="0.2">
      <c r="F18" s="15"/>
      <c r="G18" s="16"/>
      <c r="H18" s="17"/>
    </row>
    <row r="19" spans="2:8" ht="12.75" customHeight="1" x14ac:dyDescent="0.2">
      <c r="B19" s="1" t="s">
        <v>447</v>
      </c>
      <c r="C19" s="1"/>
      <c r="F19" s="15">
        <v>13.08568</v>
      </c>
      <c r="G19" s="16">
        <v>4.1999999999999997E-3</v>
      </c>
      <c r="H19" s="17"/>
    </row>
    <row r="20" spans="2:8" ht="12.75" customHeight="1" x14ac:dyDescent="0.2">
      <c r="B20" s="18" t="s">
        <v>182</v>
      </c>
      <c r="C20" s="18"/>
      <c r="D20" s="18"/>
      <c r="E20" s="18"/>
      <c r="F20" s="19">
        <f>SUM(F19:F19)</f>
        <v>13.08568</v>
      </c>
      <c r="G20" s="29">
        <f>SUM(G19:G19)</f>
        <v>4.1999999999999997E-3</v>
      </c>
      <c r="H20" s="21"/>
    </row>
    <row r="21" spans="2:8" ht="12.75" customHeight="1" x14ac:dyDescent="0.2">
      <c r="F21" s="15"/>
      <c r="G21" s="16"/>
      <c r="H21" s="17"/>
    </row>
    <row r="22" spans="2:8" ht="12.75" customHeight="1" x14ac:dyDescent="0.2">
      <c r="B22" s="1" t="s">
        <v>187</v>
      </c>
      <c r="C22" s="1"/>
      <c r="F22" s="15"/>
      <c r="G22" s="16"/>
      <c r="H22" s="17"/>
    </row>
    <row r="23" spans="2:8" ht="12.75" customHeight="1" x14ac:dyDescent="0.2">
      <c r="B23" s="1" t="s">
        <v>188</v>
      </c>
      <c r="C23" s="1"/>
      <c r="F23" s="15">
        <v>-1.8760179999996787</v>
      </c>
      <c r="G23" s="16">
        <v>-5.9999999999999995E-4</v>
      </c>
      <c r="H23" s="17"/>
    </row>
    <row r="24" spans="2:8" ht="12.75" customHeight="1" x14ac:dyDescent="0.2">
      <c r="B24" s="18" t="s">
        <v>182</v>
      </c>
      <c r="C24" s="18"/>
      <c r="D24" s="18"/>
      <c r="E24" s="18"/>
      <c r="F24" s="19">
        <f>SUM(F23:F23)</f>
        <v>-1.8760179999996787</v>
      </c>
      <c r="G24" s="20">
        <f>SUM(G23:G23)</f>
        <v>-5.9999999999999995E-4</v>
      </c>
      <c r="H24" s="21"/>
    </row>
    <row r="25" spans="2:8" ht="12.75" customHeight="1" x14ac:dyDescent="0.2">
      <c r="B25" s="22" t="s">
        <v>189</v>
      </c>
      <c r="C25" s="22"/>
      <c r="D25" s="22"/>
      <c r="E25" s="22"/>
      <c r="F25" s="23">
        <f>SUM(F12,F17,F20,F24)</f>
        <v>3124.5007120000009</v>
      </c>
      <c r="G25" s="31">
        <f>SUM(G12,G17,G20,G24)</f>
        <v>1.0000000000000002</v>
      </c>
      <c r="H25" s="24"/>
    </row>
    <row r="26" spans="2:8" ht="12.75" customHeight="1" x14ac:dyDescent="0.2"/>
    <row r="27" spans="2:8" ht="12.75" customHeight="1" x14ac:dyDescent="0.2">
      <c r="B27" s="1" t="s">
        <v>190</v>
      </c>
      <c r="C27" s="1"/>
    </row>
    <row r="28" spans="2:8" ht="12.75" customHeight="1" x14ac:dyDescent="0.2">
      <c r="B28" s="1" t="s">
        <v>441</v>
      </c>
      <c r="C28" s="1"/>
      <c r="F28" s="15"/>
    </row>
    <row r="29" spans="2:8" ht="12.75" customHeight="1" x14ac:dyDescent="0.2">
      <c r="B29" s="1"/>
      <c r="C29" s="1"/>
    </row>
    <row r="30" spans="2:8" ht="12.75" customHeight="1" x14ac:dyDescent="0.2">
      <c r="B30" s="1"/>
      <c r="C30" s="1"/>
    </row>
    <row r="31" spans="2:8" ht="12.75" customHeight="1" x14ac:dyDescent="0.2">
      <c r="B31" s="1"/>
      <c r="C31" s="1"/>
    </row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A9" sqref="A9"/>
    </sheetView>
  </sheetViews>
  <sheetFormatPr defaultColWidth="9.140625" defaultRowHeight="12.75" x14ac:dyDescent="0.2"/>
  <cols>
    <col min="1" max="1" width="7.5703125" style="33" customWidth="1"/>
    <col min="2" max="2" width="43.140625" style="33" customWidth="1"/>
    <col min="3" max="3" width="18.7109375" style="33" customWidth="1"/>
    <col min="4" max="5" width="22.42578125" style="33" customWidth="1"/>
    <col min="6" max="6" width="23.5703125" style="33" customWidth="1"/>
    <col min="7" max="7" width="15.140625" style="33" customWidth="1"/>
    <col min="8" max="8" width="13" style="33" customWidth="1"/>
    <col min="9" max="16384" width="9.140625" style="33"/>
  </cols>
  <sheetData>
    <row r="1" spans="1:8" ht="18.75" x14ac:dyDescent="0.2">
      <c r="A1" s="3"/>
      <c r="B1" s="72" t="s">
        <v>501</v>
      </c>
      <c r="C1" s="72"/>
      <c r="D1" s="72"/>
      <c r="E1" s="72"/>
      <c r="F1" s="72"/>
      <c r="G1" s="72"/>
      <c r="H1" s="32"/>
    </row>
    <row r="2" spans="1:8" x14ac:dyDescent="0.2">
      <c r="A2" s="34" t="s">
        <v>1</v>
      </c>
      <c r="B2" s="35" t="s">
        <v>2</v>
      </c>
      <c r="C2" s="35"/>
      <c r="D2" s="36"/>
      <c r="E2" s="36"/>
      <c r="F2" s="37"/>
      <c r="G2" s="38"/>
      <c r="H2" s="39"/>
    </row>
    <row r="3" spans="1:8" ht="15.75" customHeight="1" x14ac:dyDescent="0.2">
      <c r="A3" s="40"/>
      <c r="B3" s="41"/>
      <c r="C3" s="41"/>
      <c r="D3" s="34"/>
      <c r="E3" s="34"/>
      <c r="F3" s="37"/>
      <c r="G3" s="38"/>
      <c r="H3" s="39"/>
    </row>
    <row r="4" spans="1:8" x14ac:dyDescent="0.2">
      <c r="A4" s="42" t="s">
        <v>3</v>
      </c>
      <c r="B4" s="43" t="s">
        <v>4</v>
      </c>
      <c r="C4" s="43" t="s">
        <v>9</v>
      </c>
      <c r="D4" s="43" t="s">
        <v>5</v>
      </c>
      <c r="E4" s="43" t="s">
        <v>439</v>
      </c>
      <c r="F4" s="44" t="s">
        <v>6</v>
      </c>
      <c r="G4" s="45" t="s">
        <v>7</v>
      </c>
      <c r="H4" s="46" t="s">
        <v>8</v>
      </c>
    </row>
    <row r="5" spans="1:8" ht="12.75" customHeight="1" x14ac:dyDescent="0.2">
      <c r="F5" s="47"/>
      <c r="G5" s="48"/>
      <c r="H5" s="49"/>
    </row>
    <row r="6" spans="1:8" ht="12.75" customHeight="1" x14ac:dyDescent="0.2">
      <c r="F6" s="47"/>
      <c r="G6" s="48"/>
      <c r="H6" s="49"/>
    </row>
    <row r="7" spans="1:8" ht="12.75" customHeight="1" x14ac:dyDescent="0.2">
      <c r="B7" s="50" t="s">
        <v>10</v>
      </c>
      <c r="C7" s="50"/>
      <c r="F7" s="47"/>
      <c r="G7" s="48"/>
      <c r="H7" s="49"/>
    </row>
    <row r="8" spans="1:8" ht="12.75" customHeight="1" x14ac:dyDescent="0.2">
      <c r="B8" s="50" t="s">
        <v>11</v>
      </c>
      <c r="C8" s="50"/>
      <c r="F8" s="47"/>
      <c r="G8" s="48"/>
      <c r="H8" s="49"/>
    </row>
    <row r="9" spans="1:8" ht="12.75" customHeight="1" x14ac:dyDescent="0.2">
      <c r="A9" s="33">
        <v>1</v>
      </c>
      <c r="B9" s="33" t="s">
        <v>12</v>
      </c>
      <c r="C9" s="33" t="s">
        <v>14</v>
      </c>
      <c r="D9" s="33" t="s">
        <v>13</v>
      </c>
      <c r="E9" s="28">
        <v>235322</v>
      </c>
      <c r="F9" s="47">
        <v>2803.0380030000001</v>
      </c>
      <c r="G9" s="48">
        <v>7.46E-2</v>
      </c>
      <c r="H9" s="49"/>
    </row>
    <row r="10" spans="1:8" ht="12.75" customHeight="1" x14ac:dyDescent="0.2">
      <c r="A10" s="33">
        <v>2</v>
      </c>
      <c r="B10" s="33" t="s">
        <v>32</v>
      </c>
      <c r="C10" s="33" t="s">
        <v>33</v>
      </c>
      <c r="D10" s="33" t="s">
        <v>22</v>
      </c>
      <c r="E10" s="28">
        <v>98328</v>
      </c>
      <c r="F10" s="47">
        <v>2742.8595599999999</v>
      </c>
      <c r="G10" s="48">
        <v>7.2999999999999995E-2</v>
      </c>
      <c r="H10" s="49"/>
    </row>
    <row r="11" spans="1:8" ht="12.75" customHeight="1" x14ac:dyDescent="0.2">
      <c r="A11" s="33">
        <v>3</v>
      </c>
      <c r="B11" s="33" t="s">
        <v>15</v>
      </c>
      <c r="C11" s="33" t="s">
        <v>17</v>
      </c>
      <c r="D11" s="33" t="s">
        <v>16</v>
      </c>
      <c r="E11" s="28">
        <v>265173</v>
      </c>
      <c r="F11" s="47">
        <v>2351.1564050000002</v>
      </c>
      <c r="G11" s="48">
        <v>6.2600000000000003E-2</v>
      </c>
      <c r="H11" s="49"/>
    </row>
    <row r="12" spans="1:8" ht="12.75" customHeight="1" x14ac:dyDescent="0.2">
      <c r="A12" s="33">
        <v>4</v>
      </c>
      <c r="B12" s="33" t="s">
        <v>37</v>
      </c>
      <c r="C12" s="33" t="s">
        <v>39</v>
      </c>
      <c r="D12" s="33" t="s">
        <v>13</v>
      </c>
      <c r="E12" s="28">
        <v>90610</v>
      </c>
      <c r="F12" s="47">
        <v>2209.0718000000002</v>
      </c>
      <c r="G12" s="48">
        <v>5.8799999999999998E-2</v>
      </c>
      <c r="H12" s="49"/>
    </row>
    <row r="13" spans="1:8" ht="12.75" customHeight="1" x14ac:dyDescent="0.2">
      <c r="A13" s="33">
        <v>5</v>
      </c>
      <c r="B13" s="33" t="s">
        <v>18</v>
      </c>
      <c r="C13" s="33" t="s">
        <v>20</v>
      </c>
      <c r="D13" s="33" t="s">
        <v>19</v>
      </c>
      <c r="E13" s="28">
        <v>696937</v>
      </c>
      <c r="F13" s="47">
        <v>2144.1266810000002</v>
      </c>
      <c r="G13" s="48">
        <v>5.7099999999999998E-2</v>
      </c>
      <c r="H13" s="49"/>
    </row>
    <row r="14" spans="1:8" ht="12.75" customHeight="1" x14ac:dyDescent="0.2">
      <c r="A14" s="33">
        <v>6</v>
      </c>
      <c r="B14" s="33" t="s">
        <v>138</v>
      </c>
      <c r="C14" s="33" t="s">
        <v>139</v>
      </c>
      <c r="D14" s="33" t="s">
        <v>59</v>
      </c>
      <c r="E14" s="28">
        <v>452318</v>
      </c>
      <c r="F14" s="47">
        <v>1900.640236</v>
      </c>
      <c r="G14" s="48">
        <v>5.0599999999999999E-2</v>
      </c>
      <c r="H14" s="49"/>
    </row>
    <row r="15" spans="1:8" ht="12.75" customHeight="1" x14ac:dyDescent="0.2">
      <c r="A15" s="33">
        <v>7</v>
      </c>
      <c r="B15" s="33" t="s">
        <v>24</v>
      </c>
      <c r="C15" s="33" t="s">
        <v>26</v>
      </c>
      <c r="D15" s="33" t="s">
        <v>22</v>
      </c>
      <c r="E15" s="28">
        <v>267737</v>
      </c>
      <c r="F15" s="47">
        <v>1842.0305599999999</v>
      </c>
      <c r="G15" s="48">
        <v>4.9000000000000002E-2</v>
      </c>
      <c r="H15" s="49"/>
    </row>
    <row r="16" spans="1:8" ht="12.75" customHeight="1" x14ac:dyDescent="0.2">
      <c r="A16" s="33">
        <v>8</v>
      </c>
      <c r="B16" s="33" t="s">
        <v>58</v>
      </c>
      <c r="C16" s="33" t="s">
        <v>60</v>
      </c>
      <c r="D16" s="33" t="s">
        <v>35</v>
      </c>
      <c r="E16" s="28">
        <v>227259</v>
      </c>
      <c r="F16" s="47">
        <v>1787.5056649999999</v>
      </c>
      <c r="G16" s="48">
        <v>4.7599999999999996E-2</v>
      </c>
      <c r="H16" s="49"/>
    </row>
    <row r="17" spans="1:8" ht="12.75" customHeight="1" x14ac:dyDescent="0.2">
      <c r="A17" s="33">
        <v>9</v>
      </c>
      <c r="B17" s="33" t="s">
        <v>30</v>
      </c>
      <c r="C17" s="33" t="s">
        <v>31</v>
      </c>
      <c r="D17" s="33" t="s">
        <v>22</v>
      </c>
      <c r="E17" s="28">
        <v>49334</v>
      </c>
      <c r="F17" s="47">
        <v>1575.5059570000001</v>
      </c>
      <c r="G17" s="48">
        <v>4.1900000000000007E-2</v>
      </c>
      <c r="H17" s="49"/>
    </row>
    <row r="18" spans="1:8" ht="12.75" customHeight="1" x14ac:dyDescent="0.2">
      <c r="A18" s="33">
        <v>10</v>
      </c>
      <c r="B18" s="33" t="s">
        <v>194</v>
      </c>
      <c r="C18" s="33" t="s">
        <v>195</v>
      </c>
      <c r="D18" s="33" t="s">
        <v>45</v>
      </c>
      <c r="E18" s="28">
        <v>34914</v>
      </c>
      <c r="F18" s="47">
        <v>1560.1670039999999</v>
      </c>
      <c r="G18" s="48">
        <v>4.1500000000000002E-2</v>
      </c>
      <c r="H18" s="49"/>
    </row>
    <row r="19" spans="1:8" ht="12.75" customHeight="1" x14ac:dyDescent="0.2">
      <c r="A19" s="33">
        <v>11</v>
      </c>
      <c r="B19" s="33" t="s">
        <v>196</v>
      </c>
      <c r="C19" s="33" t="s">
        <v>197</v>
      </c>
      <c r="D19" s="33" t="s">
        <v>25</v>
      </c>
      <c r="E19" s="28">
        <v>142632</v>
      </c>
      <c r="F19" s="47">
        <v>1497.9212640000001</v>
      </c>
      <c r="G19" s="48">
        <v>3.9900000000000005E-2</v>
      </c>
      <c r="H19" s="49"/>
    </row>
    <row r="20" spans="1:8" ht="12.75" customHeight="1" x14ac:dyDescent="0.2">
      <c r="A20" s="33">
        <v>12</v>
      </c>
      <c r="B20" s="33" t="s">
        <v>21</v>
      </c>
      <c r="C20" s="33" t="s">
        <v>23</v>
      </c>
      <c r="D20" s="33" t="s">
        <v>13</v>
      </c>
      <c r="E20" s="28">
        <v>204636</v>
      </c>
      <c r="F20" s="47">
        <v>1315.9117980000001</v>
      </c>
      <c r="G20" s="48">
        <v>3.5000000000000003E-2</v>
      </c>
      <c r="H20" s="49"/>
    </row>
    <row r="21" spans="1:8" ht="12.75" customHeight="1" x14ac:dyDescent="0.2">
      <c r="A21" s="33">
        <v>13</v>
      </c>
      <c r="B21" s="33" t="s">
        <v>76</v>
      </c>
      <c r="C21" s="33" t="s">
        <v>78</v>
      </c>
      <c r="D21" s="33" t="s">
        <v>16</v>
      </c>
      <c r="E21" s="28">
        <v>242112</v>
      </c>
      <c r="F21" s="47">
        <v>993.74870399999998</v>
      </c>
      <c r="G21" s="48">
        <v>2.6499999999999999E-2</v>
      </c>
      <c r="H21" s="49"/>
    </row>
    <row r="22" spans="1:8" ht="12.75" customHeight="1" x14ac:dyDescent="0.2">
      <c r="A22" s="33">
        <v>14</v>
      </c>
      <c r="B22" s="33" t="s">
        <v>100</v>
      </c>
      <c r="C22" s="33" t="s">
        <v>102</v>
      </c>
      <c r="D22" s="33" t="s">
        <v>28</v>
      </c>
      <c r="E22" s="28">
        <v>306332</v>
      </c>
      <c r="F22" s="47">
        <v>912.86936000000003</v>
      </c>
      <c r="G22" s="48">
        <v>2.4300000000000002E-2</v>
      </c>
      <c r="H22" s="49"/>
    </row>
    <row r="23" spans="1:8" ht="12.75" customHeight="1" x14ac:dyDescent="0.2">
      <c r="A23" s="33">
        <v>15</v>
      </c>
      <c r="B23" s="33" t="s">
        <v>198</v>
      </c>
      <c r="C23" s="33" t="s">
        <v>199</v>
      </c>
      <c r="D23" s="33" t="s">
        <v>13</v>
      </c>
      <c r="E23" s="28">
        <v>188457</v>
      </c>
      <c r="F23" s="47">
        <v>906.66662699999995</v>
      </c>
      <c r="G23" s="48">
        <v>2.41E-2</v>
      </c>
      <c r="H23" s="49"/>
    </row>
    <row r="24" spans="1:8" ht="12.75" customHeight="1" x14ac:dyDescent="0.2">
      <c r="A24" s="33">
        <v>16</v>
      </c>
      <c r="B24" s="33" t="s">
        <v>55</v>
      </c>
      <c r="C24" s="33" t="s">
        <v>57</v>
      </c>
      <c r="D24" s="33" t="s">
        <v>25</v>
      </c>
      <c r="E24" s="28">
        <v>47071</v>
      </c>
      <c r="F24" s="47">
        <v>901.83328900000004</v>
      </c>
      <c r="G24" s="48">
        <v>2.4E-2</v>
      </c>
      <c r="H24" s="49"/>
    </row>
    <row r="25" spans="1:8" ht="12.75" customHeight="1" x14ac:dyDescent="0.2">
      <c r="A25" s="33">
        <v>17</v>
      </c>
      <c r="B25" s="33" t="s">
        <v>91</v>
      </c>
      <c r="C25" s="33" t="s">
        <v>93</v>
      </c>
      <c r="D25" s="33" t="s">
        <v>13</v>
      </c>
      <c r="E25" s="28">
        <v>86366</v>
      </c>
      <c r="F25" s="47">
        <v>749.44096500000001</v>
      </c>
      <c r="G25" s="48">
        <v>1.9900000000000001E-2</v>
      </c>
      <c r="H25" s="49"/>
    </row>
    <row r="26" spans="1:8" ht="12.75" customHeight="1" x14ac:dyDescent="0.2">
      <c r="A26" s="33">
        <v>18</v>
      </c>
      <c r="B26" s="33" t="s">
        <v>132</v>
      </c>
      <c r="C26" s="33" t="s">
        <v>133</v>
      </c>
      <c r="D26" s="33" t="s">
        <v>86</v>
      </c>
      <c r="E26" s="28">
        <v>240998</v>
      </c>
      <c r="F26" s="47">
        <v>733.23641499999997</v>
      </c>
      <c r="G26" s="48">
        <v>1.95E-2</v>
      </c>
      <c r="H26" s="49"/>
    </row>
    <row r="27" spans="1:8" ht="12.75" customHeight="1" x14ac:dyDescent="0.2">
      <c r="A27" s="33">
        <v>19</v>
      </c>
      <c r="B27" s="33" t="s">
        <v>200</v>
      </c>
      <c r="C27" s="33" t="s">
        <v>201</v>
      </c>
      <c r="D27" s="33" t="s">
        <v>35</v>
      </c>
      <c r="E27" s="28">
        <v>248534</v>
      </c>
      <c r="F27" s="47">
        <v>699.62320999999997</v>
      </c>
      <c r="G27" s="48">
        <v>1.8600000000000002E-2</v>
      </c>
      <c r="H27" s="49"/>
    </row>
    <row r="28" spans="1:8" ht="12.75" customHeight="1" x14ac:dyDescent="0.2">
      <c r="A28" s="33">
        <v>20</v>
      </c>
      <c r="B28" s="33" t="s">
        <v>40</v>
      </c>
      <c r="C28" s="33" t="s">
        <v>43</v>
      </c>
      <c r="D28" s="33" t="s">
        <v>41</v>
      </c>
      <c r="E28" s="28">
        <v>109778</v>
      </c>
      <c r="F28" s="47">
        <v>682.05071399999997</v>
      </c>
      <c r="G28" s="48">
        <v>1.8200000000000001E-2</v>
      </c>
      <c r="H28" s="49"/>
    </row>
    <row r="29" spans="1:8" ht="12.75" customHeight="1" x14ac:dyDescent="0.2">
      <c r="A29" s="33">
        <v>21</v>
      </c>
      <c r="B29" s="33" t="s">
        <v>203</v>
      </c>
      <c r="C29" s="33" t="s">
        <v>204</v>
      </c>
      <c r="D29" s="33" t="s">
        <v>28</v>
      </c>
      <c r="E29" s="28">
        <v>31726</v>
      </c>
      <c r="F29" s="47">
        <v>643.13360899999998</v>
      </c>
      <c r="G29" s="48">
        <v>1.7100000000000001E-2</v>
      </c>
      <c r="H29" s="49"/>
    </row>
    <row r="30" spans="1:8" ht="12.75" customHeight="1" x14ac:dyDescent="0.2">
      <c r="A30" s="33">
        <v>22</v>
      </c>
      <c r="B30" s="33" t="s">
        <v>47</v>
      </c>
      <c r="C30" s="33" t="s">
        <v>49</v>
      </c>
      <c r="D30" s="33" t="s">
        <v>48</v>
      </c>
      <c r="E30" s="28">
        <v>316109</v>
      </c>
      <c r="F30" s="47">
        <v>624.31527500000004</v>
      </c>
      <c r="G30" s="48">
        <v>1.66E-2</v>
      </c>
      <c r="H30" s="49"/>
    </row>
    <row r="31" spans="1:8" ht="12.75" customHeight="1" x14ac:dyDescent="0.2">
      <c r="A31" s="33">
        <v>23</v>
      </c>
      <c r="B31" s="33" t="s">
        <v>124</v>
      </c>
      <c r="C31" s="33" t="s">
        <v>125</v>
      </c>
      <c r="D31" s="33" t="s">
        <v>80</v>
      </c>
      <c r="E31" s="28">
        <v>190500</v>
      </c>
      <c r="F31" s="47">
        <v>615.88649999999996</v>
      </c>
      <c r="G31" s="48">
        <v>1.6399999999999998E-2</v>
      </c>
      <c r="H31" s="49"/>
    </row>
    <row r="32" spans="1:8" ht="12.75" customHeight="1" x14ac:dyDescent="0.2">
      <c r="A32" s="33">
        <v>24</v>
      </c>
      <c r="B32" s="33" t="s">
        <v>97</v>
      </c>
      <c r="C32" s="33" t="s">
        <v>99</v>
      </c>
      <c r="D32" s="33" t="s">
        <v>74</v>
      </c>
      <c r="E32" s="28">
        <v>52040</v>
      </c>
      <c r="F32" s="47">
        <v>591.01828</v>
      </c>
      <c r="G32" s="48">
        <v>1.5700000000000002E-2</v>
      </c>
      <c r="H32" s="49"/>
    </row>
    <row r="33" spans="1:8" ht="12.75" customHeight="1" x14ac:dyDescent="0.2">
      <c r="A33" s="33">
        <v>25</v>
      </c>
      <c r="B33" s="33" t="s">
        <v>52</v>
      </c>
      <c r="C33" s="33" t="s">
        <v>54</v>
      </c>
      <c r="D33" s="33" t="s">
        <v>28</v>
      </c>
      <c r="E33" s="28">
        <v>340200</v>
      </c>
      <c r="F33" s="47">
        <v>566.26289999999995</v>
      </c>
      <c r="G33" s="48">
        <v>1.5100000000000001E-2</v>
      </c>
      <c r="H33" s="49"/>
    </row>
    <row r="34" spans="1:8" ht="12.75" customHeight="1" x14ac:dyDescent="0.2">
      <c r="A34" s="33">
        <v>26</v>
      </c>
      <c r="B34" s="33" t="s">
        <v>27</v>
      </c>
      <c r="C34" s="33" t="s">
        <v>29</v>
      </c>
      <c r="D34" s="33" t="s">
        <v>28</v>
      </c>
      <c r="E34" s="28">
        <v>32661</v>
      </c>
      <c r="F34" s="47">
        <v>516.56637599999999</v>
      </c>
      <c r="G34" s="48">
        <v>1.38E-2</v>
      </c>
      <c r="H34" s="49"/>
    </row>
    <row r="35" spans="1:8" ht="12.75" customHeight="1" x14ac:dyDescent="0.2">
      <c r="A35" s="33">
        <v>27</v>
      </c>
      <c r="B35" s="33" t="s">
        <v>134</v>
      </c>
      <c r="C35" s="33" t="s">
        <v>135</v>
      </c>
      <c r="D35" s="33" t="s">
        <v>89</v>
      </c>
      <c r="E35" s="28">
        <v>418698</v>
      </c>
      <c r="F35" s="47">
        <v>472.91939100000002</v>
      </c>
      <c r="G35" s="48">
        <v>1.26E-2</v>
      </c>
      <c r="H35" s="49"/>
    </row>
    <row r="36" spans="1:8" ht="12.75" customHeight="1" x14ac:dyDescent="0.2">
      <c r="A36" s="33">
        <v>28</v>
      </c>
      <c r="B36" s="33" t="s">
        <v>205</v>
      </c>
      <c r="C36" s="33" t="s">
        <v>206</v>
      </c>
      <c r="D36" s="33" t="s">
        <v>202</v>
      </c>
      <c r="E36" s="28">
        <v>27403</v>
      </c>
      <c r="F36" s="47">
        <v>422.51315599999998</v>
      </c>
      <c r="G36" s="48">
        <v>1.1200000000000002E-2</v>
      </c>
      <c r="H36" s="49"/>
    </row>
    <row r="37" spans="1:8" ht="12.75" customHeight="1" x14ac:dyDescent="0.2">
      <c r="A37" s="33">
        <v>29</v>
      </c>
      <c r="B37" s="33" t="s">
        <v>150</v>
      </c>
      <c r="C37" s="33" t="s">
        <v>151</v>
      </c>
      <c r="D37" s="33" t="s">
        <v>68</v>
      </c>
      <c r="E37" s="28">
        <v>267633</v>
      </c>
      <c r="F37" s="47">
        <v>413.35916900000001</v>
      </c>
      <c r="G37" s="48">
        <v>1.1000000000000001E-2</v>
      </c>
      <c r="H37" s="49"/>
    </row>
    <row r="38" spans="1:8" ht="12.75" customHeight="1" x14ac:dyDescent="0.2">
      <c r="A38" s="33">
        <v>30</v>
      </c>
      <c r="B38" s="33" t="s">
        <v>118</v>
      </c>
      <c r="C38" s="33" t="s">
        <v>119</v>
      </c>
      <c r="D38" s="33" t="s">
        <v>42</v>
      </c>
      <c r="E38" s="28">
        <v>71768</v>
      </c>
      <c r="F38" s="47">
        <v>338.81672800000001</v>
      </c>
      <c r="G38" s="48">
        <v>9.0000000000000011E-3</v>
      </c>
      <c r="H38" s="49"/>
    </row>
    <row r="39" spans="1:8" ht="12.75" customHeight="1" x14ac:dyDescent="0.2">
      <c r="A39" s="33">
        <v>31</v>
      </c>
      <c r="B39" s="33" t="s">
        <v>142</v>
      </c>
      <c r="C39" s="33" t="s">
        <v>143</v>
      </c>
      <c r="D39" s="33" t="s">
        <v>45</v>
      </c>
      <c r="E39" s="28">
        <v>373300</v>
      </c>
      <c r="F39" s="47">
        <v>324.58434999999997</v>
      </c>
      <c r="G39" s="48">
        <v>8.6E-3</v>
      </c>
      <c r="H39" s="49"/>
    </row>
    <row r="40" spans="1:8" ht="12.75" customHeight="1" x14ac:dyDescent="0.2">
      <c r="A40" s="33">
        <v>32</v>
      </c>
      <c r="B40" s="33" t="s">
        <v>207</v>
      </c>
      <c r="C40" s="33" t="s">
        <v>208</v>
      </c>
      <c r="D40" s="33" t="s">
        <v>80</v>
      </c>
      <c r="E40" s="28">
        <v>59714</v>
      </c>
      <c r="F40" s="47">
        <v>322.4556</v>
      </c>
      <c r="G40" s="48">
        <v>8.6E-3</v>
      </c>
      <c r="H40" s="49"/>
    </row>
    <row r="41" spans="1:8" ht="12.75" customHeight="1" x14ac:dyDescent="0.2">
      <c r="A41" s="33">
        <v>33</v>
      </c>
      <c r="B41" s="33" t="s">
        <v>209</v>
      </c>
      <c r="C41" s="33" t="s">
        <v>210</v>
      </c>
      <c r="D41" s="33" t="s">
        <v>16</v>
      </c>
      <c r="E41" s="28">
        <v>93389</v>
      </c>
      <c r="F41" s="47">
        <v>305.66219699999999</v>
      </c>
      <c r="G41" s="48">
        <v>8.1000000000000013E-3</v>
      </c>
      <c r="H41" s="49"/>
    </row>
    <row r="42" spans="1:8" ht="12.75" customHeight="1" x14ac:dyDescent="0.2">
      <c r="A42" s="33">
        <v>34</v>
      </c>
      <c r="B42" s="33" t="s">
        <v>126</v>
      </c>
      <c r="C42" s="33" t="s">
        <v>127</v>
      </c>
      <c r="D42" s="33" t="s">
        <v>83</v>
      </c>
      <c r="E42" s="28">
        <v>197960</v>
      </c>
      <c r="F42" s="47">
        <v>211.71822</v>
      </c>
      <c r="G42" s="48">
        <v>5.6000000000000008E-3</v>
      </c>
      <c r="H42" s="49"/>
    </row>
    <row r="43" spans="1:8" ht="12.75" customHeight="1" x14ac:dyDescent="0.2">
      <c r="B43" s="51" t="s">
        <v>182</v>
      </c>
      <c r="C43" s="51"/>
      <c r="D43" s="51"/>
      <c r="E43" s="51"/>
      <c r="F43" s="52">
        <f>SUM(F9:F42)</f>
        <v>36678.615968000013</v>
      </c>
      <c r="G43" s="53">
        <f>SUM(G9:G42)</f>
        <v>0.97610000000000008</v>
      </c>
      <c r="H43" s="54"/>
    </row>
    <row r="44" spans="1:8" ht="12.75" customHeight="1" x14ac:dyDescent="0.2">
      <c r="F44" s="47"/>
      <c r="G44" s="48"/>
      <c r="H44" s="49"/>
    </row>
    <row r="45" spans="1:8" ht="12.75" customHeight="1" x14ac:dyDescent="0.2">
      <c r="B45" s="1" t="s">
        <v>447</v>
      </c>
      <c r="F45" s="47">
        <v>350.36534</v>
      </c>
      <c r="G45" s="48">
        <v>9.2999999999999992E-3</v>
      </c>
      <c r="H45" s="49"/>
    </row>
    <row r="46" spans="1:8" ht="12.75" customHeight="1" x14ac:dyDescent="0.2">
      <c r="B46" s="51" t="s">
        <v>182</v>
      </c>
      <c r="C46" s="51"/>
      <c r="D46" s="51"/>
      <c r="E46" s="51"/>
      <c r="F46" s="52">
        <f>SUM(F45:F45)</f>
        <v>350.36534</v>
      </c>
      <c r="G46" s="52">
        <f>SUM(G45:G45)</f>
        <v>9.2999999999999992E-3</v>
      </c>
      <c r="H46" s="54"/>
    </row>
    <row r="47" spans="1:8" ht="12.75" customHeight="1" x14ac:dyDescent="0.2">
      <c r="F47" s="47"/>
      <c r="G47" s="48"/>
      <c r="H47" s="49"/>
    </row>
    <row r="48" spans="1:8" ht="12.75" customHeight="1" x14ac:dyDescent="0.2">
      <c r="B48" s="50" t="s">
        <v>187</v>
      </c>
      <c r="C48" s="50"/>
      <c r="F48" s="47"/>
      <c r="G48" s="48"/>
      <c r="H48" s="49"/>
    </row>
    <row r="49" spans="2:8" ht="12.75" customHeight="1" x14ac:dyDescent="0.2">
      <c r="B49" s="50" t="s">
        <v>188</v>
      </c>
      <c r="C49" s="50"/>
      <c r="F49" s="47">
        <v>538.42315500000063</v>
      </c>
      <c r="G49" s="48">
        <v>1.46E-2</v>
      </c>
      <c r="H49" s="49"/>
    </row>
    <row r="50" spans="2:8" ht="12.75" customHeight="1" x14ac:dyDescent="0.2">
      <c r="B50" s="51" t="s">
        <v>182</v>
      </c>
      <c r="C50" s="51"/>
      <c r="D50" s="51"/>
      <c r="E50" s="51"/>
      <c r="F50" s="52">
        <f>SUM(F49:F49)</f>
        <v>538.42315500000063</v>
      </c>
      <c r="G50" s="53">
        <f>SUM(G49:G49)</f>
        <v>1.46E-2</v>
      </c>
      <c r="H50" s="54"/>
    </row>
    <row r="51" spans="2:8" ht="12.75" customHeight="1" x14ac:dyDescent="0.2">
      <c r="B51" s="55" t="s">
        <v>189</v>
      </c>
      <c r="C51" s="55"/>
      <c r="D51" s="55"/>
      <c r="E51" s="55"/>
      <c r="F51" s="56">
        <f>SUM(F43,F46,F50)</f>
        <v>37567.404463000013</v>
      </c>
      <c r="G51" s="31">
        <f>SUM(G43,G46,G50)</f>
        <v>1</v>
      </c>
      <c r="H51" s="57"/>
    </row>
    <row r="52" spans="2:8" ht="12.75" customHeight="1" x14ac:dyDescent="0.2"/>
    <row r="53" spans="2:8" ht="12.75" customHeight="1" x14ac:dyDescent="0.2">
      <c r="B53" s="1" t="s">
        <v>441</v>
      </c>
      <c r="C53" s="50"/>
    </row>
    <row r="54" spans="2:8" ht="12.75" customHeight="1" x14ac:dyDescent="0.2">
      <c r="B54" s="50"/>
      <c r="C54" s="50"/>
      <c r="F54" s="47"/>
    </row>
    <row r="55" spans="2:8" ht="12.75" customHeight="1" x14ac:dyDescent="0.2">
      <c r="B55" s="50"/>
      <c r="C55" s="50"/>
    </row>
    <row r="56" spans="2:8" ht="12.75" customHeight="1" x14ac:dyDescent="0.2">
      <c r="B56" s="50"/>
      <c r="C56" s="50"/>
    </row>
    <row r="57" spans="2:8" ht="12.75" customHeight="1" x14ac:dyDescent="0.2">
      <c r="B57" s="50"/>
      <c r="C57" s="50"/>
    </row>
    <row r="58" spans="2:8" ht="12.75" customHeight="1" x14ac:dyDescent="0.2"/>
    <row r="59" spans="2:8" ht="12.75" customHeight="1" x14ac:dyDescent="0.2"/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</sheetData>
  <mergeCells count="1">
    <mergeCell ref="B1:G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A2" sqref="A2"/>
    </sheetView>
  </sheetViews>
  <sheetFormatPr defaultColWidth="9.140625" defaultRowHeight="12.75" x14ac:dyDescent="0.2"/>
  <cols>
    <col min="1" max="1" width="7.5703125" style="33" customWidth="1"/>
    <col min="2" max="2" width="50.5703125" style="33" customWidth="1"/>
    <col min="3" max="3" width="18.7109375" style="33" customWidth="1"/>
    <col min="4" max="4" width="22.42578125" style="33" customWidth="1"/>
    <col min="5" max="5" width="15.85546875" style="33" customWidth="1"/>
    <col min="6" max="6" width="23.5703125" style="33" customWidth="1"/>
    <col min="7" max="7" width="15.140625" style="33" customWidth="1"/>
    <col min="8" max="8" width="13" style="33" customWidth="1"/>
    <col min="9" max="16384" width="9.140625" style="33"/>
  </cols>
  <sheetData>
    <row r="1" spans="1:8" ht="18.75" x14ac:dyDescent="0.2">
      <c r="A1" s="3"/>
      <c r="B1" s="72" t="s">
        <v>502</v>
      </c>
      <c r="C1" s="72"/>
      <c r="D1" s="72"/>
      <c r="E1" s="72"/>
      <c r="F1" s="72"/>
      <c r="G1" s="72"/>
      <c r="H1" s="32"/>
    </row>
    <row r="2" spans="1:8" x14ac:dyDescent="0.2">
      <c r="A2" s="34" t="s">
        <v>1</v>
      </c>
      <c r="B2" s="35" t="s">
        <v>2</v>
      </c>
      <c r="C2" s="35"/>
      <c r="D2" s="36"/>
      <c r="E2" s="36"/>
      <c r="F2" s="37"/>
      <c r="G2" s="38"/>
      <c r="H2" s="39"/>
    </row>
    <row r="3" spans="1:8" ht="15.75" customHeight="1" x14ac:dyDescent="0.2">
      <c r="A3" s="40"/>
      <c r="B3" s="41"/>
      <c r="C3" s="41"/>
      <c r="D3" s="34"/>
      <c r="E3" s="34"/>
      <c r="F3" s="37"/>
      <c r="G3" s="38"/>
      <c r="H3" s="39"/>
    </row>
    <row r="4" spans="1:8" x14ac:dyDescent="0.2">
      <c r="A4" s="42" t="s">
        <v>3</v>
      </c>
      <c r="B4" s="43" t="s">
        <v>4</v>
      </c>
      <c r="C4" s="43" t="s">
        <v>9</v>
      </c>
      <c r="D4" s="43" t="s">
        <v>5</v>
      </c>
      <c r="E4" s="43" t="s">
        <v>439</v>
      </c>
      <c r="F4" s="44" t="s">
        <v>6</v>
      </c>
      <c r="G4" s="45" t="s">
        <v>7</v>
      </c>
      <c r="H4" s="46" t="s">
        <v>8</v>
      </c>
    </row>
    <row r="5" spans="1:8" ht="12.75" customHeight="1" x14ac:dyDescent="0.2">
      <c r="F5" s="47"/>
      <c r="G5" s="48"/>
      <c r="H5" s="49"/>
    </row>
    <row r="6" spans="1:8" ht="12.75" customHeight="1" x14ac:dyDescent="0.2">
      <c r="F6" s="47"/>
      <c r="G6" s="48"/>
      <c r="H6" s="49"/>
    </row>
    <row r="7" spans="1:8" ht="12.75" customHeight="1" x14ac:dyDescent="0.2">
      <c r="B7" s="50" t="s">
        <v>10</v>
      </c>
      <c r="C7" s="50"/>
      <c r="F7" s="47"/>
      <c r="G7" s="48"/>
      <c r="H7" s="49"/>
    </row>
    <row r="8" spans="1:8" ht="12.75" customHeight="1" x14ac:dyDescent="0.2">
      <c r="B8" s="50" t="s">
        <v>11</v>
      </c>
      <c r="C8" s="50"/>
      <c r="F8" s="47"/>
      <c r="G8" s="48"/>
      <c r="H8" s="49"/>
    </row>
    <row r="9" spans="1:8" ht="12.75" customHeight="1" x14ac:dyDescent="0.2">
      <c r="A9" s="33">
        <v>1</v>
      </c>
      <c r="B9" s="33" t="s">
        <v>18</v>
      </c>
      <c r="C9" s="33" t="s">
        <v>20</v>
      </c>
      <c r="D9" s="33" t="s">
        <v>19</v>
      </c>
      <c r="E9" s="58">
        <v>169500</v>
      </c>
      <c r="F9" s="47">
        <v>521.46675000000005</v>
      </c>
      <c r="G9" s="48">
        <v>4.6300000000000001E-2</v>
      </c>
      <c r="H9" s="49"/>
    </row>
    <row r="10" spans="1:8" ht="12.75" customHeight="1" x14ac:dyDescent="0.2">
      <c r="A10" s="33">
        <v>2</v>
      </c>
      <c r="B10" s="33" t="s">
        <v>503</v>
      </c>
      <c r="C10" s="33" t="s">
        <v>504</v>
      </c>
      <c r="D10" s="33" t="s">
        <v>13</v>
      </c>
      <c r="E10" s="58">
        <v>32760</v>
      </c>
      <c r="F10" s="47">
        <v>448.84476000000001</v>
      </c>
      <c r="G10" s="48">
        <v>3.9800000000000002E-2</v>
      </c>
      <c r="H10" s="49"/>
    </row>
    <row r="11" spans="1:8" ht="12.75" customHeight="1" x14ac:dyDescent="0.2">
      <c r="A11" s="33">
        <v>3</v>
      </c>
      <c r="B11" s="33" t="s">
        <v>12</v>
      </c>
      <c r="C11" s="33" t="s">
        <v>14</v>
      </c>
      <c r="D11" s="33" t="s">
        <v>13</v>
      </c>
      <c r="E11" s="58">
        <v>34560</v>
      </c>
      <c r="F11" s="47">
        <v>411.66144000000003</v>
      </c>
      <c r="G11" s="48">
        <v>3.6499999999999998E-2</v>
      </c>
      <c r="H11" s="49"/>
    </row>
    <row r="12" spans="1:8" ht="12.75" customHeight="1" x14ac:dyDescent="0.2">
      <c r="A12" s="33">
        <v>4</v>
      </c>
      <c r="B12" s="33" t="s">
        <v>52</v>
      </c>
      <c r="C12" s="33" t="s">
        <v>54</v>
      </c>
      <c r="D12" s="33" t="s">
        <v>28</v>
      </c>
      <c r="E12" s="58">
        <v>243000</v>
      </c>
      <c r="F12" s="47">
        <v>404.4735</v>
      </c>
      <c r="G12" s="48">
        <v>3.5900000000000001E-2</v>
      </c>
      <c r="H12" s="49"/>
    </row>
    <row r="13" spans="1:8" ht="12.75" customHeight="1" x14ac:dyDescent="0.2">
      <c r="A13" s="33">
        <v>5</v>
      </c>
      <c r="B13" s="33" t="s">
        <v>505</v>
      </c>
      <c r="C13" s="33" t="s">
        <v>506</v>
      </c>
      <c r="D13" s="33" t="s">
        <v>19</v>
      </c>
      <c r="E13" s="58">
        <v>21840</v>
      </c>
      <c r="F13" s="47">
        <v>390.09516000000002</v>
      </c>
      <c r="G13" s="48">
        <v>3.4599999999999999E-2</v>
      </c>
      <c r="H13" s="49"/>
    </row>
    <row r="14" spans="1:8" ht="12.75" customHeight="1" x14ac:dyDescent="0.2">
      <c r="A14" s="33">
        <v>6</v>
      </c>
      <c r="B14" s="33" t="s">
        <v>507</v>
      </c>
      <c r="C14" s="33" t="s">
        <v>508</v>
      </c>
      <c r="D14" s="33" t="s">
        <v>35</v>
      </c>
      <c r="E14" s="58">
        <v>36000</v>
      </c>
      <c r="F14" s="47">
        <v>348.96600000000001</v>
      </c>
      <c r="G14" s="48">
        <v>3.1E-2</v>
      </c>
      <c r="H14" s="49"/>
    </row>
    <row r="15" spans="1:8" ht="12.75" customHeight="1" x14ac:dyDescent="0.2">
      <c r="A15" s="33">
        <v>7</v>
      </c>
      <c r="B15" s="33" t="s">
        <v>451</v>
      </c>
      <c r="C15" s="33" t="s">
        <v>452</v>
      </c>
      <c r="D15" s="33" t="s">
        <v>80</v>
      </c>
      <c r="E15" s="58">
        <v>100882</v>
      </c>
      <c r="F15" s="47">
        <v>342.69615399999998</v>
      </c>
      <c r="G15" s="48">
        <v>3.04E-2</v>
      </c>
      <c r="H15" s="49"/>
    </row>
    <row r="16" spans="1:8" ht="12.75" customHeight="1" x14ac:dyDescent="0.2">
      <c r="A16" s="33">
        <v>8</v>
      </c>
      <c r="B16" s="33" t="s">
        <v>118</v>
      </c>
      <c r="C16" s="33" t="s">
        <v>119</v>
      </c>
      <c r="D16" s="33" t="s">
        <v>42</v>
      </c>
      <c r="E16" s="58">
        <v>72360</v>
      </c>
      <c r="F16" s="47">
        <v>341.61156</v>
      </c>
      <c r="G16" s="48">
        <v>3.0299999999999997E-2</v>
      </c>
      <c r="H16" s="49"/>
    </row>
    <row r="17" spans="1:8" ht="12.75" customHeight="1" x14ac:dyDescent="0.2">
      <c r="A17" s="33">
        <v>9</v>
      </c>
      <c r="B17" s="33" t="s">
        <v>140</v>
      </c>
      <c r="C17" s="33" t="s">
        <v>141</v>
      </c>
      <c r="D17" s="33" t="s">
        <v>22</v>
      </c>
      <c r="E17" s="58">
        <v>126000</v>
      </c>
      <c r="F17" s="47">
        <v>332.577</v>
      </c>
      <c r="G17" s="48">
        <v>2.9500000000000002E-2</v>
      </c>
      <c r="H17" s="49"/>
    </row>
    <row r="18" spans="1:8" ht="12.75" customHeight="1" x14ac:dyDescent="0.2">
      <c r="A18" s="33">
        <v>10</v>
      </c>
      <c r="B18" s="33" t="s">
        <v>37</v>
      </c>
      <c r="C18" s="33" t="s">
        <v>39</v>
      </c>
      <c r="D18" s="33" t="s">
        <v>13</v>
      </c>
      <c r="E18" s="58">
        <v>13350</v>
      </c>
      <c r="F18" s="47">
        <v>325.47300000000001</v>
      </c>
      <c r="G18" s="48">
        <v>2.8900000000000002E-2</v>
      </c>
      <c r="H18" s="49"/>
    </row>
    <row r="19" spans="1:8" ht="12.75" customHeight="1" x14ac:dyDescent="0.2">
      <c r="A19" s="33">
        <v>11</v>
      </c>
      <c r="B19" s="33" t="s">
        <v>509</v>
      </c>
      <c r="C19" s="33" t="s">
        <v>510</v>
      </c>
      <c r="D19" s="33" t="s">
        <v>42</v>
      </c>
      <c r="E19" s="58">
        <v>49800</v>
      </c>
      <c r="F19" s="47">
        <v>277.7346</v>
      </c>
      <c r="G19" s="48">
        <v>2.46E-2</v>
      </c>
      <c r="H19" s="49"/>
    </row>
    <row r="20" spans="1:8" ht="12.75" customHeight="1" x14ac:dyDescent="0.2">
      <c r="A20" s="33">
        <v>12</v>
      </c>
      <c r="B20" s="33" t="s">
        <v>511</v>
      </c>
      <c r="C20" s="33" t="s">
        <v>512</v>
      </c>
      <c r="D20" s="33" t="s">
        <v>41</v>
      </c>
      <c r="E20" s="58">
        <v>200700</v>
      </c>
      <c r="F20" s="47">
        <v>270.94499999999999</v>
      </c>
      <c r="G20" s="48">
        <v>2.4E-2</v>
      </c>
      <c r="H20" s="49"/>
    </row>
    <row r="21" spans="1:8" ht="12.75" customHeight="1" x14ac:dyDescent="0.2">
      <c r="A21" s="33">
        <v>13</v>
      </c>
      <c r="B21" s="33" t="s">
        <v>513</v>
      </c>
      <c r="C21" s="33" t="s">
        <v>514</v>
      </c>
      <c r="D21" s="33" t="s">
        <v>77</v>
      </c>
      <c r="E21" s="58">
        <v>366296</v>
      </c>
      <c r="F21" s="47">
        <v>256.22405199999997</v>
      </c>
      <c r="G21" s="48">
        <v>2.2700000000000001E-2</v>
      </c>
      <c r="H21" s="49"/>
    </row>
    <row r="22" spans="1:8" ht="12.75" customHeight="1" x14ac:dyDescent="0.2">
      <c r="A22" s="33">
        <v>14</v>
      </c>
      <c r="B22" s="33" t="s">
        <v>91</v>
      </c>
      <c r="C22" s="33" t="s">
        <v>93</v>
      </c>
      <c r="D22" s="33" t="s">
        <v>13</v>
      </c>
      <c r="E22" s="58">
        <v>29100</v>
      </c>
      <c r="F22" s="47">
        <v>252.51525000000001</v>
      </c>
      <c r="G22" s="48">
        <v>2.2400000000000003E-2</v>
      </c>
      <c r="H22" s="49"/>
    </row>
    <row r="23" spans="1:8" ht="12.75" customHeight="1" x14ac:dyDescent="0.2">
      <c r="A23" s="33">
        <v>15</v>
      </c>
      <c r="B23" s="33" t="s">
        <v>203</v>
      </c>
      <c r="C23" s="33" t="s">
        <v>204</v>
      </c>
      <c r="D23" s="33" t="s">
        <v>28</v>
      </c>
      <c r="E23" s="58">
        <v>12360</v>
      </c>
      <c r="F23" s="47">
        <v>250.55573999999999</v>
      </c>
      <c r="G23" s="48">
        <v>2.2200000000000001E-2</v>
      </c>
      <c r="H23" s="49"/>
    </row>
    <row r="24" spans="1:8" ht="12.75" customHeight="1" x14ac:dyDescent="0.2">
      <c r="A24" s="33">
        <v>16</v>
      </c>
      <c r="B24" s="33" t="s">
        <v>115</v>
      </c>
      <c r="C24" s="33" t="s">
        <v>117</v>
      </c>
      <c r="D24" s="33" t="s">
        <v>13</v>
      </c>
      <c r="E24" s="58">
        <v>72600</v>
      </c>
      <c r="F24" s="47">
        <v>242.95590000000001</v>
      </c>
      <c r="G24" s="48">
        <v>2.1600000000000001E-2</v>
      </c>
      <c r="H24" s="49"/>
    </row>
    <row r="25" spans="1:8" ht="12.75" customHeight="1" x14ac:dyDescent="0.2">
      <c r="A25" s="33">
        <v>17</v>
      </c>
      <c r="B25" s="33" t="s">
        <v>24</v>
      </c>
      <c r="C25" s="33" t="s">
        <v>26</v>
      </c>
      <c r="D25" s="33" t="s">
        <v>22</v>
      </c>
      <c r="E25" s="58">
        <v>34500</v>
      </c>
      <c r="F25" s="47">
        <v>237.36</v>
      </c>
      <c r="G25" s="48">
        <v>2.1099999999999997E-2</v>
      </c>
      <c r="H25" s="49"/>
    </row>
    <row r="26" spans="1:8" ht="12.75" customHeight="1" x14ac:dyDescent="0.2">
      <c r="A26" s="33">
        <v>18</v>
      </c>
      <c r="B26" s="33" t="s">
        <v>515</v>
      </c>
      <c r="C26" s="33" t="s">
        <v>517</v>
      </c>
      <c r="D26" s="33" t="s">
        <v>19</v>
      </c>
      <c r="E26" s="58">
        <v>17400</v>
      </c>
      <c r="F26" s="47">
        <v>234.91739999999999</v>
      </c>
      <c r="G26" s="48">
        <v>2.0799999999999999E-2</v>
      </c>
      <c r="H26" s="49"/>
    </row>
    <row r="27" spans="1:8" ht="12.75" customHeight="1" x14ac:dyDescent="0.2">
      <c r="A27" s="33">
        <v>19</v>
      </c>
      <c r="B27" s="33" t="s">
        <v>85</v>
      </c>
      <c r="C27" s="33" t="s">
        <v>87</v>
      </c>
      <c r="D27" s="33" t="s">
        <v>45</v>
      </c>
      <c r="E27" s="58">
        <v>71508</v>
      </c>
      <c r="F27" s="47">
        <v>229.00436999999999</v>
      </c>
      <c r="G27" s="48">
        <v>2.0299999999999999E-2</v>
      </c>
      <c r="H27" s="49"/>
    </row>
    <row r="28" spans="1:8" ht="12.75" customHeight="1" x14ac:dyDescent="0.2">
      <c r="A28" s="33">
        <v>20</v>
      </c>
      <c r="B28" s="33" t="s">
        <v>518</v>
      </c>
      <c r="C28" s="33" t="s">
        <v>519</v>
      </c>
      <c r="D28" s="33" t="s">
        <v>86</v>
      </c>
      <c r="E28" s="58">
        <v>63600</v>
      </c>
      <c r="F28" s="47">
        <v>227.5926</v>
      </c>
      <c r="G28" s="48">
        <v>2.0199999999999999E-2</v>
      </c>
      <c r="H28" s="49"/>
    </row>
    <row r="29" spans="1:8" ht="12.75" customHeight="1" x14ac:dyDescent="0.2">
      <c r="A29" s="33">
        <v>21</v>
      </c>
      <c r="B29" s="33" t="s">
        <v>164</v>
      </c>
      <c r="C29" s="33" t="s">
        <v>165</v>
      </c>
      <c r="D29" s="33" t="s">
        <v>59</v>
      </c>
      <c r="E29" s="58">
        <v>54683</v>
      </c>
      <c r="F29" s="47">
        <v>221.41146699999999</v>
      </c>
      <c r="G29" s="48">
        <v>1.9599999999999999E-2</v>
      </c>
      <c r="H29" s="49"/>
    </row>
    <row r="30" spans="1:8" ht="12.75" customHeight="1" x14ac:dyDescent="0.2">
      <c r="A30" s="33">
        <v>22</v>
      </c>
      <c r="B30" s="33" t="s">
        <v>94</v>
      </c>
      <c r="C30" s="33" t="s">
        <v>96</v>
      </c>
      <c r="D30" s="33" t="s">
        <v>13</v>
      </c>
      <c r="E30" s="58">
        <v>86100</v>
      </c>
      <c r="F30" s="47">
        <v>219.59805</v>
      </c>
      <c r="G30" s="48">
        <v>1.95E-2</v>
      </c>
      <c r="H30" s="49"/>
    </row>
    <row r="31" spans="1:8" ht="12.75" customHeight="1" x14ac:dyDescent="0.2">
      <c r="A31" s="33">
        <v>23</v>
      </c>
      <c r="B31" s="33" t="s">
        <v>302</v>
      </c>
      <c r="C31" s="33" t="s">
        <v>521</v>
      </c>
      <c r="D31" s="33" t="s">
        <v>35</v>
      </c>
      <c r="E31" s="58">
        <v>88800</v>
      </c>
      <c r="F31" s="47">
        <v>214.4076</v>
      </c>
      <c r="G31" s="48">
        <v>1.9E-2</v>
      </c>
      <c r="H31" s="49"/>
    </row>
    <row r="32" spans="1:8" ht="12.75" customHeight="1" x14ac:dyDescent="0.2">
      <c r="A32" s="33">
        <v>24</v>
      </c>
      <c r="B32" s="33" t="s">
        <v>522</v>
      </c>
      <c r="C32" s="33" t="s">
        <v>523</v>
      </c>
      <c r="D32" s="33" t="s">
        <v>56</v>
      </c>
      <c r="E32" s="58">
        <v>129600</v>
      </c>
      <c r="F32" s="47">
        <v>213.19200000000001</v>
      </c>
      <c r="G32" s="48">
        <v>1.89E-2</v>
      </c>
      <c r="H32" s="49"/>
    </row>
    <row r="33" spans="1:8" ht="12.75" customHeight="1" x14ac:dyDescent="0.2">
      <c r="A33" s="33">
        <v>25</v>
      </c>
      <c r="B33" s="33" t="s">
        <v>413</v>
      </c>
      <c r="C33" s="33" t="s">
        <v>524</v>
      </c>
      <c r="D33" s="33" t="s">
        <v>16</v>
      </c>
      <c r="E33" s="58">
        <v>64800</v>
      </c>
      <c r="F33" s="47">
        <v>212.96520000000001</v>
      </c>
      <c r="G33" s="48">
        <v>1.89E-2</v>
      </c>
      <c r="H33" s="49"/>
    </row>
    <row r="34" spans="1:8" ht="12.75" customHeight="1" x14ac:dyDescent="0.2">
      <c r="A34" s="33">
        <v>26</v>
      </c>
      <c r="B34" s="33" t="s">
        <v>525</v>
      </c>
      <c r="C34" s="33" t="s">
        <v>526</v>
      </c>
      <c r="D34" s="33" t="s">
        <v>62</v>
      </c>
      <c r="E34" s="58">
        <v>43308</v>
      </c>
      <c r="F34" s="47">
        <v>212.12258399999999</v>
      </c>
      <c r="G34" s="48">
        <v>1.8799999999999997E-2</v>
      </c>
      <c r="H34" s="49"/>
    </row>
    <row r="35" spans="1:8" ht="12.75" customHeight="1" x14ac:dyDescent="0.2">
      <c r="A35" s="33">
        <v>27</v>
      </c>
      <c r="B35" s="33" t="s">
        <v>477</v>
      </c>
      <c r="C35" s="33" t="s">
        <v>478</v>
      </c>
      <c r="D35" s="33" t="s">
        <v>28</v>
      </c>
      <c r="E35" s="58">
        <v>10800</v>
      </c>
      <c r="F35" s="47">
        <v>196.7868</v>
      </c>
      <c r="G35" s="48">
        <v>1.7500000000000002E-2</v>
      </c>
      <c r="H35" s="49"/>
    </row>
    <row r="36" spans="1:8" ht="12.75" customHeight="1" x14ac:dyDescent="0.2">
      <c r="A36" s="33">
        <v>28</v>
      </c>
      <c r="B36" s="33" t="s">
        <v>527</v>
      </c>
      <c r="C36" s="33" t="s">
        <v>528</v>
      </c>
      <c r="D36" s="33" t="s">
        <v>19</v>
      </c>
      <c r="E36" s="58">
        <v>126900</v>
      </c>
      <c r="F36" s="47">
        <v>189.52515</v>
      </c>
      <c r="G36" s="48">
        <v>1.6799999999999999E-2</v>
      </c>
      <c r="H36" s="49"/>
    </row>
    <row r="37" spans="1:8" ht="12.75" customHeight="1" x14ac:dyDescent="0.2">
      <c r="A37" s="33">
        <v>29</v>
      </c>
      <c r="B37" s="33" t="s">
        <v>529</v>
      </c>
      <c r="C37" s="33" t="s">
        <v>530</v>
      </c>
      <c r="D37" s="33" t="s">
        <v>16</v>
      </c>
      <c r="E37" s="58">
        <v>54000</v>
      </c>
      <c r="F37" s="47">
        <v>163.809</v>
      </c>
      <c r="G37" s="48">
        <v>1.4499999999999999E-2</v>
      </c>
      <c r="H37" s="49"/>
    </row>
    <row r="38" spans="1:8" ht="12.75" customHeight="1" x14ac:dyDescent="0.2">
      <c r="A38" s="33">
        <v>30</v>
      </c>
      <c r="B38" s="33" t="s">
        <v>128</v>
      </c>
      <c r="C38" s="33" t="s">
        <v>129</v>
      </c>
      <c r="D38" s="33" t="s">
        <v>35</v>
      </c>
      <c r="E38" s="58">
        <v>77100</v>
      </c>
      <c r="F38" s="47">
        <v>162.75810000000001</v>
      </c>
      <c r="G38" s="48">
        <v>1.44E-2</v>
      </c>
      <c r="H38" s="49"/>
    </row>
    <row r="39" spans="1:8" ht="12.75" customHeight="1" x14ac:dyDescent="0.2">
      <c r="A39" s="33">
        <v>31</v>
      </c>
      <c r="B39" s="33" t="s">
        <v>531</v>
      </c>
      <c r="C39" s="33" t="s">
        <v>532</v>
      </c>
      <c r="D39" s="33" t="s">
        <v>13</v>
      </c>
      <c r="E39" s="58">
        <v>94800</v>
      </c>
      <c r="F39" s="47">
        <v>155.0454</v>
      </c>
      <c r="G39" s="48">
        <v>1.38E-2</v>
      </c>
      <c r="H39" s="49"/>
    </row>
    <row r="40" spans="1:8" ht="12.75" customHeight="1" x14ac:dyDescent="0.2">
      <c r="A40" s="33">
        <v>32</v>
      </c>
      <c r="B40" s="33" t="s">
        <v>207</v>
      </c>
      <c r="C40" s="33" t="s">
        <v>208</v>
      </c>
      <c r="D40" s="33" t="s">
        <v>80</v>
      </c>
      <c r="E40" s="58">
        <v>28366</v>
      </c>
      <c r="F40" s="47">
        <v>153.1764</v>
      </c>
      <c r="G40" s="48">
        <v>1.3600000000000001E-2</v>
      </c>
      <c r="H40" s="49"/>
    </row>
    <row r="41" spans="1:8" ht="12.75" customHeight="1" x14ac:dyDescent="0.2">
      <c r="A41" s="33">
        <v>33</v>
      </c>
      <c r="B41" s="33" t="s">
        <v>533</v>
      </c>
      <c r="C41" s="33" t="s">
        <v>534</v>
      </c>
      <c r="D41" s="33" t="s">
        <v>22</v>
      </c>
      <c r="E41" s="58">
        <v>58500</v>
      </c>
      <c r="F41" s="47">
        <v>148.38525000000001</v>
      </c>
      <c r="G41" s="48">
        <v>1.32E-2</v>
      </c>
      <c r="H41" s="49"/>
    </row>
    <row r="42" spans="1:8" ht="12.75" customHeight="1" x14ac:dyDescent="0.2">
      <c r="A42" s="33">
        <v>34</v>
      </c>
      <c r="B42" s="33" t="s">
        <v>15</v>
      </c>
      <c r="C42" s="33" t="s">
        <v>17</v>
      </c>
      <c r="D42" s="33" t="s">
        <v>16</v>
      </c>
      <c r="E42" s="58">
        <v>16200</v>
      </c>
      <c r="F42" s="47">
        <v>143.63730000000001</v>
      </c>
      <c r="G42" s="48">
        <v>1.2699999999999999E-2</v>
      </c>
      <c r="H42" s="49"/>
    </row>
    <row r="43" spans="1:8" ht="12.75" customHeight="1" x14ac:dyDescent="0.2">
      <c r="A43" s="33">
        <v>35</v>
      </c>
      <c r="B43" s="33" t="s">
        <v>230</v>
      </c>
      <c r="C43" s="33" t="s">
        <v>535</v>
      </c>
      <c r="D43" s="33" t="s">
        <v>13</v>
      </c>
      <c r="E43" s="58">
        <v>27000</v>
      </c>
      <c r="F43" s="47">
        <v>142.749</v>
      </c>
      <c r="G43" s="48">
        <v>1.2699999999999999E-2</v>
      </c>
      <c r="H43" s="49"/>
    </row>
    <row r="44" spans="1:8" ht="12.75" customHeight="1" x14ac:dyDescent="0.2">
      <c r="A44" s="33">
        <v>36</v>
      </c>
      <c r="B44" s="33" t="s">
        <v>536</v>
      </c>
      <c r="C44" s="33" t="s">
        <v>537</v>
      </c>
      <c r="D44" s="33" t="s">
        <v>62</v>
      </c>
      <c r="E44" s="58">
        <v>66300</v>
      </c>
      <c r="F44" s="47">
        <v>137.24100000000001</v>
      </c>
      <c r="G44" s="48">
        <v>1.2199999999999999E-2</v>
      </c>
      <c r="H44" s="49"/>
    </row>
    <row r="45" spans="1:8" ht="12.75" customHeight="1" x14ac:dyDescent="0.2">
      <c r="A45" s="33">
        <v>37</v>
      </c>
      <c r="B45" s="33" t="s">
        <v>416</v>
      </c>
      <c r="C45" s="33" t="s">
        <v>538</v>
      </c>
      <c r="D45" s="33" t="s">
        <v>42</v>
      </c>
      <c r="E45" s="58">
        <v>119414</v>
      </c>
      <c r="F45" s="47">
        <v>129.50448299999999</v>
      </c>
      <c r="G45" s="48">
        <v>1.15E-2</v>
      </c>
      <c r="H45" s="49"/>
    </row>
    <row r="46" spans="1:8" ht="12.75" customHeight="1" x14ac:dyDescent="0.2">
      <c r="A46" s="33">
        <v>38</v>
      </c>
      <c r="B46" s="33" t="s">
        <v>469</v>
      </c>
      <c r="C46" s="33" t="s">
        <v>470</v>
      </c>
      <c r="D46" s="33" t="s">
        <v>77</v>
      </c>
      <c r="E46" s="58">
        <v>78600</v>
      </c>
      <c r="F46" s="47">
        <v>123.4806</v>
      </c>
      <c r="G46" s="48">
        <v>1.1000000000000001E-2</v>
      </c>
      <c r="H46" s="49"/>
    </row>
    <row r="47" spans="1:8" ht="12.75" customHeight="1" x14ac:dyDescent="0.2">
      <c r="A47" s="33">
        <v>39</v>
      </c>
      <c r="B47" s="33" t="s">
        <v>76</v>
      </c>
      <c r="C47" s="33" t="s">
        <v>78</v>
      </c>
      <c r="D47" s="33" t="s">
        <v>16</v>
      </c>
      <c r="E47" s="58">
        <v>30000</v>
      </c>
      <c r="F47" s="47">
        <v>123.13500000000001</v>
      </c>
      <c r="G47" s="48">
        <v>1.09E-2</v>
      </c>
      <c r="H47" s="49"/>
    </row>
    <row r="48" spans="1:8" ht="12.75" customHeight="1" x14ac:dyDescent="0.2">
      <c r="A48" s="33">
        <v>40</v>
      </c>
      <c r="B48" s="33" t="s">
        <v>539</v>
      </c>
      <c r="C48" s="33" t="s">
        <v>540</v>
      </c>
      <c r="D48" s="33" t="s">
        <v>56</v>
      </c>
      <c r="E48" s="58">
        <v>108000</v>
      </c>
      <c r="F48" s="47">
        <v>121.554</v>
      </c>
      <c r="G48" s="48">
        <v>1.0800000000000001E-2</v>
      </c>
      <c r="H48" s="49"/>
    </row>
    <row r="49" spans="1:8" ht="12.75" customHeight="1" x14ac:dyDescent="0.2">
      <c r="A49" s="33">
        <v>41</v>
      </c>
      <c r="B49" s="33" t="s">
        <v>541</v>
      </c>
      <c r="C49" s="33" t="s">
        <v>542</v>
      </c>
      <c r="D49" s="33" t="s">
        <v>19</v>
      </c>
      <c r="E49" s="58">
        <v>32400</v>
      </c>
      <c r="F49" s="47">
        <v>117.288</v>
      </c>
      <c r="G49" s="48">
        <v>1.04E-2</v>
      </c>
      <c r="H49" s="49"/>
    </row>
    <row r="50" spans="1:8" ht="12.75" customHeight="1" x14ac:dyDescent="0.2">
      <c r="A50" s="33">
        <v>42</v>
      </c>
      <c r="B50" s="33" t="s">
        <v>224</v>
      </c>
      <c r="C50" s="33" t="s">
        <v>543</v>
      </c>
      <c r="D50" s="33" t="s">
        <v>13</v>
      </c>
      <c r="E50" s="58">
        <v>108000</v>
      </c>
      <c r="F50" s="47">
        <v>116.208</v>
      </c>
      <c r="G50" s="48">
        <v>1.03E-2</v>
      </c>
      <c r="H50" s="49"/>
    </row>
    <row r="51" spans="1:8" ht="12.75" customHeight="1" x14ac:dyDescent="0.2">
      <c r="A51" s="33">
        <v>43</v>
      </c>
      <c r="B51" s="33" t="s">
        <v>544</v>
      </c>
      <c r="C51" s="33" t="s">
        <v>545</v>
      </c>
      <c r="D51" s="33" t="s">
        <v>516</v>
      </c>
      <c r="E51" s="58">
        <v>110400</v>
      </c>
      <c r="F51" s="47">
        <v>115.47839999999999</v>
      </c>
      <c r="G51" s="48">
        <v>1.0200000000000001E-2</v>
      </c>
      <c r="H51" s="49"/>
    </row>
    <row r="52" spans="1:8" ht="12.75" customHeight="1" x14ac:dyDescent="0.2">
      <c r="A52" s="33">
        <v>44</v>
      </c>
      <c r="B52" s="33" t="s">
        <v>449</v>
      </c>
      <c r="C52" s="33" t="s">
        <v>450</v>
      </c>
      <c r="D52" s="33" t="s">
        <v>22</v>
      </c>
      <c r="E52" s="58">
        <v>8580</v>
      </c>
      <c r="F52" s="47">
        <v>115.32807</v>
      </c>
      <c r="G52" s="48">
        <v>1.0200000000000001E-2</v>
      </c>
      <c r="H52" s="49"/>
    </row>
    <row r="53" spans="1:8" ht="12.75" customHeight="1" x14ac:dyDescent="0.2">
      <c r="A53" s="33">
        <v>45</v>
      </c>
      <c r="B53" s="33" t="s">
        <v>124</v>
      </c>
      <c r="C53" s="33" t="s">
        <v>125</v>
      </c>
      <c r="D53" s="33" t="s">
        <v>80</v>
      </c>
      <c r="E53" s="58">
        <v>33000</v>
      </c>
      <c r="F53" s="47">
        <v>106.68899999999999</v>
      </c>
      <c r="G53" s="48">
        <v>9.4999999999999998E-3</v>
      </c>
      <c r="H53" s="49"/>
    </row>
    <row r="54" spans="1:8" ht="12.75" customHeight="1" x14ac:dyDescent="0.2">
      <c r="A54" s="33">
        <v>46</v>
      </c>
      <c r="B54" s="33" t="s">
        <v>88</v>
      </c>
      <c r="C54" s="33" t="s">
        <v>90</v>
      </c>
      <c r="D54" s="33" t="s">
        <v>53</v>
      </c>
      <c r="E54" s="58">
        <v>156600</v>
      </c>
      <c r="F54" s="47">
        <v>104.37390000000001</v>
      </c>
      <c r="G54" s="48">
        <v>9.300000000000001E-3</v>
      </c>
      <c r="H54" s="49"/>
    </row>
    <row r="55" spans="1:8" ht="12.75" customHeight="1" x14ac:dyDescent="0.2">
      <c r="A55" s="33">
        <v>47</v>
      </c>
      <c r="B55" s="33" t="s">
        <v>546</v>
      </c>
      <c r="C55" s="33" t="s">
        <v>547</v>
      </c>
      <c r="D55" s="33" t="s">
        <v>13</v>
      </c>
      <c r="E55" s="58">
        <v>378000</v>
      </c>
      <c r="F55" s="47">
        <v>102.627</v>
      </c>
      <c r="G55" s="48">
        <v>9.1000000000000004E-3</v>
      </c>
      <c r="H55" s="49"/>
    </row>
    <row r="56" spans="1:8" ht="12.75" customHeight="1" x14ac:dyDescent="0.2">
      <c r="A56" s="33">
        <v>48</v>
      </c>
      <c r="B56" s="33" t="s">
        <v>548</v>
      </c>
      <c r="C56" s="33" t="s">
        <v>549</v>
      </c>
      <c r="D56" s="33" t="s">
        <v>62</v>
      </c>
      <c r="E56" s="58">
        <v>33000</v>
      </c>
      <c r="F56" s="47">
        <v>101.01300000000001</v>
      </c>
      <c r="G56" s="48">
        <v>9.0000000000000011E-3</v>
      </c>
      <c r="H56" s="49"/>
    </row>
    <row r="57" spans="1:8" ht="12.75" customHeight="1" x14ac:dyDescent="0.2">
      <c r="A57" s="33">
        <v>49</v>
      </c>
      <c r="B57" s="33" t="s">
        <v>489</v>
      </c>
      <c r="C57" s="33" t="s">
        <v>490</v>
      </c>
      <c r="D57" s="33" t="s">
        <v>45</v>
      </c>
      <c r="E57" s="58">
        <v>7500</v>
      </c>
      <c r="F57" s="47">
        <v>99.232500000000002</v>
      </c>
      <c r="G57" s="48">
        <v>8.8000000000000005E-3</v>
      </c>
      <c r="H57" s="49"/>
    </row>
    <row r="58" spans="1:8" ht="12.75" customHeight="1" x14ac:dyDescent="0.2">
      <c r="A58" s="33">
        <v>50</v>
      </c>
      <c r="B58" s="33" t="s">
        <v>550</v>
      </c>
      <c r="C58" s="33" t="s">
        <v>551</v>
      </c>
      <c r="D58" s="33" t="s">
        <v>42</v>
      </c>
      <c r="E58" s="58">
        <v>48600</v>
      </c>
      <c r="F58" s="47">
        <v>96.325199999999995</v>
      </c>
      <c r="G58" s="48">
        <v>8.5000000000000006E-3</v>
      </c>
      <c r="H58" s="49"/>
    </row>
    <row r="59" spans="1:8" ht="12.75" customHeight="1" x14ac:dyDescent="0.2">
      <c r="A59" s="33">
        <v>51</v>
      </c>
      <c r="B59" s="33" t="s">
        <v>552</v>
      </c>
      <c r="C59" s="33" t="s">
        <v>553</v>
      </c>
      <c r="D59" s="33" t="s">
        <v>22</v>
      </c>
      <c r="E59" s="58">
        <v>113719</v>
      </c>
      <c r="F59" s="47">
        <v>89.724290999999994</v>
      </c>
      <c r="G59" s="48">
        <v>8.0000000000000002E-3</v>
      </c>
      <c r="H59" s="49"/>
    </row>
    <row r="60" spans="1:8" ht="12.75" customHeight="1" x14ac:dyDescent="0.2">
      <c r="A60" s="33">
        <v>52</v>
      </c>
      <c r="B60" s="33" t="s">
        <v>112</v>
      </c>
      <c r="C60" s="33" t="s">
        <v>114</v>
      </c>
      <c r="D60" s="33" t="s">
        <v>25</v>
      </c>
      <c r="E60" s="58">
        <v>18000</v>
      </c>
      <c r="F60" s="47">
        <v>88.614000000000004</v>
      </c>
      <c r="G60" s="48">
        <v>7.9000000000000008E-3</v>
      </c>
      <c r="H60" s="49"/>
    </row>
    <row r="61" spans="1:8" ht="12.75" customHeight="1" x14ac:dyDescent="0.2">
      <c r="A61" s="33">
        <v>53</v>
      </c>
      <c r="B61" s="33" t="s">
        <v>554</v>
      </c>
      <c r="C61" s="33" t="s">
        <v>555</v>
      </c>
      <c r="D61" s="33" t="s">
        <v>28</v>
      </c>
      <c r="E61" s="58">
        <v>18900</v>
      </c>
      <c r="F61" s="47">
        <v>77.584500000000006</v>
      </c>
      <c r="G61" s="48">
        <v>6.8999999999999999E-3</v>
      </c>
      <c r="H61" s="49"/>
    </row>
    <row r="62" spans="1:8" ht="12.75" customHeight="1" x14ac:dyDescent="0.2">
      <c r="A62" s="33">
        <v>54</v>
      </c>
      <c r="B62" s="33" t="s">
        <v>370</v>
      </c>
      <c r="C62" s="33" t="s">
        <v>556</v>
      </c>
      <c r="D62" s="33" t="s">
        <v>13</v>
      </c>
      <c r="E62" s="58">
        <v>56160</v>
      </c>
      <c r="F62" s="47">
        <v>75.535200000000003</v>
      </c>
      <c r="G62" s="48">
        <v>6.7000000000000002E-3</v>
      </c>
      <c r="H62" s="49"/>
    </row>
    <row r="63" spans="1:8" ht="12.75" customHeight="1" x14ac:dyDescent="0.2">
      <c r="A63" s="33">
        <v>55</v>
      </c>
      <c r="B63" s="33" t="s">
        <v>200</v>
      </c>
      <c r="C63" s="33" t="s">
        <v>201</v>
      </c>
      <c r="D63" s="33" t="s">
        <v>35</v>
      </c>
      <c r="E63" s="58">
        <v>24000</v>
      </c>
      <c r="F63" s="47">
        <v>67.56</v>
      </c>
      <c r="G63" s="48">
        <v>6.0000000000000001E-3</v>
      </c>
      <c r="H63" s="49"/>
    </row>
    <row r="64" spans="1:8" ht="12.75" customHeight="1" x14ac:dyDescent="0.2">
      <c r="A64" s="33">
        <v>56</v>
      </c>
      <c r="B64" s="33" t="s">
        <v>150</v>
      </c>
      <c r="C64" s="33" t="s">
        <v>151</v>
      </c>
      <c r="D64" s="33" t="s">
        <v>68</v>
      </c>
      <c r="E64" s="58">
        <v>39000</v>
      </c>
      <c r="F64" s="47">
        <v>60.235500000000002</v>
      </c>
      <c r="G64" s="48">
        <v>5.3E-3</v>
      </c>
      <c r="H64" s="49"/>
    </row>
    <row r="65" spans="1:8" ht="12.75" customHeight="1" x14ac:dyDescent="0.2">
      <c r="A65" s="33">
        <v>57</v>
      </c>
      <c r="B65" s="33" t="s">
        <v>158</v>
      </c>
      <c r="C65" s="33" t="s">
        <v>159</v>
      </c>
      <c r="D65" s="33" t="s">
        <v>22</v>
      </c>
      <c r="E65" s="58">
        <v>32500</v>
      </c>
      <c r="F65" s="47">
        <v>35.002499999999998</v>
      </c>
      <c r="G65" s="48">
        <v>3.0999999999999999E-3</v>
      </c>
      <c r="H65" s="49"/>
    </row>
    <row r="66" spans="1:8" ht="12.75" customHeight="1" x14ac:dyDescent="0.2">
      <c r="A66" s="33">
        <v>58</v>
      </c>
      <c r="B66" s="33" t="s">
        <v>557</v>
      </c>
      <c r="C66" s="33" t="s">
        <v>558</v>
      </c>
      <c r="D66" s="33" t="s">
        <v>520</v>
      </c>
      <c r="E66" s="58">
        <v>672128</v>
      </c>
      <c r="F66" s="47">
        <v>18.349094000000001</v>
      </c>
      <c r="G66" s="48">
        <v>1.6000000000000001E-3</v>
      </c>
      <c r="H66" s="49"/>
    </row>
    <row r="67" spans="1:8" ht="12.75" customHeight="1" x14ac:dyDescent="0.2">
      <c r="B67" s="51" t="s">
        <v>182</v>
      </c>
      <c r="C67" s="51"/>
      <c r="D67" s="51"/>
      <c r="E67" s="51"/>
      <c r="F67" s="52">
        <f>SUM(F9:F66)</f>
        <v>11319.322775000002</v>
      </c>
      <c r="G67" s="29">
        <f>SUM(G9:G66)</f>
        <v>1.0042</v>
      </c>
      <c r="H67" s="54"/>
    </row>
    <row r="68" spans="1:8" ht="12.75" customHeight="1" x14ac:dyDescent="0.2">
      <c r="E68" s="58"/>
      <c r="F68" s="47"/>
      <c r="G68" s="48"/>
      <c r="H68" s="49"/>
    </row>
    <row r="69" spans="1:8" ht="12.75" customHeight="1" x14ac:dyDescent="0.2">
      <c r="B69" s="1" t="s">
        <v>625</v>
      </c>
      <c r="E69" s="58"/>
      <c r="F69" s="47"/>
      <c r="G69" s="48"/>
      <c r="H69" s="49"/>
    </row>
    <row r="70" spans="1:8" ht="12.75" customHeight="1" x14ac:dyDescent="0.2">
      <c r="A70" s="33">
        <v>59</v>
      </c>
      <c r="B70" s="33" t="s">
        <v>559</v>
      </c>
      <c r="C70" s="2" t="s">
        <v>445</v>
      </c>
      <c r="D70" s="33" t="s">
        <v>202</v>
      </c>
      <c r="E70" s="58">
        <v>200000</v>
      </c>
      <c r="F70" s="47">
        <v>0.02</v>
      </c>
      <c r="G70" s="30" t="s">
        <v>446</v>
      </c>
      <c r="H70" s="49"/>
    </row>
    <row r="71" spans="1:8" ht="12.75" customHeight="1" x14ac:dyDescent="0.2">
      <c r="A71" s="33">
        <v>60</v>
      </c>
      <c r="B71" s="33" t="s">
        <v>560</v>
      </c>
      <c r="C71" s="2" t="s">
        <v>445</v>
      </c>
      <c r="D71" s="33" t="s">
        <v>89</v>
      </c>
      <c r="E71" s="58">
        <v>100000</v>
      </c>
      <c r="F71" s="47">
        <v>0.01</v>
      </c>
      <c r="G71" s="30" t="s">
        <v>446</v>
      </c>
      <c r="H71" s="49"/>
    </row>
    <row r="72" spans="1:8" ht="12.75" customHeight="1" x14ac:dyDescent="0.2">
      <c r="A72" s="33">
        <v>61</v>
      </c>
      <c r="B72" s="33" t="s">
        <v>561</v>
      </c>
      <c r="C72" s="2" t="s">
        <v>445</v>
      </c>
      <c r="D72" s="33" t="s">
        <v>19</v>
      </c>
      <c r="E72" s="58">
        <v>50000</v>
      </c>
      <c r="F72" s="47">
        <v>5.0000000000000001E-3</v>
      </c>
      <c r="G72" s="30" t="s">
        <v>446</v>
      </c>
      <c r="H72" s="49"/>
    </row>
    <row r="73" spans="1:8" ht="12.75" customHeight="1" x14ac:dyDescent="0.2">
      <c r="A73" s="33">
        <v>62</v>
      </c>
      <c r="B73" s="33" t="s">
        <v>626</v>
      </c>
      <c r="C73" s="2" t="s">
        <v>445</v>
      </c>
      <c r="D73" s="33" t="s">
        <v>520</v>
      </c>
      <c r="E73" s="58">
        <v>900</v>
      </c>
      <c r="F73" s="47">
        <v>9.0000000000000006E-5</v>
      </c>
      <c r="G73" s="30" t="s">
        <v>446</v>
      </c>
      <c r="H73" s="49"/>
    </row>
    <row r="74" spans="1:8" ht="12.75" customHeight="1" x14ac:dyDescent="0.2">
      <c r="A74" s="33">
        <v>63</v>
      </c>
      <c r="B74" s="33" t="s">
        <v>562</v>
      </c>
      <c r="C74" s="2" t="s">
        <v>445</v>
      </c>
      <c r="D74" s="33" t="s">
        <v>35</v>
      </c>
      <c r="E74" s="58">
        <v>20</v>
      </c>
      <c r="F74" s="47">
        <v>0</v>
      </c>
      <c r="G74" s="30" t="s">
        <v>446</v>
      </c>
      <c r="H74" s="49"/>
    </row>
    <row r="75" spans="1:8" ht="12.75" customHeight="1" x14ac:dyDescent="0.2">
      <c r="A75" s="33">
        <v>64</v>
      </c>
      <c r="B75" s="33" t="s">
        <v>220</v>
      </c>
      <c r="C75" s="2" t="s">
        <v>445</v>
      </c>
      <c r="D75" s="33" t="s">
        <v>48</v>
      </c>
      <c r="E75" s="58">
        <v>16500</v>
      </c>
      <c r="F75" s="47">
        <v>0</v>
      </c>
      <c r="G75" s="30" t="s">
        <v>446</v>
      </c>
      <c r="H75" s="49"/>
    </row>
    <row r="76" spans="1:8" ht="12.75" customHeight="1" x14ac:dyDescent="0.2">
      <c r="B76" s="51" t="s">
        <v>182</v>
      </c>
      <c r="C76" s="51"/>
      <c r="D76" s="51"/>
      <c r="E76" s="51"/>
      <c r="F76" s="52">
        <f>SUM(F70:F75)</f>
        <v>3.5089999999999996E-2</v>
      </c>
      <c r="G76" s="52">
        <f>SUM(G70:G75)</f>
        <v>0</v>
      </c>
      <c r="H76" s="54"/>
    </row>
    <row r="77" spans="1:8" ht="12.75" customHeight="1" x14ac:dyDescent="0.2">
      <c r="F77" s="47"/>
      <c r="G77" s="48"/>
      <c r="H77" s="49"/>
    </row>
    <row r="78" spans="1:8" ht="12.75" customHeight="1" x14ac:dyDescent="0.2">
      <c r="B78" s="1" t="s">
        <v>447</v>
      </c>
      <c r="F78" s="47">
        <v>49.64423</v>
      </c>
      <c r="G78" s="48">
        <v>4.4040117816144383E-3</v>
      </c>
      <c r="H78" s="49"/>
    </row>
    <row r="79" spans="1:8" ht="12.75" customHeight="1" x14ac:dyDescent="0.2">
      <c r="B79" s="51" t="s">
        <v>182</v>
      </c>
      <c r="C79" s="51"/>
      <c r="D79" s="51"/>
      <c r="E79" s="51"/>
      <c r="F79" s="52">
        <f>SUM(F78:F78)</f>
        <v>49.64423</v>
      </c>
      <c r="G79" s="53">
        <f>SUM(G78:G78)</f>
        <v>4.4040117816144383E-3</v>
      </c>
      <c r="H79" s="54"/>
    </row>
    <row r="80" spans="1:8" ht="12.75" customHeight="1" x14ac:dyDescent="0.2">
      <c r="F80" s="47"/>
      <c r="G80" s="48"/>
      <c r="H80" s="49"/>
    </row>
    <row r="81" spans="2:8" ht="12.75" customHeight="1" x14ac:dyDescent="0.2">
      <c r="B81" s="50" t="s">
        <v>187</v>
      </c>
      <c r="C81" s="50"/>
      <c r="F81" s="47"/>
      <c r="G81" s="48"/>
      <c r="H81" s="49"/>
    </row>
    <row r="82" spans="2:8" ht="12.75" customHeight="1" x14ac:dyDescent="0.2">
      <c r="B82" s="50" t="s">
        <v>188</v>
      </c>
      <c r="C82" s="50"/>
      <c r="F82" s="47">
        <v>-96.500462000000681</v>
      </c>
      <c r="G82" s="48">
        <v>-8.5606962093931031E-3</v>
      </c>
      <c r="H82" s="49"/>
    </row>
    <row r="83" spans="2:8" ht="12.75" customHeight="1" x14ac:dyDescent="0.2">
      <c r="B83" s="51" t="s">
        <v>182</v>
      </c>
      <c r="C83" s="51"/>
      <c r="D83" s="51"/>
      <c r="E83" s="51"/>
      <c r="F83" s="52">
        <f>SUM(F82:F82)</f>
        <v>-96.500462000000681</v>
      </c>
      <c r="G83" s="53">
        <f>SUM(G82:G82)</f>
        <v>-8.5606962093931031E-3</v>
      </c>
      <c r="H83" s="54"/>
    </row>
    <row r="84" spans="2:8" ht="12.75" customHeight="1" x14ac:dyDescent="0.2">
      <c r="B84" s="55" t="s">
        <v>189</v>
      </c>
      <c r="C84" s="55"/>
      <c r="D84" s="55"/>
      <c r="E84" s="55"/>
      <c r="F84" s="56">
        <f>SUM(F67,F76,F79,F83)</f>
        <v>11272.501633000002</v>
      </c>
      <c r="G84" s="31">
        <f>SUM(G67,G76,G79,G83)</f>
        <v>1.0000433155722213</v>
      </c>
      <c r="H84" s="57"/>
    </row>
    <row r="85" spans="2:8" ht="12.75" customHeight="1" x14ac:dyDescent="0.2"/>
    <row r="86" spans="2:8" ht="12.75" customHeight="1" x14ac:dyDescent="0.2">
      <c r="B86" s="1" t="s">
        <v>441</v>
      </c>
      <c r="C86" s="50"/>
      <c r="F86" s="47"/>
    </row>
    <row r="87" spans="2:8" ht="12.75" customHeight="1" x14ac:dyDescent="0.2">
      <c r="B87" s="1" t="s">
        <v>443</v>
      </c>
      <c r="C87" s="50"/>
    </row>
    <row r="88" spans="2:8" ht="12.75" customHeight="1" x14ac:dyDescent="0.2">
      <c r="B88" s="1" t="s">
        <v>605</v>
      </c>
      <c r="C88" s="50"/>
    </row>
    <row r="89" spans="2:8" ht="12.75" customHeight="1" x14ac:dyDescent="0.2">
      <c r="B89" s="1" t="s">
        <v>442</v>
      </c>
      <c r="C89" s="50"/>
    </row>
    <row r="90" spans="2:8" ht="12.75" customHeight="1" x14ac:dyDescent="0.2">
      <c r="B90" s="1" t="s">
        <v>606</v>
      </c>
      <c r="C90" s="50"/>
    </row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</sheetData>
  <mergeCells count="1">
    <mergeCell ref="B1:G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A4" sqref="A4"/>
    </sheetView>
  </sheetViews>
  <sheetFormatPr defaultColWidth="9.140625" defaultRowHeight="12.75" x14ac:dyDescent="0.2"/>
  <cols>
    <col min="1" max="1" width="7.5703125" style="33" customWidth="1"/>
    <col min="2" max="2" width="48.140625" style="33" customWidth="1"/>
    <col min="3" max="3" width="18.7109375" style="33" customWidth="1"/>
    <col min="4" max="5" width="22.42578125" style="33" customWidth="1"/>
    <col min="6" max="6" width="23.5703125" style="33" customWidth="1"/>
    <col min="7" max="7" width="15.140625" style="33" customWidth="1"/>
    <col min="8" max="8" width="13" style="33" customWidth="1"/>
    <col min="9" max="16384" width="9.140625" style="33"/>
  </cols>
  <sheetData>
    <row r="1" spans="1:8" ht="18.75" x14ac:dyDescent="0.2">
      <c r="A1" s="3"/>
      <c r="B1" s="72" t="s">
        <v>223</v>
      </c>
      <c r="C1" s="72"/>
      <c r="D1" s="72"/>
      <c r="E1" s="72"/>
      <c r="F1" s="72"/>
      <c r="G1" s="72"/>
      <c r="H1" s="32"/>
    </row>
    <row r="2" spans="1:8" x14ac:dyDescent="0.2">
      <c r="A2" s="34" t="s">
        <v>1</v>
      </c>
      <c r="B2" s="35" t="s">
        <v>2</v>
      </c>
      <c r="C2" s="35"/>
      <c r="D2" s="36"/>
      <c r="E2" s="36"/>
      <c r="F2" s="37"/>
      <c r="G2" s="38"/>
      <c r="H2" s="39"/>
    </row>
    <row r="3" spans="1:8" ht="15.75" customHeight="1" x14ac:dyDescent="0.2">
      <c r="A3" s="40"/>
      <c r="B3" s="41"/>
      <c r="C3" s="41"/>
      <c r="D3" s="34"/>
      <c r="E3" s="34"/>
      <c r="F3" s="37"/>
      <c r="G3" s="38"/>
      <c r="H3" s="39"/>
    </row>
    <row r="4" spans="1:8" x14ac:dyDescent="0.2">
      <c r="A4" s="42" t="s">
        <v>3</v>
      </c>
      <c r="B4" s="43" t="s">
        <v>4</v>
      </c>
      <c r="C4" s="43" t="s">
        <v>9</v>
      </c>
      <c r="D4" s="43" t="s">
        <v>5</v>
      </c>
      <c r="E4" s="43" t="s">
        <v>439</v>
      </c>
      <c r="F4" s="44" t="s">
        <v>6</v>
      </c>
      <c r="G4" s="45" t="s">
        <v>7</v>
      </c>
      <c r="H4" s="46" t="s">
        <v>8</v>
      </c>
    </row>
    <row r="5" spans="1:8" ht="12.75" customHeight="1" x14ac:dyDescent="0.2">
      <c r="F5" s="47"/>
      <c r="G5" s="48"/>
      <c r="H5" s="49"/>
    </row>
    <row r="6" spans="1:8" ht="12.75" customHeight="1" x14ac:dyDescent="0.2">
      <c r="F6" s="47"/>
      <c r="G6" s="48"/>
      <c r="H6" s="49"/>
    </row>
    <row r="7" spans="1:8" ht="12.75" customHeight="1" x14ac:dyDescent="0.2">
      <c r="B7" s="50" t="s">
        <v>10</v>
      </c>
      <c r="C7" s="50"/>
      <c r="F7" s="47"/>
      <c r="G7" s="48"/>
      <c r="H7" s="49"/>
    </row>
    <row r="8" spans="1:8" ht="12.75" customHeight="1" x14ac:dyDescent="0.2">
      <c r="B8" s="50" t="s">
        <v>11</v>
      </c>
      <c r="C8" s="50"/>
      <c r="F8" s="47"/>
      <c r="G8" s="48"/>
      <c r="H8" s="49"/>
    </row>
    <row r="9" spans="1:8" ht="12.75" customHeight="1" x14ac:dyDescent="0.2">
      <c r="A9" s="33">
        <v>1</v>
      </c>
      <c r="B9" s="33" t="s">
        <v>563</v>
      </c>
      <c r="C9" s="33" t="s">
        <v>564</v>
      </c>
      <c r="D9" s="33" t="s">
        <v>48</v>
      </c>
      <c r="E9" s="58">
        <v>409500</v>
      </c>
      <c r="F9" s="47">
        <v>1262.4884999999999</v>
      </c>
      <c r="G9" s="48">
        <v>4.3899999999999995E-2</v>
      </c>
      <c r="H9" s="49"/>
    </row>
    <row r="10" spans="1:8" ht="12.75" customHeight="1" x14ac:dyDescent="0.2">
      <c r="A10" s="33">
        <v>2</v>
      </c>
      <c r="B10" s="33" t="s">
        <v>565</v>
      </c>
      <c r="C10" s="33" t="s">
        <v>566</v>
      </c>
      <c r="D10" s="33" t="s">
        <v>19</v>
      </c>
      <c r="E10" s="68">
        <v>31560</v>
      </c>
      <c r="F10" s="47">
        <v>1190.2380599999999</v>
      </c>
      <c r="G10" s="48">
        <v>4.1399999999999999E-2</v>
      </c>
      <c r="H10" s="49"/>
    </row>
    <row r="11" spans="1:8" ht="12.75" customHeight="1" x14ac:dyDescent="0.2">
      <c r="A11" s="33">
        <v>3</v>
      </c>
      <c r="B11" s="33" t="s">
        <v>194</v>
      </c>
      <c r="C11" s="33" t="s">
        <v>195</v>
      </c>
      <c r="D11" s="33" t="s">
        <v>45</v>
      </c>
      <c r="E11" s="58">
        <v>22690</v>
      </c>
      <c r="F11" s="47">
        <v>1013.92534</v>
      </c>
      <c r="G11" s="48">
        <v>3.5299999999999998E-2</v>
      </c>
      <c r="H11" s="49"/>
    </row>
    <row r="12" spans="1:8" ht="12.75" customHeight="1" x14ac:dyDescent="0.2">
      <c r="A12" s="33">
        <v>4</v>
      </c>
      <c r="B12" s="33" t="s">
        <v>12</v>
      </c>
      <c r="C12" s="33" t="s">
        <v>14</v>
      </c>
      <c r="D12" s="33" t="s">
        <v>13</v>
      </c>
      <c r="E12" s="58">
        <v>78000</v>
      </c>
      <c r="F12" s="47">
        <v>929.09699999999998</v>
      </c>
      <c r="G12" s="48">
        <v>3.2300000000000002E-2</v>
      </c>
      <c r="H12" s="49"/>
    </row>
    <row r="13" spans="1:8" ht="12.75" customHeight="1" x14ac:dyDescent="0.2">
      <c r="A13" s="33">
        <v>5</v>
      </c>
      <c r="B13" s="33" t="s">
        <v>73</v>
      </c>
      <c r="C13" s="33" t="s">
        <v>75</v>
      </c>
      <c r="D13" s="33" t="s">
        <v>13</v>
      </c>
      <c r="E13" s="58">
        <v>154500</v>
      </c>
      <c r="F13" s="47">
        <v>913.32674999999995</v>
      </c>
      <c r="G13" s="48">
        <v>3.1800000000000002E-2</v>
      </c>
      <c r="H13" s="49"/>
    </row>
    <row r="14" spans="1:8" ht="12.75" customHeight="1" x14ac:dyDescent="0.2">
      <c r="A14" s="33">
        <v>6</v>
      </c>
      <c r="B14" s="33" t="s">
        <v>503</v>
      </c>
      <c r="C14" s="33" t="s">
        <v>504</v>
      </c>
      <c r="D14" s="33" t="s">
        <v>13</v>
      </c>
      <c r="E14" s="58">
        <v>63240</v>
      </c>
      <c r="F14" s="47">
        <v>866.45123999999998</v>
      </c>
      <c r="G14" s="48">
        <v>3.0099999999999998E-2</v>
      </c>
      <c r="H14" s="49"/>
    </row>
    <row r="15" spans="1:8" ht="12.75" customHeight="1" x14ac:dyDescent="0.2">
      <c r="A15" s="33">
        <v>7</v>
      </c>
      <c r="B15" s="33" t="s">
        <v>220</v>
      </c>
      <c r="C15" s="33" t="s">
        <v>567</v>
      </c>
      <c r="D15" s="33" t="s">
        <v>48</v>
      </c>
      <c r="E15" s="58">
        <v>955908</v>
      </c>
      <c r="F15" s="47">
        <v>822.08087999999998</v>
      </c>
      <c r="G15" s="48">
        <v>2.86E-2</v>
      </c>
      <c r="H15" s="49"/>
    </row>
    <row r="16" spans="1:8" ht="12.75" customHeight="1" x14ac:dyDescent="0.2">
      <c r="A16" s="33">
        <v>8</v>
      </c>
      <c r="B16" s="33" t="s">
        <v>61</v>
      </c>
      <c r="C16" s="33" t="s">
        <v>63</v>
      </c>
      <c r="D16" s="33" t="s">
        <v>13</v>
      </c>
      <c r="E16" s="58">
        <v>150600</v>
      </c>
      <c r="F16" s="47">
        <v>761.35829999999999</v>
      </c>
      <c r="G16" s="48">
        <v>2.6499999999999999E-2</v>
      </c>
      <c r="H16" s="49"/>
    </row>
    <row r="17" spans="1:8" ht="12.75" customHeight="1" x14ac:dyDescent="0.2">
      <c r="A17" s="33">
        <v>9</v>
      </c>
      <c r="B17" s="33" t="s">
        <v>568</v>
      </c>
      <c r="C17" s="33" t="s">
        <v>569</v>
      </c>
      <c r="D17" s="33" t="s">
        <v>13</v>
      </c>
      <c r="E17" s="58">
        <v>145200</v>
      </c>
      <c r="F17" s="47">
        <v>758.16179999999997</v>
      </c>
      <c r="G17" s="48">
        <v>2.64E-2</v>
      </c>
      <c r="H17" s="49"/>
    </row>
    <row r="18" spans="1:8" ht="12.75" customHeight="1" x14ac:dyDescent="0.2">
      <c r="A18" s="33">
        <v>10</v>
      </c>
      <c r="B18" s="33" t="s">
        <v>196</v>
      </c>
      <c r="C18" s="33" t="s">
        <v>197</v>
      </c>
      <c r="D18" s="33" t="s">
        <v>25</v>
      </c>
      <c r="E18" s="58">
        <v>67500</v>
      </c>
      <c r="F18" s="47">
        <v>708.88499999999999</v>
      </c>
      <c r="G18" s="48">
        <v>2.4700000000000003E-2</v>
      </c>
      <c r="H18" s="49"/>
    </row>
    <row r="19" spans="1:8" ht="12.75" customHeight="1" x14ac:dyDescent="0.2">
      <c r="A19" s="33">
        <v>11</v>
      </c>
      <c r="B19" s="33" t="s">
        <v>200</v>
      </c>
      <c r="C19" s="33" t="s">
        <v>201</v>
      </c>
      <c r="D19" s="33" t="s">
        <v>35</v>
      </c>
      <c r="E19" s="58">
        <v>243000</v>
      </c>
      <c r="F19" s="47">
        <v>684.04499999999996</v>
      </c>
      <c r="G19" s="48">
        <v>2.3799999999999998E-2</v>
      </c>
      <c r="H19" s="49"/>
    </row>
    <row r="20" spans="1:8" ht="12.75" customHeight="1" x14ac:dyDescent="0.2">
      <c r="A20" s="33">
        <v>12</v>
      </c>
      <c r="B20" s="33" t="s">
        <v>570</v>
      </c>
      <c r="C20" s="33" t="s">
        <v>571</v>
      </c>
      <c r="D20" s="33" t="s">
        <v>19</v>
      </c>
      <c r="E20" s="58">
        <v>93900</v>
      </c>
      <c r="F20" s="47">
        <v>668.52104999999995</v>
      </c>
      <c r="G20" s="48">
        <v>2.3300000000000001E-2</v>
      </c>
      <c r="H20" s="49"/>
    </row>
    <row r="21" spans="1:8" ht="12.75" customHeight="1" x14ac:dyDescent="0.2">
      <c r="A21" s="33">
        <v>13</v>
      </c>
      <c r="B21" s="33" t="s">
        <v>24</v>
      </c>
      <c r="C21" s="33" t="s">
        <v>26</v>
      </c>
      <c r="D21" s="33" t="s">
        <v>22</v>
      </c>
      <c r="E21" s="58">
        <v>96900</v>
      </c>
      <c r="F21" s="47">
        <v>666.67200000000003</v>
      </c>
      <c r="G21" s="48">
        <v>2.3199999999999998E-2</v>
      </c>
      <c r="H21" s="49"/>
    </row>
    <row r="22" spans="1:8" ht="12.75" customHeight="1" x14ac:dyDescent="0.2">
      <c r="A22" s="33">
        <v>14</v>
      </c>
      <c r="B22" s="33" t="s">
        <v>572</v>
      </c>
      <c r="C22" s="33" t="s">
        <v>573</v>
      </c>
      <c r="D22" s="33" t="s">
        <v>202</v>
      </c>
      <c r="E22" s="58">
        <v>529200</v>
      </c>
      <c r="F22" s="47">
        <v>641.65499999999997</v>
      </c>
      <c r="G22" s="48">
        <v>2.23E-2</v>
      </c>
      <c r="H22" s="49"/>
    </row>
    <row r="23" spans="1:8" ht="12.75" customHeight="1" x14ac:dyDescent="0.2">
      <c r="A23" s="33">
        <v>15</v>
      </c>
      <c r="B23" s="33" t="s">
        <v>148</v>
      </c>
      <c r="C23" s="33" t="s">
        <v>149</v>
      </c>
      <c r="D23" s="33" t="s">
        <v>25</v>
      </c>
      <c r="E23" s="58">
        <v>90000</v>
      </c>
      <c r="F23" s="47">
        <v>630.13499999999999</v>
      </c>
      <c r="G23" s="48">
        <v>2.1899999999999999E-2</v>
      </c>
      <c r="H23" s="49"/>
    </row>
    <row r="24" spans="1:8" ht="12.75" customHeight="1" x14ac:dyDescent="0.2">
      <c r="A24" s="33">
        <v>16</v>
      </c>
      <c r="B24" s="33" t="s">
        <v>574</v>
      </c>
      <c r="C24" s="33" t="s">
        <v>575</v>
      </c>
      <c r="D24" s="33" t="s">
        <v>19</v>
      </c>
      <c r="E24" s="58">
        <v>45900</v>
      </c>
      <c r="F24" s="47">
        <v>626.46614999999997</v>
      </c>
      <c r="G24" s="48">
        <v>2.18E-2</v>
      </c>
      <c r="H24" s="49"/>
    </row>
    <row r="25" spans="1:8" ht="12.75" customHeight="1" x14ac:dyDescent="0.2">
      <c r="A25" s="33">
        <v>17</v>
      </c>
      <c r="B25" s="33" t="s">
        <v>94</v>
      </c>
      <c r="C25" s="33" t="s">
        <v>96</v>
      </c>
      <c r="D25" s="33" t="s">
        <v>13</v>
      </c>
      <c r="E25" s="58">
        <v>237600</v>
      </c>
      <c r="F25" s="47">
        <v>605.99879999999996</v>
      </c>
      <c r="G25" s="48">
        <v>2.1099999999999997E-2</v>
      </c>
      <c r="H25" s="49"/>
    </row>
    <row r="26" spans="1:8" ht="12.75" customHeight="1" x14ac:dyDescent="0.2">
      <c r="A26" s="33">
        <v>18</v>
      </c>
      <c r="B26" s="33" t="s">
        <v>85</v>
      </c>
      <c r="C26" s="33" t="s">
        <v>87</v>
      </c>
      <c r="D26" s="33" t="s">
        <v>45</v>
      </c>
      <c r="E26" s="58">
        <v>183600</v>
      </c>
      <c r="F26" s="47">
        <v>587.97900000000004</v>
      </c>
      <c r="G26" s="48">
        <v>2.0499999999999997E-2</v>
      </c>
      <c r="H26" s="49"/>
    </row>
    <row r="27" spans="1:8" ht="12.75" customHeight="1" x14ac:dyDescent="0.2">
      <c r="A27" s="33">
        <v>19</v>
      </c>
      <c r="B27" s="33" t="s">
        <v>525</v>
      </c>
      <c r="C27" s="33" t="s">
        <v>526</v>
      </c>
      <c r="D27" s="33" t="s">
        <v>62</v>
      </c>
      <c r="E27" s="58">
        <v>120000</v>
      </c>
      <c r="F27" s="47">
        <v>587.76</v>
      </c>
      <c r="G27" s="48">
        <v>2.0400000000000001E-2</v>
      </c>
      <c r="H27" s="49"/>
    </row>
    <row r="28" spans="1:8" ht="12.75" customHeight="1" x14ac:dyDescent="0.2">
      <c r="A28" s="33">
        <v>20</v>
      </c>
      <c r="B28" s="33" t="s">
        <v>30</v>
      </c>
      <c r="C28" s="33" t="s">
        <v>31</v>
      </c>
      <c r="D28" s="33" t="s">
        <v>22</v>
      </c>
      <c r="E28" s="58">
        <v>18300</v>
      </c>
      <c r="F28" s="47">
        <v>584.41965000000005</v>
      </c>
      <c r="G28" s="48">
        <v>2.0299999999999999E-2</v>
      </c>
      <c r="H28" s="49"/>
    </row>
    <row r="29" spans="1:8" ht="12.75" customHeight="1" x14ac:dyDescent="0.2">
      <c r="A29" s="33">
        <v>21</v>
      </c>
      <c r="B29" s="33" t="s">
        <v>576</v>
      </c>
      <c r="C29" s="33" t="s">
        <v>577</v>
      </c>
      <c r="D29" s="33" t="s">
        <v>28</v>
      </c>
      <c r="E29" s="58">
        <v>20250</v>
      </c>
      <c r="F29" s="47">
        <v>571.12087499999996</v>
      </c>
      <c r="G29" s="48">
        <v>1.9900000000000001E-2</v>
      </c>
      <c r="H29" s="49"/>
    </row>
    <row r="30" spans="1:8" ht="12.75" customHeight="1" x14ac:dyDescent="0.2">
      <c r="A30" s="33">
        <v>22</v>
      </c>
      <c r="B30" s="33" t="s">
        <v>518</v>
      </c>
      <c r="C30" s="33" t="s">
        <v>519</v>
      </c>
      <c r="D30" s="33" t="s">
        <v>86</v>
      </c>
      <c r="E30" s="58">
        <v>159000</v>
      </c>
      <c r="F30" s="47">
        <v>568.98149999999998</v>
      </c>
      <c r="G30" s="48">
        <v>1.9799999999999998E-2</v>
      </c>
      <c r="H30" s="49"/>
    </row>
    <row r="31" spans="1:8" ht="12.75" customHeight="1" x14ac:dyDescent="0.2">
      <c r="A31" s="33">
        <v>23</v>
      </c>
      <c r="B31" s="33" t="s">
        <v>118</v>
      </c>
      <c r="C31" s="33" t="s">
        <v>119</v>
      </c>
      <c r="D31" s="33" t="s">
        <v>42</v>
      </c>
      <c r="E31" s="58">
        <v>109728</v>
      </c>
      <c r="F31" s="47">
        <v>518.02588800000001</v>
      </c>
      <c r="G31" s="48">
        <v>1.8000000000000002E-2</v>
      </c>
      <c r="H31" s="49"/>
    </row>
    <row r="32" spans="1:8" ht="12.75" customHeight="1" x14ac:dyDescent="0.2">
      <c r="A32" s="33">
        <v>24</v>
      </c>
      <c r="B32" s="33" t="s">
        <v>97</v>
      </c>
      <c r="C32" s="33" t="s">
        <v>99</v>
      </c>
      <c r="D32" s="33" t="s">
        <v>74</v>
      </c>
      <c r="E32" s="58">
        <v>45600</v>
      </c>
      <c r="F32" s="47">
        <v>517.87919999999997</v>
      </c>
      <c r="G32" s="48">
        <v>1.8000000000000002E-2</v>
      </c>
      <c r="H32" s="49"/>
    </row>
    <row r="33" spans="1:8" ht="12.75" customHeight="1" x14ac:dyDescent="0.2">
      <c r="A33" s="33">
        <v>25</v>
      </c>
      <c r="B33" s="33" t="s">
        <v>413</v>
      </c>
      <c r="C33" s="33" t="s">
        <v>524</v>
      </c>
      <c r="D33" s="33" t="s">
        <v>16</v>
      </c>
      <c r="E33" s="58">
        <v>151200</v>
      </c>
      <c r="F33" s="47">
        <v>496.91879999999998</v>
      </c>
      <c r="G33" s="48">
        <v>1.7299999999999999E-2</v>
      </c>
      <c r="H33" s="49"/>
    </row>
    <row r="34" spans="1:8" ht="12.75" customHeight="1" x14ac:dyDescent="0.2">
      <c r="A34" s="33">
        <v>26</v>
      </c>
      <c r="B34" s="33" t="s">
        <v>578</v>
      </c>
      <c r="C34" s="33" t="s">
        <v>579</v>
      </c>
      <c r="D34" s="33" t="s">
        <v>22</v>
      </c>
      <c r="E34" s="58">
        <v>394200</v>
      </c>
      <c r="F34" s="47">
        <v>472.05450000000002</v>
      </c>
      <c r="G34" s="48">
        <v>1.6399999999999998E-2</v>
      </c>
      <c r="H34" s="49"/>
    </row>
    <row r="35" spans="1:8" ht="12.75" customHeight="1" x14ac:dyDescent="0.2">
      <c r="A35" s="33">
        <v>27</v>
      </c>
      <c r="B35" s="33" t="s">
        <v>580</v>
      </c>
      <c r="C35" s="33" t="s">
        <v>581</v>
      </c>
      <c r="D35" s="33" t="s">
        <v>62</v>
      </c>
      <c r="E35" s="58">
        <v>183600</v>
      </c>
      <c r="F35" s="47">
        <v>458.81639999999999</v>
      </c>
      <c r="G35" s="48">
        <v>1.6E-2</v>
      </c>
      <c r="H35" s="49"/>
    </row>
    <row r="36" spans="1:8" ht="12.75" customHeight="1" x14ac:dyDescent="0.2">
      <c r="A36" s="33">
        <v>28</v>
      </c>
      <c r="B36" s="33" t="s">
        <v>582</v>
      </c>
      <c r="C36" s="33" t="s">
        <v>583</v>
      </c>
      <c r="D36" s="33" t="s">
        <v>25</v>
      </c>
      <c r="E36" s="58">
        <v>91008</v>
      </c>
      <c r="F36" s="47">
        <v>457.3152</v>
      </c>
      <c r="G36" s="48">
        <v>1.5900000000000001E-2</v>
      </c>
      <c r="H36" s="49"/>
    </row>
    <row r="37" spans="1:8" ht="12.75" customHeight="1" x14ac:dyDescent="0.2">
      <c r="A37" s="33">
        <v>29</v>
      </c>
      <c r="B37" s="33" t="s">
        <v>47</v>
      </c>
      <c r="C37" s="33" t="s">
        <v>49</v>
      </c>
      <c r="D37" s="33" t="s">
        <v>48</v>
      </c>
      <c r="E37" s="58">
        <v>226800</v>
      </c>
      <c r="F37" s="47">
        <v>447.93</v>
      </c>
      <c r="G37" s="48">
        <v>1.5600000000000001E-2</v>
      </c>
      <c r="H37" s="49"/>
    </row>
    <row r="38" spans="1:8" ht="12.75" customHeight="1" x14ac:dyDescent="0.2">
      <c r="A38" s="33">
        <v>30</v>
      </c>
      <c r="B38" s="33" t="s">
        <v>584</v>
      </c>
      <c r="C38" s="33" t="s">
        <v>585</v>
      </c>
      <c r="D38" s="33" t="s">
        <v>41</v>
      </c>
      <c r="E38" s="58">
        <v>942900</v>
      </c>
      <c r="F38" s="47">
        <v>445.99169999999998</v>
      </c>
      <c r="G38" s="48">
        <v>1.55E-2</v>
      </c>
      <c r="H38" s="49"/>
    </row>
    <row r="39" spans="1:8" ht="12.75" customHeight="1" x14ac:dyDescent="0.2">
      <c r="A39" s="33">
        <v>31</v>
      </c>
      <c r="B39" s="33" t="s">
        <v>50</v>
      </c>
      <c r="C39" s="33" t="s">
        <v>51</v>
      </c>
      <c r="D39" s="33" t="s">
        <v>38</v>
      </c>
      <c r="E39" s="58">
        <v>159300</v>
      </c>
      <c r="F39" s="47">
        <v>445.00454999999999</v>
      </c>
      <c r="G39" s="48">
        <v>1.55E-2</v>
      </c>
      <c r="H39" s="49"/>
    </row>
    <row r="40" spans="1:8" ht="12.75" customHeight="1" x14ac:dyDescent="0.2">
      <c r="A40" s="33">
        <v>32</v>
      </c>
      <c r="B40" s="33" t="s">
        <v>487</v>
      </c>
      <c r="C40" s="33" t="s">
        <v>488</v>
      </c>
      <c r="D40" s="33" t="s">
        <v>25</v>
      </c>
      <c r="E40" s="58">
        <v>72708</v>
      </c>
      <c r="F40" s="47">
        <v>439.37444399999998</v>
      </c>
      <c r="G40" s="48">
        <v>1.5300000000000001E-2</v>
      </c>
      <c r="H40" s="49"/>
    </row>
    <row r="41" spans="1:8" ht="12.75" customHeight="1" x14ac:dyDescent="0.2">
      <c r="A41" s="33">
        <v>33</v>
      </c>
      <c r="B41" s="33" t="s">
        <v>132</v>
      </c>
      <c r="C41" s="33" t="s">
        <v>133</v>
      </c>
      <c r="D41" s="33" t="s">
        <v>86</v>
      </c>
      <c r="E41" s="58">
        <v>140508</v>
      </c>
      <c r="F41" s="47">
        <v>427.49558999999999</v>
      </c>
      <c r="G41" s="48">
        <v>1.49E-2</v>
      </c>
      <c r="H41" s="49"/>
    </row>
    <row r="42" spans="1:8" ht="12.75" customHeight="1" x14ac:dyDescent="0.2">
      <c r="A42" s="33">
        <v>34</v>
      </c>
      <c r="B42" s="33" t="s">
        <v>511</v>
      </c>
      <c r="C42" s="33" t="s">
        <v>512</v>
      </c>
      <c r="D42" s="33" t="s">
        <v>41</v>
      </c>
      <c r="E42" s="58">
        <v>312600</v>
      </c>
      <c r="F42" s="47">
        <v>422.01</v>
      </c>
      <c r="G42" s="48">
        <v>1.47E-2</v>
      </c>
      <c r="H42" s="49"/>
    </row>
    <row r="43" spans="1:8" ht="12.75" customHeight="1" x14ac:dyDescent="0.2">
      <c r="A43" s="33">
        <v>35</v>
      </c>
      <c r="B43" s="33" t="s">
        <v>128</v>
      </c>
      <c r="C43" s="33" t="s">
        <v>129</v>
      </c>
      <c r="D43" s="33" t="s">
        <v>35</v>
      </c>
      <c r="E43" s="58">
        <v>198600</v>
      </c>
      <c r="F43" s="47">
        <v>419.24459999999999</v>
      </c>
      <c r="G43" s="48">
        <v>1.46E-2</v>
      </c>
      <c r="H43" s="49"/>
    </row>
    <row r="44" spans="1:8" ht="12.75" customHeight="1" x14ac:dyDescent="0.2">
      <c r="A44" s="33">
        <v>36</v>
      </c>
      <c r="B44" s="33" t="s">
        <v>130</v>
      </c>
      <c r="C44" s="33" t="s">
        <v>131</v>
      </c>
      <c r="D44" s="33" t="s">
        <v>42</v>
      </c>
      <c r="E44" s="58">
        <v>151200</v>
      </c>
      <c r="F44" s="47">
        <v>384.65280000000001</v>
      </c>
      <c r="G44" s="48">
        <v>1.34E-2</v>
      </c>
      <c r="H44" s="49"/>
    </row>
    <row r="45" spans="1:8" ht="12.75" customHeight="1" x14ac:dyDescent="0.2">
      <c r="A45" s="33">
        <v>37</v>
      </c>
      <c r="B45" s="33" t="s">
        <v>586</v>
      </c>
      <c r="C45" s="33" t="s">
        <v>587</v>
      </c>
      <c r="D45" s="33" t="s">
        <v>65</v>
      </c>
      <c r="E45" s="58">
        <v>388800</v>
      </c>
      <c r="F45" s="47">
        <v>366.63839999999999</v>
      </c>
      <c r="G45" s="48">
        <v>1.2800000000000001E-2</v>
      </c>
      <c r="H45" s="49"/>
    </row>
    <row r="46" spans="1:8" ht="12.75" customHeight="1" x14ac:dyDescent="0.2">
      <c r="A46" s="33">
        <v>38</v>
      </c>
      <c r="B46" s="33" t="s">
        <v>588</v>
      </c>
      <c r="C46" s="33" t="s">
        <v>589</v>
      </c>
      <c r="D46" s="33" t="s">
        <v>459</v>
      </c>
      <c r="E46" s="58">
        <v>240300</v>
      </c>
      <c r="F46" s="47">
        <v>364.65525000000002</v>
      </c>
      <c r="G46" s="48">
        <v>1.2699999999999999E-2</v>
      </c>
      <c r="H46" s="49"/>
    </row>
    <row r="47" spans="1:8" ht="12.75" customHeight="1" x14ac:dyDescent="0.2">
      <c r="A47" s="33">
        <v>39</v>
      </c>
      <c r="B47" s="33" t="s">
        <v>527</v>
      </c>
      <c r="C47" s="33" t="s">
        <v>528</v>
      </c>
      <c r="D47" s="33" t="s">
        <v>19</v>
      </c>
      <c r="E47" s="58">
        <v>243600</v>
      </c>
      <c r="F47" s="47">
        <v>363.81659999999999</v>
      </c>
      <c r="G47" s="48">
        <v>1.2699999999999999E-2</v>
      </c>
      <c r="H47" s="49"/>
    </row>
    <row r="48" spans="1:8" ht="12.75" customHeight="1" x14ac:dyDescent="0.2">
      <c r="A48" s="33">
        <v>40</v>
      </c>
      <c r="B48" s="33" t="s">
        <v>154</v>
      </c>
      <c r="C48" s="33" t="s">
        <v>155</v>
      </c>
      <c r="D48" s="33" t="s">
        <v>92</v>
      </c>
      <c r="E48" s="58">
        <v>145800</v>
      </c>
      <c r="F48" s="47">
        <v>361.87560000000002</v>
      </c>
      <c r="G48" s="48">
        <v>1.26E-2</v>
      </c>
      <c r="H48" s="49"/>
    </row>
    <row r="49" spans="1:8" ht="12.75" customHeight="1" x14ac:dyDescent="0.2">
      <c r="A49" s="33">
        <v>41</v>
      </c>
      <c r="B49" s="33" t="s">
        <v>67</v>
      </c>
      <c r="C49" s="33" t="s">
        <v>69</v>
      </c>
      <c r="D49" s="33" t="s">
        <v>56</v>
      </c>
      <c r="E49" s="58">
        <v>198000</v>
      </c>
      <c r="F49" s="47">
        <v>357.291</v>
      </c>
      <c r="G49" s="48">
        <v>1.24E-2</v>
      </c>
      <c r="H49" s="49"/>
    </row>
    <row r="50" spans="1:8" ht="12.75" customHeight="1" x14ac:dyDescent="0.2">
      <c r="A50" s="33">
        <v>42</v>
      </c>
      <c r="B50" s="33" t="s">
        <v>207</v>
      </c>
      <c r="C50" s="33" t="s">
        <v>208</v>
      </c>
      <c r="D50" s="33" t="s">
        <v>80</v>
      </c>
      <c r="E50" s="58">
        <v>64806</v>
      </c>
      <c r="F50" s="47">
        <v>349.95240000000001</v>
      </c>
      <c r="G50" s="48">
        <v>1.2199999999999999E-2</v>
      </c>
      <c r="H50" s="49"/>
    </row>
    <row r="51" spans="1:8" ht="12.75" customHeight="1" x14ac:dyDescent="0.2">
      <c r="A51" s="33">
        <v>43</v>
      </c>
      <c r="B51" s="33" t="s">
        <v>590</v>
      </c>
      <c r="C51" s="33" t="s">
        <v>591</v>
      </c>
      <c r="D51" s="33" t="s">
        <v>56</v>
      </c>
      <c r="E51" s="58">
        <v>928800</v>
      </c>
      <c r="F51" s="47">
        <v>342.26280000000003</v>
      </c>
      <c r="G51" s="48">
        <v>1.1899999999999999E-2</v>
      </c>
      <c r="H51" s="49"/>
    </row>
    <row r="52" spans="1:8" ht="12.75" customHeight="1" x14ac:dyDescent="0.2">
      <c r="A52" s="33">
        <v>44</v>
      </c>
      <c r="B52" s="33" t="s">
        <v>592</v>
      </c>
      <c r="C52" s="33" t="s">
        <v>593</v>
      </c>
      <c r="D52" s="33" t="s">
        <v>38</v>
      </c>
      <c r="E52" s="58">
        <v>91800</v>
      </c>
      <c r="F52" s="47">
        <v>341.0829</v>
      </c>
      <c r="G52" s="48">
        <v>1.1899999999999999E-2</v>
      </c>
      <c r="H52" s="49"/>
    </row>
    <row r="53" spans="1:8" ht="12.75" customHeight="1" x14ac:dyDescent="0.2">
      <c r="A53" s="33">
        <v>45</v>
      </c>
      <c r="B53" s="33" t="s">
        <v>112</v>
      </c>
      <c r="C53" s="33" t="s">
        <v>114</v>
      </c>
      <c r="D53" s="33" t="s">
        <v>25</v>
      </c>
      <c r="E53" s="58">
        <v>67800</v>
      </c>
      <c r="F53" s="47">
        <v>333.77940000000001</v>
      </c>
      <c r="G53" s="48">
        <v>1.1599999999999999E-2</v>
      </c>
      <c r="H53" s="49"/>
    </row>
    <row r="54" spans="1:8" ht="12.75" customHeight="1" x14ac:dyDescent="0.2">
      <c r="A54" s="33">
        <v>46</v>
      </c>
      <c r="B54" s="33" t="s">
        <v>115</v>
      </c>
      <c r="C54" s="33" t="s">
        <v>117</v>
      </c>
      <c r="D54" s="33" t="s">
        <v>13</v>
      </c>
      <c r="E54" s="58">
        <v>96900</v>
      </c>
      <c r="F54" s="47">
        <v>324.27584999999999</v>
      </c>
      <c r="G54" s="48">
        <v>1.1299999999999999E-2</v>
      </c>
      <c r="H54" s="49"/>
    </row>
    <row r="55" spans="1:8" ht="12.75" customHeight="1" x14ac:dyDescent="0.2">
      <c r="A55" s="33">
        <v>47</v>
      </c>
      <c r="B55" s="33" t="s">
        <v>467</v>
      </c>
      <c r="C55" s="33" t="s">
        <v>468</v>
      </c>
      <c r="D55" s="33" t="s">
        <v>19</v>
      </c>
      <c r="E55" s="58">
        <v>6900</v>
      </c>
      <c r="F55" s="47">
        <v>310.57934999999998</v>
      </c>
      <c r="G55" s="48">
        <v>1.0800000000000001E-2</v>
      </c>
      <c r="H55" s="49"/>
    </row>
    <row r="56" spans="1:8" ht="12.75" customHeight="1" x14ac:dyDescent="0.2">
      <c r="A56" s="33">
        <v>48</v>
      </c>
      <c r="B56" s="33" t="s">
        <v>34</v>
      </c>
      <c r="C56" s="33" t="s">
        <v>36</v>
      </c>
      <c r="D56" s="33" t="s">
        <v>25</v>
      </c>
      <c r="E56" s="58">
        <v>129600</v>
      </c>
      <c r="F56" s="47">
        <v>279.87119999999999</v>
      </c>
      <c r="G56" s="48">
        <v>9.7000000000000003E-3</v>
      </c>
      <c r="H56" s="49"/>
    </row>
    <row r="57" spans="1:8" ht="12.75" customHeight="1" x14ac:dyDescent="0.2">
      <c r="A57" s="33">
        <v>49</v>
      </c>
      <c r="B57" s="33" t="s">
        <v>166</v>
      </c>
      <c r="C57" s="33" t="s">
        <v>167</v>
      </c>
      <c r="D57" s="33" t="s">
        <v>42</v>
      </c>
      <c r="E57" s="58">
        <v>388800</v>
      </c>
      <c r="F57" s="47">
        <v>279.74160000000001</v>
      </c>
      <c r="G57" s="48">
        <v>9.7000000000000003E-3</v>
      </c>
      <c r="H57" s="49"/>
    </row>
    <row r="58" spans="1:8" ht="12.75" customHeight="1" x14ac:dyDescent="0.2">
      <c r="A58" s="33">
        <v>50</v>
      </c>
      <c r="B58" s="33" t="s">
        <v>404</v>
      </c>
      <c r="C58" s="33" t="s">
        <v>594</v>
      </c>
      <c r="D58" s="33" t="s">
        <v>62</v>
      </c>
      <c r="E58" s="58">
        <v>307800</v>
      </c>
      <c r="F58" s="47">
        <v>259.6293</v>
      </c>
      <c r="G58" s="48">
        <v>9.0000000000000011E-3</v>
      </c>
      <c r="H58" s="49"/>
    </row>
    <row r="59" spans="1:8" ht="12.75" customHeight="1" x14ac:dyDescent="0.2">
      <c r="A59" s="33">
        <v>51</v>
      </c>
      <c r="B59" s="33" t="s">
        <v>595</v>
      </c>
      <c r="C59" s="33" t="s">
        <v>596</v>
      </c>
      <c r="D59" s="33" t="s">
        <v>77</v>
      </c>
      <c r="E59" s="58">
        <v>415873</v>
      </c>
      <c r="F59" s="47">
        <v>253.68253000000001</v>
      </c>
      <c r="G59" s="48">
        <v>8.8000000000000005E-3</v>
      </c>
      <c r="H59" s="49"/>
    </row>
    <row r="60" spans="1:8" ht="12.75" customHeight="1" x14ac:dyDescent="0.2">
      <c r="A60" s="33">
        <v>52</v>
      </c>
      <c r="B60" s="33" t="s">
        <v>597</v>
      </c>
      <c r="C60" s="33" t="s">
        <v>598</v>
      </c>
      <c r="D60" s="33" t="s">
        <v>38</v>
      </c>
      <c r="E60" s="58">
        <v>30000</v>
      </c>
      <c r="F60" s="47">
        <v>236.19</v>
      </c>
      <c r="G60" s="48">
        <v>8.199999999999999E-3</v>
      </c>
      <c r="H60" s="49"/>
    </row>
    <row r="61" spans="1:8" ht="12.75" customHeight="1" x14ac:dyDescent="0.2">
      <c r="A61" s="33">
        <v>53</v>
      </c>
      <c r="B61" s="33" t="s">
        <v>40</v>
      </c>
      <c r="C61" s="33" t="s">
        <v>43</v>
      </c>
      <c r="D61" s="33" t="s">
        <v>41</v>
      </c>
      <c r="E61" s="58">
        <v>29400</v>
      </c>
      <c r="F61" s="47">
        <v>182.66220000000001</v>
      </c>
      <c r="G61" s="48">
        <v>6.4000000000000003E-3</v>
      </c>
      <c r="H61" s="49"/>
    </row>
    <row r="62" spans="1:8" ht="12.75" customHeight="1" x14ac:dyDescent="0.2">
      <c r="A62" s="33">
        <v>54</v>
      </c>
      <c r="B62" s="33" t="s">
        <v>138</v>
      </c>
      <c r="C62" s="33" t="s">
        <v>139</v>
      </c>
      <c r="D62" s="33" t="s">
        <v>59</v>
      </c>
      <c r="E62" s="58">
        <v>37800</v>
      </c>
      <c r="F62" s="47">
        <v>158.8356</v>
      </c>
      <c r="G62" s="48">
        <v>5.5000000000000005E-3</v>
      </c>
      <c r="H62" s="49"/>
    </row>
    <row r="63" spans="1:8" ht="12.75" customHeight="1" x14ac:dyDescent="0.2">
      <c r="A63" s="33">
        <v>55</v>
      </c>
      <c r="B63" s="33" t="s">
        <v>156</v>
      </c>
      <c r="C63" s="33" t="s">
        <v>157</v>
      </c>
      <c r="D63" s="33" t="s">
        <v>38</v>
      </c>
      <c r="E63" s="58">
        <v>91800</v>
      </c>
      <c r="F63" s="47">
        <v>147.29310000000001</v>
      </c>
      <c r="G63" s="48">
        <v>5.1000000000000004E-3</v>
      </c>
      <c r="H63" s="49"/>
    </row>
    <row r="64" spans="1:8" ht="12.75" customHeight="1" x14ac:dyDescent="0.2">
      <c r="A64" s="33">
        <v>56</v>
      </c>
      <c r="B64" s="33" t="s">
        <v>599</v>
      </c>
      <c r="C64" s="33" t="s">
        <v>600</v>
      </c>
      <c r="D64" s="33" t="s">
        <v>56</v>
      </c>
      <c r="E64" s="58">
        <v>54600</v>
      </c>
      <c r="F64" s="47">
        <v>116.9259</v>
      </c>
      <c r="G64" s="48">
        <v>4.0999999999999995E-3</v>
      </c>
      <c r="H64" s="49"/>
    </row>
    <row r="65" spans="2:8" ht="12.75" customHeight="1" x14ac:dyDescent="0.2">
      <c r="B65" s="51" t="s">
        <v>182</v>
      </c>
      <c r="C65" s="51"/>
      <c r="D65" s="51"/>
      <c r="E65" s="51"/>
      <c r="F65" s="52">
        <f>SUM(F9:F64)</f>
        <v>28733.521546999986</v>
      </c>
      <c r="G65" s="53">
        <f>SUM(G9:G64)</f>
        <v>0.99980000000000002</v>
      </c>
      <c r="H65" s="54"/>
    </row>
    <row r="66" spans="2:8" ht="12.75" customHeight="1" x14ac:dyDescent="0.2">
      <c r="F66" s="47"/>
      <c r="G66" s="48"/>
      <c r="H66" s="49"/>
    </row>
    <row r="67" spans="2:8" ht="12.75" customHeight="1" x14ac:dyDescent="0.2">
      <c r="B67" s="1" t="s">
        <v>447</v>
      </c>
      <c r="F67" s="47">
        <v>236.87781000000001</v>
      </c>
      <c r="G67" s="48">
        <v>8.2406764523053361E-3</v>
      </c>
      <c r="H67" s="49"/>
    </row>
    <row r="68" spans="2:8" ht="12.75" customHeight="1" x14ac:dyDescent="0.2">
      <c r="B68" s="51" t="s">
        <v>182</v>
      </c>
      <c r="C68" s="51"/>
      <c r="D68" s="51"/>
      <c r="E68" s="51"/>
      <c r="F68" s="52">
        <f>SUM(F67:F67)</f>
        <v>236.87781000000001</v>
      </c>
      <c r="G68" s="53">
        <f>SUM(G67:G67)</f>
        <v>8.2406764523053361E-3</v>
      </c>
      <c r="H68" s="54"/>
    </row>
    <row r="69" spans="2:8" ht="12.75" customHeight="1" x14ac:dyDescent="0.2">
      <c r="F69" s="47"/>
      <c r="G69" s="48"/>
      <c r="H69" s="49"/>
    </row>
    <row r="70" spans="2:8" ht="12.75" customHeight="1" x14ac:dyDescent="0.2">
      <c r="B70" s="50" t="s">
        <v>187</v>
      </c>
      <c r="C70" s="50"/>
      <c r="F70" s="47"/>
      <c r="G70" s="48"/>
      <c r="H70" s="49"/>
    </row>
    <row r="71" spans="2:8" ht="12.75" customHeight="1" x14ac:dyDescent="0.2">
      <c r="B71" s="50" t="s">
        <v>188</v>
      </c>
      <c r="C71" s="50"/>
      <c r="F71" s="47">
        <v>-225.45209799999981</v>
      </c>
      <c r="G71" s="48">
        <v>-8.0000000000000002E-3</v>
      </c>
      <c r="H71" s="49"/>
    </row>
    <row r="72" spans="2:8" ht="12.75" customHeight="1" x14ac:dyDescent="0.2">
      <c r="B72" s="51" t="s">
        <v>182</v>
      </c>
      <c r="C72" s="51"/>
      <c r="D72" s="51"/>
      <c r="E72" s="51"/>
      <c r="F72" s="52">
        <f>SUM(F71:F71)</f>
        <v>-225.45209799999981</v>
      </c>
      <c r="G72" s="53">
        <f>SUM(G71:G71)</f>
        <v>-8.0000000000000002E-3</v>
      </c>
      <c r="H72" s="54"/>
    </row>
    <row r="73" spans="2:8" ht="12.75" customHeight="1" x14ac:dyDescent="0.2">
      <c r="B73" s="55" t="s">
        <v>189</v>
      </c>
      <c r="C73" s="55"/>
      <c r="D73" s="55"/>
      <c r="E73" s="55"/>
      <c r="F73" s="56">
        <f>SUM(F65,F68,F72)</f>
        <v>28744.947258999986</v>
      </c>
      <c r="G73" s="31">
        <f>SUM(G65,G68,G72)</f>
        <v>1.0000406764523053</v>
      </c>
      <c r="H73" s="57"/>
    </row>
    <row r="74" spans="2:8" ht="12.75" customHeight="1" x14ac:dyDescent="0.2"/>
    <row r="75" spans="2:8" ht="12.75" customHeight="1" x14ac:dyDescent="0.2">
      <c r="B75" s="1" t="s">
        <v>441</v>
      </c>
      <c r="C75" s="50"/>
    </row>
    <row r="76" spans="2:8" ht="12.75" customHeight="1" x14ac:dyDescent="0.2">
      <c r="B76" s="50"/>
      <c r="C76" s="50"/>
      <c r="F76" s="47"/>
    </row>
    <row r="77" spans="2:8" ht="12.75" customHeight="1" x14ac:dyDescent="0.2">
      <c r="B77" s="50"/>
      <c r="C77" s="50"/>
    </row>
    <row r="78" spans="2:8" ht="12.75" customHeight="1" x14ac:dyDescent="0.2">
      <c r="B78" s="50"/>
      <c r="C78" s="50"/>
    </row>
    <row r="79" spans="2:8" ht="12.75" customHeight="1" x14ac:dyDescent="0.2">
      <c r="B79" s="50"/>
      <c r="C79" s="50"/>
    </row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</sheetData>
  <mergeCells count="1">
    <mergeCell ref="B1:G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C1" workbookViewId="0">
      <selection activeCell="L8" sqref="L8"/>
    </sheetView>
  </sheetViews>
  <sheetFormatPr defaultColWidth="9.140625" defaultRowHeight="12.75" x14ac:dyDescent="0.2"/>
  <cols>
    <col min="1" max="1" width="7.5703125" style="33" customWidth="1"/>
    <col min="2" max="2" width="53.85546875" style="33" customWidth="1"/>
    <col min="3" max="3" width="18.7109375" style="33" customWidth="1"/>
    <col min="4" max="4" width="24.85546875" style="33" customWidth="1"/>
    <col min="5" max="5" width="15.85546875" style="33" customWidth="1"/>
    <col min="6" max="6" width="23.5703125" style="33" customWidth="1"/>
    <col min="7" max="7" width="15.140625" style="33" customWidth="1"/>
    <col min="8" max="8" width="13" style="33" customWidth="1"/>
    <col min="9" max="16384" width="9.140625" style="33"/>
  </cols>
  <sheetData>
    <row r="1" spans="1:8" ht="18.75" x14ac:dyDescent="0.2">
      <c r="A1" s="3"/>
      <c r="B1" s="72" t="s">
        <v>601</v>
      </c>
      <c r="C1" s="72"/>
      <c r="D1" s="72"/>
      <c r="E1" s="72"/>
      <c r="F1" s="72"/>
      <c r="G1" s="72"/>
      <c r="H1" s="32"/>
    </row>
    <row r="2" spans="1:8" x14ac:dyDescent="0.2">
      <c r="A2" s="34" t="s">
        <v>1</v>
      </c>
      <c r="B2" s="35" t="s">
        <v>2</v>
      </c>
      <c r="C2" s="35"/>
      <c r="D2" s="36"/>
      <c r="E2" s="36"/>
      <c r="F2" s="37"/>
      <c r="G2" s="38"/>
      <c r="H2" s="39"/>
    </row>
    <row r="3" spans="1:8" ht="15.75" customHeight="1" x14ac:dyDescent="0.2">
      <c r="A3" s="40"/>
      <c r="B3" s="41"/>
      <c r="C3" s="41"/>
      <c r="D3" s="34"/>
      <c r="E3" s="34"/>
      <c r="F3" s="37"/>
      <c r="G3" s="38"/>
      <c r="H3" s="39"/>
    </row>
    <row r="4" spans="1:8" x14ac:dyDescent="0.2">
      <c r="A4" s="42" t="s">
        <v>3</v>
      </c>
      <c r="B4" s="43" t="s">
        <v>4</v>
      </c>
      <c r="C4" s="43" t="s">
        <v>9</v>
      </c>
      <c r="D4" s="43" t="s">
        <v>5</v>
      </c>
      <c r="E4" s="43" t="s">
        <v>439</v>
      </c>
      <c r="F4" s="44" t="s">
        <v>6</v>
      </c>
      <c r="G4" s="45" t="s">
        <v>7</v>
      </c>
      <c r="H4" s="46" t="s">
        <v>8</v>
      </c>
    </row>
    <row r="5" spans="1:8" ht="12.75" customHeight="1" x14ac:dyDescent="0.2">
      <c r="F5" s="47"/>
      <c r="G5" s="48"/>
      <c r="H5" s="49"/>
    </row>
    <row r="6" spans="1:8" ht="12.75" customHeight="1" x14ac:dyDescent="0.2">
      <c r="F6" s="47"/>
      <c r="G6" s="48"/>
      <c r="H6" s="49"/>
    </row>
    <row r="7" spans="1:8" ht="12.75" customHeight="1" x14ac:dyDescent="0.2">
      <c r="B7" s="50" t="s">
        <v>10</v>
      </c>
      <c r="C7" s="50"/>
      <c r="F7" s="47"/>
      <c r="G7" s="48"/>
      <c r="H7" s="49"/>
    </row>
    <row r="8" spans="1:8" ht="12.75" customHeight="1" x14ac:dyDescent="0.2">
      <c r="B8" s="50" t="s">
        <v>11</v>
      </c>
      <c r="C8" s="50"/>
      <c r="F8" s="47"/>
      <c r="G8" s="48"/>
      <c r="H8" s="49"/>
    </row>
    <row r="9" spans="1:8" ht="12.75" customHeight="1" x14ac:dyDescent="0.2">
      <c r="A9" s="33">
        <v>1</v>
      </c>
      <c r="B9" s="33" t="s">
        <v>12</v>
      </c>
      <c r="C9" s="33" t="s">
        <v>14</v>
      </c>
      <c r="D9" s="33" t="s">
        <v>13</v>
      </c>
      <c r="E9" s="58">
        <v>261620</v>
      </c>
      <c r="F9" s="47">
        <v>3116.2866300000001</v>
      </c>
      <c r="G9" s="48">
        <v>7.4800000000000005E-2</v>
      </c>
      <c r="H9" s="49"/>
    </row>
    <row r="10" spans="1:8" ht="12.75" customHeight="1" x14ac:dyDescent="0.2">
      <c r="A10" s="33">
        <v>2</v>
      </c>
      <c r="B10" s="33" t="s">
        <v>32</v>
      </c>
      <c r="C10" s="33" t="s">
        <v>33</v>
      </c>
      <c r="D10" s="33" t="s">
        <v>22</v>
      </c>
      <c r="E10" s="58">
        <v>109353</v>
      </c>
      <c r="F10" s="47">
        <v>3050.4019349999999</v>
      </c>
      <c r="G10" s="48">
        <v>7.3200000000000001E-2</v>
      </c>
      <c r="H10" s="49"/>
    </row>
    <row r="11" spans="1:8" ht="12.75" customHeight="1" x14ac:dyDescent="0.2">
      <c r="A11" s="33">
        <v>3</v>
      </c>
      <c r="B11" s="33" t="s">
        <v>15</v>
      </c>
      <c r="C11" s="33" t="s">
        <v>17</v>
      </c>
      <c r="D11" s="33" t="s">
        <v>16</v>
      </c>
      <c r="E11" s="58">
        <v>295111</v>
      </c>
      <c r="F11" s="47">
        <v>2616.601682</v>
      </c>
      <c r="G11" s="48">
        <v>6.2800000000000009E-2</v>
      </c>
      <c r="H11" s="49"/>
    </row>
    <row r="12" spans="1:8" ht="12.75" customHeight="1" x14ac:dyDescent="0.2">
      <c r="A12" s="33">
        <v>4</v>
      </c>
      <c r="B12" s="33" t="s">
        <v>37</v>
      </c>
      <c r="C12" s="33" t="s">
        <v>39</v>
      </c>
      <c r="D12" s="33" t="s">
        <v>13</v>
      </c>
      <c r="E12" s="58">
        <v>100750</v>
      </c>
      <c r="F12" s="47">
        <v>2456.2849999999999</v>
      </c>
      <c r="G12" s="48">
        <v>5.9000000000000004E-2</v>
      </c>
      <c r="H12" s="49"/>
    </row>
    <row r="13" spans="1:8" ht="12.75" customHeight="1" x14ac:dyDescent="0.2">
      <c r="A13" s="33">
        <v>5</v>
      </c>
      <c r="B13" s="33" t="s">
        <v>18</v>
      </c>
      <c r="C13" s="33" t="s">
        <v>20</v>
      </c>
      <c r="D13" s="33" t="s">
        <v>19</v>
      </c>
      <c r="E13" s="58">
        <v>774946</v>
      </c>
      <c r="F13" s="47">
        <v>2384.121369</v>
      </c>
      <c r="G13" s="48">
        <v>5.7200000000000001E-2</v>
      </c>
      <c r="H13" s="49"/>
    </row>
    <row r="14" spans="1:8" ht="12.75" customHeight="1" x14ac:dyDescent="0.2">
      <c r="A14" s="33">
        <v>6</v>
      </c>
      <c r="B14" s="33" t="s">
        <v>138</v>
      </c>
      <c r="C14" s="33" t="s">
        <v>139</v>
      </c>
      <c r="D14" s="33" t="s">
        <v>59</v>
      </c>
      <c r="E14" s="58">
        <v>502778</v>
      </c>
      <c r="F14" s="47">
        <v>2112.6731559999998</v>
      </c>
      <c r="G14" s="48">
        <v>5.0700000000000002E-2</v>
      </c>
      <c r="H14" s="49"/>
    </row>
    <row r="15" spans="1:8" ht="12.75" customHeight="1" x14ac:dyDescent="0.2">
      <c r="A15" s="33">
        <v>7</v>
      </c>
      <c r="B15" s="33" t="s">
        <v>24</v>
      </c>
      <c r="C15" s="33" t="s">
        <v>26</v>
      </c>
      <c r="D15" s="33" t="s">
        <v>22</v>
      </c>
      <c r="E15" s="58">
        <v>297500</v>
      </c>
      <c r="F15" s="47">
        <v>2046.8</v>
      </c>
      <c r="G15" s="48">
        <v>4.9100000000000005E-2</v>
      </c>
      <c r="H15" s="49"/>
    </row>
    <row r="16" spans="1:8" ht="12.75" customHeight="1" x14ac:dyDescent="0.2">
      <c r="A16" s="33">
        <v>8</v>
      </c>
      <c r="B16" s="33" t="s">
        <v>58</v>
      </c>
      <c r="C16" s="33" t="s">
        <v>60</v>
      </c>
      <c r="D16" s="33" t="s">
        <v>35</v>
      </c>
      <c r="E16" s="58">
        <v>252804</v>
      </c>
      <c r="F16" s="47">
        <v>1988.429862</v>
      </c>
      <c r="G16" s="48">
        <v>4.7699999999999992E-2</v>
      </c>
      <c r="H16" s="49"/>
    </row>
    <row r="17" spans="1:8" ht="12.75" customHeight="1" x14ac:dyDescent="0.2">
      <c r="A17" s="33">
        <v>9</v>
      </c>
      <c r="B17" s="33" t="s">
        <v>30</v>
      </c>
      <c r="C17" s="33" t="s">
        <v>31</v>
      </c>
      <c r="D17" s="33" t="s">
        <v>22</v>
      </c>
      <c r="E17" s="58">
        <v>55104</v>
      </c>
      <c r="F17" s="47">
        <v>1759.773792</v>
      </c>
      <c r="G17" s="48">
        <v>4.2199999999999994E-2</v>
      </c>
      <c r="H17" s="49"/>
    </row>
    <row r="18" spans="1:8" ht="12.75" customHeight="1" x14ac:dyDescent="0.2">
      <c r="A18" s="33">
        <v>10</v>
      </c>
      <c r="B18" s="33" t="s">
        <v>194</v>
      </c>
      <c r="C18" s="33" t="s">
        <v>195</v>
      </c>
      <c r="D18" s="33" t="s">
        <v>45</v>
      </c>
      <c r="E18" s="58">
        <v>38834</v>
      </c>
      <c r="F18" s="47">
        <v>1735.3361239999999</v>
      </c>
      <c r="G18" s="48">
        <v>4.1700000000000001E-2</v>
      </c>
      <c r="H18" s="49"/>
    </row>
    <row r="19" spans="1:8" ht="12.75" customHeight="1" x14ac:dyDescent="0.2">
      <c r="A19" s="33">
        <v>11</v>
      </c>
      <c r="B19" s="33" t="s">
        <v>196</v>
      </c>
      <c r="C19" s="33" t="s">
        <v>197</v>
      </c>
      <c r="D19" s="33" t="s">
        <v>25</v>
      </c>
      <c r="E19" s="58">
        <v>158551</v>
      </c>
      <c r="F19" s="47">
        <v>1665.1026019999999</v>
      </c>
      <c r="G19" s="48">
        <v>0.04</v>
      </c>
      <c r="H19" s="49"/>
    </row>
    <row r="20" spans="1:8" ht="12.75" customHeight="1" x14ac:dyDescent="0.2">
      <c r="A20" s="33">
        <v>12</v>
      </c>
      <c r="B20" s="33" t="s">
        <v>21</v>
      </c>
      <c r="C20" s="33" t="s">
        <v>23</v>
      </c>
      <c r="D20" s="33" t="s">
        <v>13</v>
      </c>
      <c r="E20" s="58">
        <v>227538</v>
      </c>
      <c r="F20" s="47">
        <v>1463.1831090000001</v>
      </c>
      <c r="G20" s="48">
        <v>3.5099999999999999E-2</v>
      </c>
      <c r="H20" s="49"/>
    </row>
    <row r="21" spans="1:8" ht="12.75" customHeight="1" x14ac:dyDescent="0.2">
      <c r="A21" s="33">
        <v>13</v>
      </c>
      <c r="B21" s="33" t="s">
        <v>76</v>
      </c>
      <c r="C21" s="33" t="s">
        <v>78</v>
      </c>
      <c r="D21" s="33" t="s">
        <v>16</v>
      </c>
      <c r="E21" s="58">
        <v>268481</v>
      </c>
      <c r="F21" s="47">
        <v>1101.9802649999999</v>
      </c>
      <c r="G21" s="48">
        <v>2.6499999999999999E-2</v>
      </c>
      <c r="H21" s="49"/>
    </row>
    <row r="22" spans="1:8" ht="12.75" customHeight="1" x14ac:dyDescent="0.2">
      <c r="A22" s="33">
        <v>14</v>
      </c>
      <c r="B22" s="33" t="s">
        <v>198</v>
      </c>
      <c r="C22" s="33" t="s">
        <v>199</v>
      </c>
      <c r="D22" s="33" t="s">
        <v>13</v>
      </c>
      <c r="E22" s="58">
        <v>209688</v>
      </c>
      <c r="F22" s="47">
        <v>1008.808968</v>
      </c>
      <c r="G22" s="48">
        <v>2.4199999999999999E-2</v>
      </c>
      <c r="H22" s="49"/>
    </row>
    <row r="23" spans="1:8" ht="12.75" customHeight="1" x14ac:dyDescent="0.2">
      <c r="A23" s="33">
        <v>15</v>
      </c>
      <c r="B23" s="33" t="s">
        <v>100</v>
      </c>
      <c r="C23" s="33" t="s">
        <v>102</v>
      </c>
      <c r="D23" s="33" t="s">
        <v>28</v>
      </c>
      <c r="E23" s="58">
        <v>337375</v>
      </c>
      <c r="F23" s="47">
        <v>1005.3775000000001</v>
      </c>
      <c r="G23" s="48">
        <v>2.41E-2</v>
      </c>
      <c r="H23" s="49"/>
    </row>
    <row r="24" spans="1:8" ht="12.75" customHeight="1" x14ac:dyDescent="0.2">
      <c r="A24" s="33">
        <v>16</v>
      </c>
      <c r="B24" s="33" t="s">
        <v>55</v>
      </c>
      <c r="C24" s="33" t="s">
        <v>57</v>
      </c>
      <c r="D24" s="33" t="s">
        <v>25</v>
      </c>
      <c r="E24" s="58">
        <v>52277</v>
      </c>
      <c r="F24" s="47">
        <v>1001.5750430000001</v>
      </c>
      <c r="G24" s="48">
        <v>2.4E-2</v>
      </c>
      <c r="H24" s="49"/>
    </row>
    <row r="25" spans="1:8" ht="12.75" customHeight="1" x14ac:dyDescent="0.2">
      <c r="A25" s="33">
        <v>17</v>
      </c>
      <c r="B25" s="33" t="s">
        <v>91</v>
      </c>
      <c r="C25" s="33" t="s">
        <v>93</v>
      </c>
      <c r="D25" s="33" t="s">
        <v>13</v>
      </c>
      <c r="E25" s="58">
        <v>94722</v>
      </c>
      <c r="F25" s="47">
        <v>821.950155</v>
      </c>
      <c r="G25" s="48">
        <v>1.9699999999999999E-2</v>
      </c>
      <c r="H25" s="49"/>
    </row>
    <row r="26" spans="1:8" ht="12.75" customHeight="1" x14ac:dyDescent="0.2">
      <c r="A26" s="33">
        <v>18</v>
      </c>
      <c r="B26" s="33" t="s">
        <v>132</v>
      </c>
      <c r="C26" s="33" t="s">
        <v>133</v>
      </c>
      <c r="D26" s="33" t="s">
        <v>86</v>
      </c>
      <c r="E26" s="58">
        <v>267998</v>
      </c>
      <c r="F26" s="47">
        <v>815.383915</v>
      </c>
      <c r="G26" s="48">
        <v>1.9599999999999999E-2</v>
      </c>
      <c r="H26" s="49"/>
    </row>
    <row r="27" spans="1:8" ht="12.75" customHeight="1" x14ac:dyDescent="0.2">
      <c r="A27" s="33">
        <v>19</v>
      </c>
      <c r="B27" s="33" t="s">
        <v>200</v>
      </c>
      <c r="C27" s="33" t="s">
        <v>201</v>
      </c>
      <c r="D27" s="33" t="s">
        <v>35</v>
      </c>
      <c r="E27" s="58">
        <v>274283</v>
      </c>
      <c r="F27" s="47">
        <v>772.10664499999996</v>
      </c>
      <c r="G27" s="48">
        <v>1.8500000000000003E-2</v>
      </c>
      <c r="H27" s="49"/>
    </row>
    <row r="28" spans="1:8" ht="12.75" customHeight="1" x14ac:dyDescent="0.2">
      <c r="A28" s="33">
        <v>20</v>
      </c>
      <c r="B28" s="33" t="s">
        <v>40</v>
      </c>
      <c r="C28" s="33" t="s">
        <v>43</v>
      </c>
      <c r="D28" s="33" t="s">
        <v>41</v>
      </c>
      <c r="E28" s="58">
        <v>120333</v>
      </c>
      <c r="F28" s="47">
        <v>747.62892899999997</v>
      </c>
      <c r="G28" s="48">
        <v>1.7899999999999999E-2</v>
      </c>
      <c r="H28" s="49"/>
    </row>
    <row r="29" spans="1:8" ht="12.75" customHeight="1" x14ac:dyDescent="0.2">
      <c r="A29" s="33">
        <v>21</v>
      </c>
      <c r="B29" s="33" t="s">
        <v>203</v>
      </c>
      <c r="C29" s="33" t="s">
        <v>204</v>
      </c>
      <c r="D29" s="33" t="s">
        <v>28</v>
      </c>
      <c r="E29" s="58">
        <v>35267</v>
      </c>
      <c r="F29" s="47">
        <v>714.91499099999999</v>
      </c>
      <c r="G29" s="48">
        <v>1.72E-2</v>
      </c>
      <c r="H29" s="49"/>
    </row>
    <row r="30" spans="1:8" ht="12.75" customHeight="1" x14ac:dyDescent="0.2">
      <c r="A30" s="33">
        <v>22</v>
      </c>
      <c r="B30" s="33" t="s">
        <v>47</v>
      </c>
      <c r="C30" s="33" t="s">
        <v>49</v>
      </c>
      <c r="D30" s="33" t="s">
        <v>48</v>
      </c>
      <c r="E30" s="58">
        <v>345878</v>
      </c>
      <c r="F30" s="47">
        <v>683.10905000000002</v>
      </c>
      <c r="G30" s="48">
        <v>1.6399999999999998E-2</v>
      </c>
      <c r="H30" s="49"/>
    </row>
    <row r="31" spans="1:8" ht="12.75" customHeight="1" x14ac:dyDescent="0.2">
      <c r="A31" s="33">
        <v>23</v>
      </c>
      <c r="B31" s="33" t="s">
        <v>124</v>
      </c>
      <c r="C31" s="33" t="s">
        <v>125</v>
      </c>
      <c r="D31" s="33" t="s">
        <v>80</v>
      </c>
      <c r="E31" s="58">
        <v>210763</v>
      </c>
      <c r="F31" s="47">
        <v>681.39677900000004</v>
      </c>
      <c r="G31" s="48">
        <v>1.6399999999999998E-2</v>
      </c>
      <c r="H31" s="49"/>
    </row>
    <row r="32" spans="1:8" ht="12.75" customHeight="1" x14ac:dyDescent="0.2">
      <c r="A32" s="33">
        <v>24</v>
      </c>
      <c r="B32" s="33" t="s">
        <v>97</v>
      </c>
      <c r="C32" s="33" t="s">
        <v>99</v>
      </c>
      <c r="D32" s="33" t="s">
        <v>74</v>
      </c>
      <c r="E32" s="58">
        <v>57864</v>
      </c>
      <c r="F32" s="47">
        <v>657.16144799999995</v>
      </c>
      <c r="G32" s="48">
        <v>1.5800000000000002E-2</v>
      </c>
      <c r="H32" s="49"/>
    </row>
    <row r="33" spans="1:8" ht="12.75" customHeight="1" x14ac:dyDescent="0.2">
      <c r="A33" s="33">
        <v>25</v>
      </c>
      <c r="B33" s="33" t="s">
        <v>52</v>
      </c>
      <c r="C33" s="33" t="s">
        <v>54</v>
      </c>
      <c r="D33" s="33" t="s">
        <v>28</v>
      </c>
      <c r="E33" s="58">
        <v>377886</v>
      </c>
      <c r="F33" s="47">
        <v>628.99124700000004</v>
      </c>
      <c r="G33" s="48">
        <v>1.5100000000000001E-2</v>
      </c>
      <c r="H33" s="49"/>
    </row>
    <row r="34" spans="1:8" ht="12.75" customHeight="1" x14ac:dyDescent="0.2">
      <c r="A34" s="33">
        <v>26</v>
      </c>
      <c r="B34" s="33" t="s">
        <v>27</v>
      </c>
      <c r="C34" s="33" t="s">
        <v>29</v>
      </c>
      <c r="D34" s="33" t="s">
        <v>28</v>
      </c>
      <c r="E34" s="58">
        <v>36303</v>
      </c>
      <c r="F34" s="47">
        <v>574.16824799999995</v>
      </c>
      <c r="G34" s="48">
        <v>1.38E-2</v>
      </c>
      <c r="H34" s="49"/>
    </row>
    <row r="35" spans="1:8" ht="12.75" customHeight="1" x14ac:dyDescent="0.2">
      <c r="A35" s="33">
        <v>27</v>
      </c>
      <c r="B35" s="33" t="s">
        <v>134</v>
      </c>
      <c r="C35" s="33" t="s">
        <v>135</v>
      </c>
      <c r="D35" s="33" t="s">
        <v>89</v>
      </c>
      <c r="E35" s="58">
        <v>465797</v>
      </c>
      <c r="F35" s="47">
        <v>526.11771199999998</v>
      </c>
      <c r="G35" s="48">
        <v>1.26E-2</v>
      </c>
      <c r="H35" s="49"/>
    </row>
    <row r="36" spans="1:8" ht="12.75" customHeight="1" x14ac:dyDescent="0.2">
      <c r="A36" s="33">
        <v>28</v>
      </c>
      <c r="B36" s="33" t="s">
        <v>205</v>
      </c>
      <c r="C36" s="33" t="s">
        <v>206</v>
      </c>
      <c r="D36" s="33" t="s">
        <v>202</v>
      </c>
      <c r="E36" s="58">
        <v>29885</v>
      </c>
      <c r="F36" s="47">
        <v>460.78187300000002</v>
      </c>
      <c r="G36" s="48">
        <v>1.11E-2</v>
      </c>
      <c r="H36" s="49"/>
    </row>
    <row r="37" spans="1:8" ht="12.75" customHeight="1" x14ac:dyDescent="0.2">
      <c r="A37" s="33">
        <v>29</v>
      </c>
      <c r="B37" s="33" t="s">
        <v>150</v>
      </c>
      <c r="C37" s="33" t="s">
        <v>151</v>
      </c>
      <c r="D37" s="33" t="s">
        <v>68</v>
      </c>
      <c r="E37" s="58">
        <v>293982</v>
      </c>
      <c r="F37" s="47">
        <v>454.05519900000002</v>
      </c>
      <c r="G37" s="48">
        <v>1.09E-2</v>
      </c>
      <c r="H37" s="49"/>
    </row>
    <row r="38" spans="1:8" ht="12.75" customHeight="1" x14ac:dyDescent="0.2">
      <c r="A38" s="33">
        <v>30</v>
      </c>
      <c r="B38" s="33" t="s">
        <v>118</v>
      </c>
      <c r="C38" s="33" t="s">
        <v>119</v>
      </c>
      <c r="D38" s="33" t="s">
        <v>42</v>
      </c>
      <c r="E38" s="58">
        <v>79668</v>
      </c>
      <c r="F38" s="47">
        <v>376.11262799999997</v>
      </c>
      <c r="G38" s="48">
        <v>9.0000000000000011E-3</v>
      </c>
      <c r="H38" s="49"/>
    </row>
    <row r="39" spans="1:8" ht="12.75" customHeight="1" x14ac:dyDescent="0.2">
      <c r="A39" s="33">
        <v>31</v>
      </c>
      <c r="B39" s="33" t="s">
        <v>142</v>
      </c>
      <c r="C39" s="33" t="s">
        <v>143</v>
      </c>
      <c r="D39" s="33" t="s">
        <v>45</v>
      </c>
      <c r="E39" s="58">
        <v>410886</v>
      </c>
      <c r="F39" s="47">
        <v>357.265377</v>
      </c>
      <c r="G39" s="48">
        <v>8.6E-3</v>
      </c>
      <c r="H39" s="49"/>
    </row>
    <row r="40" spans="1:8" ht="12.75" customHeight="1" x14ac:dyDescent="0.2">
      <c r="A40" s="33">
        <v>32</v>
      </c>
      <c r="B40" s="33" t="s">
        <v>207</v>
      </c>
      <c r="C40" s="33" t="s">
        <v>208</v>
      </c>
      <c r="D40" s="33" t="s">
        <v>80</v>
      </c>
      <c r="E40" s="58">
        <v>65036</v>
      </c>
      <c r="F40" s="47">
        <v>351.19439999999997</v>
      </c>
      <c r="G40" s="48">
        <v>8.3999999999999995E-3</v>
      </c>
      <c r="H40" s="49"/>
    </row>
    <row r="41" spans="1:8" ht="12.75" customHeight="1" x14ac:dyDescent="0.2">
      <c r="A41" s="33">
        <v>33</v>
      </c>
      <c r="B41" s="33" t="s">
        <v>209</v>
      </c>
      <c r="C41" s="33" t="s">
        <v>210</v>
      </c>
      <c r="D41" s="33" t="s">
        <v>16</v>
      </c>
      <c r="E41" s="58">
        <v>101399</v>
      </c>
      <c r="F41" s="47">
        <v>331.87892699999998</v>
      </c>
      <c r="G41" s="48">
        <v>8.0000000000000002E-3</v>
      </c>
      <c r="H41" s="49"/>
    </row>
    <row r="42" spans="1:8" ht="12.75" customHeight="1" x14ac:dyDescent="0.2">
      <c r="A42" s="33">
        <v>34</v>
      </c>
      <c r="B42" s="33" t="s">
        <v>126</v>
      </c>
      <c r="C42" s="33" t="s">
        <v>127</v>
      </c>
      <c r="D42" s="33" t="s">
        <v>83</v>
      </c>
      <c r="E42" s="58">
        <v>219375</v>
      </c>
      <c r="F42" s="47">
        <v>234.62156300000001</v>
      </c>
      <c r="G42" s="48">
        <v>5.6000000000000008E-3</v>
      </c>
      <c r="H42" s="49"/>
    </row>
    <row r="43" spans="1:8" ht="12.75" customHeight="1" x14ac:dyDescent="0.2">
      <c r="A43" s="33">
        <v>35</v>
      </c>
      <c r="B43" s="33" t="s">
        <v>607</v>
      </c>
      <c r="C43" s="33" t="s">
        <v>445</v>
      </c>
      <c r="D43" s="33" t="s">
        <v>48</v>
      </c>
      <c r="E43" s="58">
        <v>250</v>
      </c>
      <c r="F43" s="47">
        <v>0</v>
      </c>
      <c r="G43" s="48">
        <v>0</v>
      </c>
      <c r="H43" s="49"/>
    </row>
    <row r="44" spans="1:8" ht="12.75" customHeight="1" x14ac:dyDescent="0.2">
      <c r="B44" s="51" t="s">
        <v>182</v>
      </c>
      <c r="C44" s="51"/>
      <c r="D44" s="51"/>
      <c r="E44" s="51"/>
      <c r="F44" s="52">
        <f>SUM(F9:F43)</f>
        <v>40701.576123000006</v>
      </c>
      <c r="G44" s="53">
        <f>SUM(G9:G43)</f>
        <v>0.9769000000000001</v>
      </c>
      <c r="H44" s="54"/>
    </row>
    <row r="45" spans="1:8" ht="12.75" customHeight="1" x14ac:dyDescent="0.2">
      <c r="F45" s="47"/>
      <c r="G45" s="48"/>
      <c r="H45" s="49"/>
    </row>
    <row r="46" spans="1:8" ht="12.75" customHeight="1" x14ac:dyDescent="0.2">
      <c r="B46" s="1" t="s">
        <v>444</v>
      </c>
      <c r="F46" s="47"/>
      <c r="G46" s="48"/>
      <c r="H46" s="49"/>
    </row>
    <row r="47" spans="1:8" ht="12.75" customHeight="1" x14ac:dyDescent="0.2">
      <c r="A47" s="33">
        <v>36</v>
      </c>
      <c r="B47" s="33" t="s">
        <v>172</v>
      </c>
      <c r="C47" s="33" t="s">
        <v>173</v>
      </c>
      <c r="D47" s="33" t="s">
        <v>104</v>
      </c>
      <c r="E47" s="58">
        <v>200000</v>
      </c>
      <c r="F47" s="47">
        <v>0.02</v>
      </c>
      <c r="G47" s="61" t="s">
        <v>446</v>
      </c>
      <c r="H47" s="49"/>
    </row>
    <row r="48" spans="1:8" ht="12.75" customHeight="1" x14ac:dyDescent="0.2">
      <c r="A48" s="33">
        <v>37</v>
      </c>
      <c r="B48" s="33" t="s">
        <v>603</v>
      </c>
      <c r="C48" s="33" t="s">
        <v>604</v>
      </c>
      <c r="D48" s="33" t="s">
        <v>602</v>
      </c>
      <c r="E48" s="58">
        <v>8600</v>
      </c>
      <c r="F48" s="47">
        <v>8.5999999999999998E-4</v>
      </c>
      <c r="G48" s="61" t="s">
        <v>446</v>
      </c>
      <c r="H48" s="49"/>
    </row>
    <row r="49" spans="1:8" ht="12.75" customHeight="1" x14ac:dyDescent="0.2">
      <c r="B49" s="51" t="s">
        <v>182</v>
      </c>
      <c r="C49" s="51"/>
      <c r="D49" s="51"/>
      <c r="E49" s="51"/>
      <c r="F49" s="52">
        <f>SUM(F47:F48)</f>
        <v>2.086E-2</v>
      </c>
      <c r="G49" s="29">
        <f>SUM(G47:G48)</f>
        <v>0</v>
      </c>
      <c r="H49" s="54"/>
    </row>
    <row r="50" spans="1:8" ht="12.75" customHeight="1" x14ac:dyDescent="0.2">
      <c r="F50" s="47"/>
      <c r="G50" s="48"/>
      <c r="H50" s="49"/>
    </row>
    <row r="51" spans="1:8" ht="12.75" customHeight="1" x14ac:dyDescent="0.2">
      <c r="A51" s="1"/>
      <c r="B51" s="1" t="s">
        <v>447</v>
      </c>
      <c r="C51" s="1"/>
      <c r="D51" s="1"/>
      <c r="E51" s="1"/>
      <c r="F51" s="62">
        <v>374.85829999999999</v>
      </c>
      <c r="G51" s="60">
        <v>8.9999999999999993E-3</v>
      </c>
      <c r="H51" s="1"/>
    </row>
    <row r="52" spans="1:8" ht="12.75" customHeight="1" x14ac:dyDescent="0.2">
      <c r="B52" s="51" t="s">
        <v>182</v>
      </c>
      <c r="C52" s="51"/>
      <c r="D52" s="51"/>
      <c r="E52" s="51"/>
      <c r="F52" s="52">
        <f>SUM(F51:F51)</f>
        <v>374.85829999999999</v>
      </c>
      <c r="G52" s="53">
        <f>SUM(G51:G51)</f>
        <v>8.9999999999999993E-3</v>
      </c>
      <c r="H52" s="54"/>
    </row>
    <row r="53" spans="1:8" ht="12.75" customHeight="1" x14ac:dyDescent="0.2">
      <c r="F53" s="47"/>
      <c r="G53" s="48"/>
      <c r="H53" s="49"/>
    </row>
    <row r="54" spans="1:8" ht="12.75" customHeight="1" x14ac:dyDescent="0.2">
      <c r="B54" s="50" t="s">
        <v>187</v>
      </c>
      <c r="C54" s="50"/>
      <c r="F54" s="47"/>
      <c r="G54" s="48"/>
      <c r="H54" s="49"/>
    </row>
    <row r="55" spans="1:8" ht="12.75" customHeight="1" x14ac:dyDescent="0.2">
      <c r="B55" s="50" t="s">
        <v>188</v>
      </c>
      <c r="C55" s="50"/>
      <c r="F55" s="47">
        <v>585.03136199999108</v>
      </c>
      <c r="G55" s="48">
        <v>1.41E-2</v>
      </c>
      <c r="H55" s="49"/>
    </row>
    <row r="56" spans="1:8" ht="12.75" customHeight="1" x14ac:dyDescent="0.2">
      <c r="B56" s="51" t="s">
        <v>182</v>
      </c>
      <c r="C56" s="51"/>
      <c r="D56" s="51"/>
      <c r="E56" s="51"/>
      <c r="F56" s="52">
        <f>SUM(F55:F55)</f>
        <v>585.03136199999108</v>
      </c>
      <c r="G56" s="53">
        <f>SUM(G55:G55)</f>
        <v>1.41E-2</v>
      </c>
      <c r="H56" s="54"/>
    </row>
    <row r="57" spans="1:8" ht="12.75" customHeight="1" x14ac:dyDescent="0.2">
      <c r="B57" s="55" t="s">
        <v>189</v>
      </c>
      <c r="C57" s="55"/>
      <c r="D57" s="55"/>
      <c r="E57" s="55"/>
      <c r="F57" s="56">
        <f>SUM(F44,F49,F52,F56)</f>
        <v>41661.486644999997</v>
      </c>
      <c r="G57" s="31">
        <f>SUM(G44,G49,G52,G56)</f>
        <v>1</v>
      </c>
      <c r="H57" s="57"/>
    </row>
    <row r="58" spans="1:8" ht="12.75" customHeight="1" x14ac:dyDescent="0.2"/>
    <row r="59" spans="1:8" ht="12.75" customHeight="1" x14ac:dyDescent="0.2">
      <c r="B59" s="1" t="s">
        <v>441</v>
      </c>
      <c r="C59" s="50"/>
    </row>
    <row r="60" spans="1:8" ht="12.75" customHeight="1" x14ac:dyDescent="0.2">
      <c r="B60" s="1" t="s">
        <v>443</v>
      </c>
      <c r="C60" s="50"/>
      <c r="F60" s="47"/>
    </row>
    <row r="61" spans="1:8" ht="12.75" customHeight="1" x14ac:dyDescent="0.2">
      <c r="B61" s="1" t="s">
        <v>605</v>
      </c>
      <c r="C61" s="50"/>
    </row>
    <row r="62" spans="1:8" ht="12.75" customHeight="1" x14ac:dyDescent="0.2">
      <c r="B62" s="1" t="s">
        <v>442</v>
      </c>
      <c r="C62" s="50"/>
    </row>
    <row r="63" spans="1:8" ht="12.75" customHeight="1" x14ac:dyDescent="0.2">
      <c r="B63" s="50"/>
      <c r="C63" s="50"/>
    </row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</sheetData>
  <mergeCells count="1">
    <mergeCell ref="B1:G1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activeCell="A4" sqref="A4"/>
    </sheetView>
  </sheetViews>
  <sheetFormatPr defaultColWidth="9.140625" defaultRowHeight="12.75" x14ac:dyDescent="0.2"/>
  <cols>
    <col min="1" max="1" width="7.5703125" customWidth="1"/>
    <col min="2" max="2" width="49.140625" customWidth="1"/>
    <col min="3" max="3" width="17.28515625" customWidth="1"/>
    <col min="4" max="4" width="22.42578125" customWidth="1"/>
    <col min="5" max="5" width="17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192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8">
        <v>47455</v>
      </c>
      <c r="F9" s="15">
        <v>565.26023299999997</v>
      </c>
      <c r="G9" s="16">
        <v>5.9200000000000003E-2</v>
      </c>
      <c r="H9" s="17"/>
    </row>
    <row r="10" spans="1:8" ht="12.75" customHeight="1" x14ac:dyDescent="0.2">
      <c r="A10">
        <v>2</v>
      </c>
      <c r="B10" t="s">
        <v>32</v>
      </c>
      <c r="C10" t="s">
        <v>33</v>
      </c>
      <c r="D10" t="s">
        <v>22</v>
      </c>
      <c r="E10" s="28">
        <v>19830</v>
      </c>
      <c r="F10" s="15">
        <v>553.15785000000005</v>
      </c>
      <c r="G10" s="16">
        <v>5.79E-2</v>
      </c>
      <c r="H10" s="17"/>
    </row>
    <row r="11" spans="1:8" ht="12.75" customHeight="1" x14ac:dyDescent="0.2">
      <c r="A11">
        <v>3</v>
      </c>
      <c r="B11" t="s">
        <v>15</v>
      </c>
      <c r="C11" t="s">
        <v>17</v>
      </c>
      <c r="D11" t="s">
        <v>16</v>
      </c>
      <c r="E11" s="28">
        <v>52341</v>
      </c>
      <c r="F11" s="15">
        <v>464.08147700000001</v>
      </c>
      <c r="G11" s="16">
        <v>4.8600000000000004E-2</v>
      </c>
      <c r="H11" s="17"/>
    </row>
    <row r="12" spans="1:8" ht="12.75" customHeight="1" x14ac:dyDescent="0.2">
      <c r="A12">
        <v>4</v>
      </c>
      <c r="B12" t="s">
        <v>37</v>
      </c>
      <c r="C12" t="s">
        <v>39</v>
      </c>
      <c r="D12" t="s">
        <v>13</v>
      </c>
      <c r="E12" s="28">
        <v>18268</v>
      </c>
      <c r="F12" s="15">
        <v>445.37383999999997</v>
      </c>
      <c r="G12" s="16">
        <v>4.6600000000000003E-2</v>
      </c>
      <c r="H12" s="17"/>
    </row>
    <row r="13" spans="1:8" ht="12.75" customHeight="1" x14ac:dyDescent="0.2">
      <c r="A13">
        <v>5</v>
      </c>
      <c r="B13" t="s">
        <v>18</v>
      </c>
      <c r="C13" t="s">
        <v>20</v>
      </c>
      <c r="D13" t="s">
        <v>19</v>
      </c>
      <c r="E13" s="28">
        <v>140529</v>
      </c>
      <c r="F13" s="15">
        <v>432.337469</v>
      </c>
      <c r="G13" s="16">
        <v>4.53E-2</v>
      </c>
      <c r="H13" s="17"/>
    </row>
    <row r="14" spans="1:8" ht="12.75" customHeight="1" x14ac:dyDescent="0.2">
      <c r="A14">
        <v>6</v>
      </c>
      <c r="B14" t="s">
        <v>138</v>
      </c>
      <c r="C14" t="s">
        <v>139</v>
      </c>
      <c r="D14" t="s">
        <v>59</v>
      </c>
      <c r="E14" s="28">
        <v>91248</v>
      </c>
      <c r="F14" s="15">
        <v>383.42409600000002</v>
      </c>
      <c r="G14" s="16">
        <v>4.0199999999999993E-2</v>
      </c>
      <c r="H14" s="17"/>
    </row>
    <row r="15" spans="1:8" ht="12.75" customHeight="1" x14ac:dyDescent="0.2">
      <c r="A15">
        <v>7</v>
      </c>
      <c r="B15" t="s">
        <v>24</v>
      </c>
      <c r="C15" t="s">
        <v>26</v>
      </c>
      <c r="D15" t="s">
        <v>22</v>
      </c>
      <c r="E15" s="28">
        <v>53960</v>
      </c>
      <c r="F15" s="15">
        <v>371.2448</v>
      </c>
      <c r="G15" s="16">
        <v>3.8900000000000004E-2</v>
      </c>
      <c r="H15" s="17"/>
    </row>
    <row r="16" spans="1:8" ht="12.75" customHeight="1" x14ac:dyDescent="0.2">
      <c r="A16">
        <v>8</v>
      </c>
      <c r="B16" t="s">
        <v>58</v>
      </c>
      <c r="C16" t="s">
        <v>60</v>
      </c>
      <c r="D16" t="s">
        <v>35</v>
      </c>
      <c r="E16" s="28">
        <v>45839</v>
      </c>
      <c r="F16" s="15">
        <v>360.54665499999999</v>
      </c>
      <c r="G16" s="16">
        <v>3.78E-2</v>
      </c>
      <c r="H16" s="17"/>
    </row>
    <row r="17" spans="1:8" ht="12.75" customHeight="1" x14ac:dyDescent="0.2">
      <c r="A17">
        <v>9</v>
      </c>
      <c r="B17" t="s">
        <v>30</v>
      </c>
      <c r="C17" t="s">
        <v>31</v>
      </c>
      <c r="D17" t="s">
        <v>22</v>
      </c>
      <c r="E17" s="28">
        <v>9953</v>
      </c>
      <c r="F17" s="15">
        <v>317.85403200000002</v>
      </c>
      <c r="G17" s="16">
        <v>3.3300000000000003E-2</v>
      </c>
      <c r="H17" s="17"/>
    </row>
    <row r="18" spans="1:8" ht="12.75" customHeight="1" x14ac:dyDescent="0.2">
      <c r="A18">
        <v>10</v>
      </c>
      <c r="B18" t="s">
        <v>194</v>
      </c>
      <c r="C18" t="s">
        <v>195</v>
      </c>
      <c r="D18" t="s">
        <v>45</v>
      </c>
      <c r="E18" s="28">
        <v>7040</v>
      </c>
      <c r="F18" s="15">
        <v>314.58944000000002</v>
      </c>
      <c r="G18" s="16">
        <v>3.2899999999999999E-2</v>
      </c>
      <c r="H18" s="17"/>
    </row>
    <row r="19" spans="1:8" ht="12.75" customHeight="1" x14ac:dyDescent="0.2">
      <c r="A19">
        <v>11</v>
      </c>
      <c r="B19" t="s">
        <v>196</v>
      </c>
      <c r="C19" t="s">
        <v>197</v>
      </c>
      <c r="D19" t="s">
        <v>25</v>
      </c>
      <c r="E19" s="28">
        <v>28765</v>
      </c>
      <c r="F19" s="15">
        <v>302.09003000000001</v>
      </c>
      <c r="G19" s="16">
        <v>3.1600000000000003E-2</v>
      </c>
      <c r="H19" s="17"/>
    </row>
    <row r="20" spans="1:8" ht="12.75" customHeight="1" x14ac:dyDescent="0.2">
      <c r="A20">
        <v>12</v>
      </c>
      <c r="B20" t="s">
        <v>21</v>
      </c>
      <c r="C20" t="s">
        <v>23</v>
      </c>
      <c r="D20" t="s">
        <v>13</v>
      </c>
      <c r="E20" s="28">
        <v>41260</v>
      </c>
      <c r="F20" s="15">
        <v>265.32243</v>
      </c>
      <c r="G20" s="16">
        <v>2.7799999999999998E-2</v>
      </c>
      <c r="H20" s="17"/>
    </row>
    <row r="21" spans="1:8" ht="12.75" customHeight="1" x14ac:dyDescent="0.2">
      <c r="A21">
        <v>13</v>
      </c>
      <c r="B21" t="s">
        <v>76</v>
      </c>
      <c r="C21" t="s">
        <v>78</v>
      </c>
      <c r="D21" t="s">
        <v>16</v>
      </c>
      <c r="E21" s="28">
        <v>48798</v>
      </c>
      <c r="F21" s="15">
        <v>200.291391</v>
      </c>
      <c r="G21" s="16">
        <v>2.1000000000000001E-2</v>
      </c>
      <c r="H21" s="17"/>
    </row>
    <row r="22" spans="1:8" ht="12.75" customHeight="1" x14ac:dyDescent="0.2">
      <c r="A22">
        <v>14</v>
      </c>
      <c r="B22" t="s">
        <v>100</v>
      </c>
      <c r="C22" t="s">
        <v>102</v>
      </c>
      <c r="D22" t="s">
        <v>28</v>
      </c>
      <c r="E22" s="28">
        <v>61749</v>
      </c>
      <c r="F22" s="15">
        <v>184.01202000000001</v>
      </c>
      <c r="G22" s="16">
        <v>1.9299999999999998E-2</v>
      </c>
      <c r="H22" s="17"/>
    </row>
    <row r="23" spans="1:8" ht="12.75" customHeight="1" x14ac:dyDescent="0.2">
      <c r="A23">
        <v>15</v>
      </c>
      <c r="B23" t="s">
        <v>198</v>
      </c>
      <c r="C23" t="s">
        <v>199</v>
      </c>
      <c r="D23" t="s">
        <v>13</v>
      </c>
      <c r="E23" s="28">
        <v>37968</v>
      </c>
      <c r="F23" s="15">
        <v>182.66404800000001</v>
      </c>
      <c r="G23" s="16">
        <v>1.9099999999999999E-2</v>
      </c>
      <c r="H23" s="17"/>
    </row>
    <row r="24" spans="1:8" ht="12.75" customHeight="1" x14ac:dyDescent="0.2">
      <c r="A24">
        <v>16</v>
      </c>
      <c r="B24" t="s">
        <v>55</v>
      </c>
      <c r="C24" t="s">
        <v>57</v>
      </c>
      <c r="D24" t="s">
        <v>25</v>
      </c>
      <c r="E24" s="28">
        <v>9494</v>
      </c>
      <c r="F24" s="15">
        <v>181.895546</v>
      </c>
      <c r="G24" s="16">
        <v>1.9E-2</v>
      </c>
      <c r="H24" s="17"/>
    </row>
    <row r="25" spans="1:8" ht="12.75" customHeight="1" x14ac:dyDescent="0.2">
      <c r="A25">
        <v>17</v>
      </c>
      <c r="B25" t="s">
        <v>91</v>
      </c>
      <c r="C25" t="s">
        <v>93</v>
      </c>
      <c r="D25" t="s">
        <v>13</v>
      </c>
      <c r="E25" s="28">
        <v>17414</v>
      </c>
      <c r="F25" s="15">
        <v>151.10998499999999</v>
      </c>
      <c r="G25" s="16">
        <v>1.5800000000000002E-2</v>
      </c>
      <c r="H25" s="17"/>
    </row>
    <row r="26" spans="1:8" ht="12.75" customHeight="1" x14ac:dyDescent="0.2">
      <c r="A26">
        <v>18</v>
      </c>
      <c r="B26" t="s">
        <v>132</v>
      </c>
      <c r="C26" t="s">
        <v>133</v>
      </c>
      <c r="D26" t="s">
        <v>86</v>
      </c>
      <c r="E26" s="28">
        <v>48600</v>
      </c>
      <c r="F26" s="15">
        <v>147.8655</v>
      </c>
      <c r="G26" s="16">
        <v>1.55E-2</v>
      </c>
      <c r="H26" s="17"/>
    </row>
    <row r="27" spans="1:8" ht="12.75" customHeight="1" x14ac:dyDescent="0.2">
      <c r="A27">
        <v>19</v>
      </c>
      <c r="B27" t="s">
        <v>200</v>
      </c>
      <c r="C27" t="s">
        <v>201</v>
      </c>
      <c r="D27" t="s">
        <v>35</v>
      </c>
      <c r="E27" s="28">
        <v>50111</v>
      </c>
      <c r="F27" s="15">
        <v>141.062465</v>
      </c>
      <c r="G27" s="16">
        <v>1.4800000000000001E-2</v>
      </c>
      <c r="H27" s="17"/>
    </row>
    <row r="28" spans="1:8" ht="12.75" customHeight="1" x14ac:dyDescent="0.2">
      <c r="A28">
        <v>20</v>
      </c>
      <c r="B28" t="s">
        <v>40</v>
      </c>
      <c r="C28" t="s">
        <v>43</v>
      </c>
      <c r="D28" t="s">
        <v>41</v>
      </c>
      <c r="E28" s="28">
        <v>22152</v>
      </c>
      <c r="F28" s="15">
        <v>137.63037600000001</v>
      </c>
      <c r="G28" s="16">
        <v>1.44E-2</v>
      </c>
      <c r="H28" s="17"/>
    </row>
    <row r="29" spans="1:8" ht="12.75" customHeight="1" x14ac:dyDescent="0.2">
      <c r="A29">
        <v>21</v>
      </c>
      <c r="B29" t="s">
        <v>203</v>
      </c>
      <c r="C29" t="s">
        <v>204</v>
      </c>
      <c r="D29" t="s">
        <v>28</v>
      </c>
      <c r="E29" s="28">
        <v>6401</v>
      </c>
      <c r="F29" s="15">
        <v>129.75787199999999</v>
      </c>
      <c r="G29" s="16">
        <v>1.3600000000000001E-2</v>
      </c>
      <c r="H29" s="17"/>
    </row>
    <row r="30" spans="1:8" ht="12.75" customHeight="1" x14ac:dyDescent="0.2">
      <c r="A30">
        <v>22</v>
      </c>
      <c r="B30" t="s">
        <v>47</v>
      </c>
      <c r="C30" t="s">
        <v>49</v>
      </c>
      <c r="D30" t="s">
        <v>48</v>
      </c>
      <c r="E30" s="28">
        <v>63772</v>
      </c>
      <c r="F30" s="15">
        <v>125.94970000000001</v>
      </c>
      <c r="G30" s="16">
        <v>1.32E-2</v>
      </c>
      <c r="H30" s="17"/>
    </row>
    <row r="31" spans="1:8" ht="12.75" customHeight="1" x14ac:dyDescent="0.2">
      <c r="A31">
        <v>23</v>
      </c>
      <c r="B31" t="s">
        <v>124</v>
      </c>
      <c r="C31" t="s">
        <v>125</v>
      </c>
      <c r="D31" t="s">
        <v>80</v>
      </c>
      <c r="E31" s="28">
        <v>38395</v>
      </c>
      <c r="F31" s="15">
        <v>124.131035</v>
      </c>
      <c r="G31" s="16">
        <v>1.3000000000000001E-2</v>
      </c>
      <c r="H31" s="17"/>
    </row>
    <row r="32" spans="1:8" ht="12.75" customHeight="1" x14ac:dyDescent="0.2">
      <c r="A32">
        <v>24</v>
      </c>
      <c r="B32" t="s">
        <v>97</v>
      </c>
      <c r="C32" t="s">
        <v>99</v>
      </c>
      <c r="D32" t="s">
        <v>74</v>
      </c>
      <c r="E32" s="28">
        <v>10503</v>
      </c>
      <c r="F32" s="15">
        <v>119.282571</v>
      </c>
      <c r="G32" s="16">
        <v>1.2500000000000001E-2</v>
      </c>
      <c r="H32" s="17"/>
    </row>
    <row r="33" spans="1:8" ht="12.75" customHeight="1" x14ac:dyDescent="0.2">
      <c r="A33">
        <v>25</v>
      </c>
      <c r="B33" t="s">
        <v>52</v>
      </c>
      <c r="C33" t="s">
        <v>54</v>
      </c>
      <c r="D33" t="s">
        <v>28</v>
      </c>
      <c r="E33" s="28">
        <v>68562</v>
      </c>
      <c r="F33" s="15">
        <v>114.121449</v>
      </c>
      <c r="G33" s="16">
        <v>1.2E-2</v>
      </c>
      <c r="H33" s="17"/>
    </row>
    <row r="34" spans="1:8" ht="12.75" customHeight="1" x14ac:dyDescent="0.2">
      <c r="A34">
        <v>26</v>
      </c>
      <c r="B34" t="s">
        <v>27</v>
      </c>
      <c r="C34" t="s">
        <v>29</v>
      </c>
      <c r="D34" t="s">
        <v>28</v>
      </c>
      <c r="E34" s="28">
        <v>6590</v>
      </c>
      <c r="F34" s="15">
        <v>104.22744</v>
      </c>
      <c r="G34" s="16">
        <v>1.09E-2</v>
      </c>
      <c r="H34" s="17"/>
    </row>
    <row r="35" spans="1:8" ht="12.75" customHeight="1" x14ac:dyDescent="0.2">
      <c r="A35">
        <v>27</v>
      </c>
      <c r="B35" t="s">
        <v>134</v>
      </c>
      <c r="C35" t="s">
        <v>135</v>
      </c>
      <c r="D35" t="s">
        <v>89</v>
      </c>
      <c r="E35" s="28">
        <v>84416</v>
      </c>
      <c r="F35" s="15">
        <v>95.347871999999995</v>
      </c>
      <c r="G35" s="16">
        <v>0.01</v>
      </c>
      <c r="H35" s="17"/>
    </row>
    <row r="36" spans="1:8" ht="12.75" customHeight="1" x14ac:dyDescent="0.2">
      <c r="A36">
        <v>28</v>
      </c>
      <c r="B36" t="s">
        <v>205</v>
      </c>
      <c r="C36" t="s">
        <v>206</v>
      </c>
      <c r="D36" t="s">
        <v>202</v>
      </c>
      <c r="E36" s="28">
        <v>5525</v>
      </c>
      <c r="F36" s="15">
        <v>85.187213</v>
      </c>
      <c r="G36" s="16">
        <v>8.8999999999999999E-3</v>
      </c>
      <c r="H36" s="17"/>
    </row>
    <row r="37" spans="1:8" ht="12.75" customHeight="1" x14ac:dyDescent="0.2">
      <c r="A37">
        <v>29</v>
      </c>
      <c r="B37" t="s">
        <v>150</v>
      </c>
      <c r="C37" t="s">
        <v>151</v>
      </c>
      <c r="D37" t="s">
        <v>68</v>
      </c>
      <c r="E37" s="28">
        <v>53971</v>
      </c>
      <c r="F37" s="15">
        <v>83.35821</v>
      </c>
      <c r="G37" s="16">
        <v>8.6999999999999994E-3</v>
      </c>
      <c r="H37" s="17"/>
    </row>
    <row r="38" spans="1:8" ht="12.75" customHeight="1" x14ac:dyDescent="0.2">
      <c r="A38">
        <v>30</v>
      </c>
      <c r="B38" t="s">
        <v>118</v>
      </c>
      <c r="C38" t="s">
        <v>119</v>
      </c>
      <c r="D38" t="s">
        <v>42</v>
      </c>
      <c r="E38" s="28">
        <v>14476</v>
      </c>
      <c r="F38" s="15">
        <v>68.341195999999997</v>
      </c>
      <c r="G38" s="16">
        <v>7.1999999999999998E-3</v>
      </c>
      <c r="H38" s="17"/>
    </row>
    <row r="39" spans="1:8" ht="12.75" customHeight="1" x14ac:dyDescent="0.2">
      <c r="A39">
        <v>31</v>
      </c>
      <c r="B39" t="s">
        <v>142</v>
      </c>
      <c r="C39" t="s">
        <v>143</v>
      </c>
      <c r="D39" t="s">
        <v>45</v>
      </c>
      <c r="E39" s="28">
        <v>75276</v>
      </c>
      <c r="F39" s="15">
        <v>65.452482000000003</v>
      </c>
      <c r="G39" s="16">
        <v>6.8999999999999999E-3</v>
      </c>
      <c r="H39" s="17"/>
    </row>
    <row r="40" spans="1:8" ht="12.75" customHeight="1" x14ac:dyDescent="0.2">
      <c r="A40">
        <v>32</v>
      </c>
      <c r="B40" t="s">
        <v>207</v>
      </c>
      <c r="C40" t="s">
        <v>208</v>
      </c>
      <c r="D40" t="s">
        <v>80</v>
      </c>
      <c r="E40" s="28">
        <v>12046</v>
      </c>
      <c r="F40" s="15">
        <v>65.048400000000001</v>
      </c>
      <c r="G40" s="16">
        <v>6.8000000000000005E-3</v>
      </c>
      <c r="H40" s="17"/>
    </row>
    <row r="41" spans="1:8" ht="12.75" customHeight="1" x14ac:dyDescent="0.2">
      <c r="A41">
        <v>33</v>
      </c>
      <c r="B41" t="s">
        <v>209</v>
      </c>
      <c r="C41" t="s">
        <v>210</v>
      </c>
      <c r="D41" t="s">
        <v>16</v>
      </c>
      <c r="E41" s="28">
        <v>19212</v>
      </c>
      <c r="F41" s="15">
        <v>62.880876000000001</v>
      </c>
      <c r="G41" s="16">
        <v>6.6E-3</v>
      </c>
      <c r="H41" s="17"/>
    </row>
    <row r="42" spans="1:8" ht="12.75" customHeight="1" x14ac:dyDescent="0.2">
      <c r="A42">
        <v>34</v>
      </c>
      <c r="B42" t="s">
        <v>126</v>
      </c>
      <c r="C42" t="s">
        <v>127</v>
      </c>
      <c r="D42" t="s">
        <v>83</v>
      </c>
      <c r="E42" s="28">
        <v>50665</v>
      </c>
      <c r="F42" s="15">
        <v>54.186217999999997</v>
      </c>
      <c r="G42" s="16">
        <v>5.6999999999999993E-3</v>
      </c>
      <c r="H42" s="17"/>
    </row>
    <row r="43" spans="1:8" ht="12.75" customHeight="1" x14ac:dyDescent="0.2">
      <c r="B43" s="18" t="s">
        <v>182</v>
      </c>
      <c r="C43" s="18"/>
      <c r="D43" s="18"/>
      <c r="E43" s="18"/>
      <c r="F43" s="19">
        <f>SUM(F9:F42)</f>
        <v>7399.0862170000009</v>
      </c>
      <c r="G43" s="20">
        <f>SUM(G9:G42)</f>
        <v>0.77500000000000024</v>
      </c>
      <c r="H43" s="21"/>
    </row>
    <row r="44" spans="1:8" ht="12.75" customHeight="1" x14ac:dyDescent="0.2">
      <c r="F44" s="15"/>
      <c r="G44" s="16"/>
      <c r="H44" s="17"/>
    </row>
    <row r="45" spans="1:8" ht="12.75" customHeight="1" x14ac:dyDescent="0.2">
      <c r="B45" s="1" t="s">
        <v>183</v>
      </c>
      <c r="C45" s="1"/>
      <c r="F45" s="15"/>
      <c r="G45" s="16"/>
      <c r="H45" s="17"/>
    </row>
    <row r="46" spans="1:8" ht="12.75" customHeight="1" x14ac:dyDescent="0.2">
      <c r="B46" s="1" t="s">
        <v>211</v>
      </c>
      <c r="C46" s="1"/>
      <c r="F46" s="15"/>
      <c r="G46" s="16"/>
      <c r="H46" s="17"/>
    </row>
    <row r="47" spans="1:8" ht="12.75" customHeight="1" x14ac:dyDescent="0.2">
      <c r="A47">
        <v>35</v>
      </c>
      <c r="B47" t="s">
        <v>212</v>
      </c>
      <c r="C47" t="s">
        <v>213</v>
      </c>
      <c r="D47" s="69" t="s">
        <v>193</v>
      </c>
      <c r="E47" s="28">
        <v>1000</v>
      </c>
      <c r="F47" s="15">
        <v>992.95</v>
      </c>
      <c r="G47" s="16">
        <v>0.10400000000000001</v>
      </c>
      <c r="H47" s="17">
        <v>41338</v>
      </c>
    </row>
    <row r="48" spans="1:8" ht="12.75" customHeight="1" x14ac:dyDescent="0.2">
      <c r="B48" s="18" t="s">
        <v>182</v>
      </c>
      <c r="C48" s="18"/>
      <c r="D48" s="18"/>
      <c r="E48" s="18"/>
      <c r="F48" s="19">
        <f>SUM(F47:F47)</f>
        <v>992.95</v>
      </c>
      <c r="G48" s="20">
        <f>SUM(G47:G47)</f>
        <v>0.10400000000000001</v>
      </c>
      <c r="H48" s="21"/>
    </row>
    <row r="49" spans="1:8" ht="12.75" customHeight="1" x14ac:dyDescent="0.2">
      <c r="F49" s="15"/>
      <c r="G49" s="16"/>
      <c r="H49" s="17"/>
    </row>
    <row r="50" spans="1:8" ht="12.75" customHeight="1" x14ac:dyDescent="0.2">
      <c r="B50" s="1" t="s">
        <v>214</v>
      </c>
      <c r="C50" s="1"/>
      <c r="F50" s="15"/>
      <c r="G50" s="16"/>
      <c r="H50" s="17"/>
    </row>
    <row r="51" spans="1:8" ht="12.75" customHeight="1" x14ac:dyDescent="0.2">
      <c r="A51">
        <v>36</v>
      </c>
      <c r="B51" t="s">
        <v>215</v>
      </c>
      <c r="C51" t="s">
        <v>216</v>
      </c>
      <c r="D51" s="69" t="s">
        <v>193</v>
      </c>
      <c r="E51">
        <v>2</v>
      </c>
      <c r="F51" s="15">
        <v>9.8748900000000006</v>
      </c>
      <c r="G51" s="16">
        <v>1E-3</v>
      </c>
      <c r="H51" s="17">
        <v>41362</v>
      </c>
    </row>
    <row r="52" spans="1:8" ht="12.75" customHeight="1" x14ac:dyDescent="0.2">
      <c r="B52" s="18" t="s">
        <v>182</v>
      </c>
      <c r="C52" s="18"/>
      <c r="D52" s="18"/>
      <c r="E52" s="18"/>
      <c r="F52" s="19">
        <f>SUM(F51:F51)</f>
        <v>9.8748900000000006</v>
      </c>
      <c r="G52" s="20">
        <f>SUM(G51:G51)</f>
        <v>1E-3</v>
      </c>
      <c r="H52" s="21"/>
    </row>
    <row r="53" spans="1:8" ht="12.75" customHeight="1" x14ac:dyDescent="0.2">
      <c r="F53" s="15"/>
      <c r="G53" s="16"/>
      <c r="H53" s="17"/>
    </row>
    <row r="54" spans="1:8" ht="12.75" customHeight="1" x14ac:dyDescent="0.2">
      <c r="B54" s="1" t="s">
        <v>184</v>
      </c>
      <c r="C54" s="1"/>
      <c r="F54" s="15"/>
      <c r="G54" s="16"/>
      <c r="H54" s="17"/>
    </row>
    <row r="55" spans="1:8" ht="12.75" customHeight="1" x14ac:dyDescent="0.2">
      <c r="B55" s="1" t="s">
        <v>440</v>
      </c>
      <c r="C55" s="1"/>
      <c r="F55" s="15"/>
      <c r="G55" s="16"/>
      <c r="H55" s="17"/>
    </row>
    <row r="56" spans="1:8" ht="12.75" customHeight="1" x14ac:dyDescent="0.2">
      <c r="A56">
        <v>37</v>
      </c>
      <c r="B56" t="s">
        <v>217</v>
      </c>
      <c r="C56" t="s">
        <v>218</v>
      </c>
      <c r="D56" t="s">
        <v>98</v>
      </c>
      <c r="E56">
        <v>27</v>
      </c>
      <c r="F56" s="15">
        <v>288.07461000000001</v>
      </c>
      <c r="G56" s="16">
        <v>3.0200000000000001E-2</v>
      </c>
      <c r="H56" s="17">
        <v>42185</v>
      </c>
    </row>
    <row r="57" spans="1:8" ht="12.75" customHeight="1" x14ac:dyDescent="0.2">
      <c r="B57" s="18" t="s">
        <v>182</v>
      </c>
      <c r="C57" s="18"/>
      <c r="D57" s="18"/>
      <c r="E57" s="18"/>
      <c r="F57" s="19">
        <f>SUM(F56:F56)</f>
        <v>288.07461000000001</v>
      </c>
      <c r="G57" s="20">
        <f>SUM(G56:G56)</f>
        <v>3.0200000000000001E-2</v>
      </c>
      <c r="H57" s="21"/>
    </row>
    <row r="58" spans="1:8" ht="12.75" customHeight="1" x14ac:dyDescent="0.2">
      <c r="F58" s="15"/>
      <c r="G58" s="16"/>
      <c r="H58" s="17"/>
    </row>
    <row r="59" spans="1:8" ht="12.75" customHeight="1" x14ac:dyDescent="0.2">
      <c r="B59" s="1" t="s">
        <v>447</v>
      </c>
      <c r="F59" s="15">
        <v>902.69637</v>
      </c>
      <c r="G59" s="16">
        <v>9.4500000000000001E-2</v>
      </c>
      <c r="H59" s="17"/>
    </row>
    <row r="60" spans="1:8" ht="12.75" customHeight="1" x14ac:dyDescent="0.2">
      <c r="B60" s="51" t="s">
        <v>182</v>
      </c>
      <c r="C60" s="51"/>
      <c r="D60" s="51"/>
      <c r="E60" s="51"/>
      <c r="F60" s="52">
        <f>SUM(F59:F59)</f>
        <v>902.69637</v>
      </c>
      <c r="G60" s="53">
        <f>SUM(G59:G59)</f>
        <v>9.4500000000000001E-2</v>
      </c>
      <c r="H60" s="54"/>
    </row>
    <row r="61" spans="1:8" ht="12.75" customHeight="1" x14ac:dyDescent="0.2">
      <c r="F61" s="15"/>
      <c r="G61" s="16"/>
      <c r="H61" s="17"/>
    </row>
    <row r="62" spans="1:8" ht="12.75" customHeight="1" x14ac:dyDescent="0.2">
      <c r="B62" s="1" t="s">
        <v>187</v>
      </c>
      <c r="C62" s="1"/>
      <c r="F62" s="15"/>
      <c r="G62" s="16"/>
      <c r="H62" s="17"/>
    </row>
    <row r="63" spans="1:8" ht="12.75" customHeight="1" x14ac:dyDescent="0.2">
      <c r="B63" s="1" t="s">
        <v>188</v>
      </c>
      <c r="C63" s="1"/>
      <c r="F63" s="15">
        <v>-44.171695000000909</v>
      </c>
      <c r="G63" s="16">
        <v>-4.7000000000000002E-3</v>
      </c>
      <c r="H63" s="17"/>
    </row>
    <row r="64" spans="1:8" ht="12.75" customHeight="1" x14ac:dyDescent="0.2">
      <c r="B64" s="18" t="s">
        <v>182</v>
      </c>
      <c r="C64" s="18"/>
      <c r="D64" s="18"/>
      <c r="E64" s="18"/>
      <c r="F64" s="19">
        <f>SUM(F63:F63)</f>
        <v>-44.171695000000909</v>
      </c>
      <c r="G64" s="20">
        <f>SUM(G63:G63)</f>
        <v>-4.7000000000000002E-3</v>
      </c>
      <c r="H64" s="21"/>
    </row>
    <row r="65" spans="2:8" ht="12.75" customHeight="1" x14ac:dyDescent="0.2">
      <c r="B65" s="22" t="s">
        <v>189</v>
      </c>
      <c r="C65" s="22"/>
      <c r="D65" s="22"/>
      <c r="E65" s="22"/>
      <c r="F65" s="23">
        <f>SUM(F43,F48,F52,F57,F60,F64)</f>
        <v>9548.5103919999983</v>
      </c>
      <c r="G65" s="31">
        <f>SUM(G43,G48,G52,G57,G60,G64)</f>
        <v>1.0000000000000002</v>
      </c>
      <c r="H65" s="24"/>
    </row>
    <row r="66" spans="2:8" ht="12.75" customHeight="1" x14ac:dyDescent="0.2"/>
    <row r="67" spans="2:8" ht="12.75" customHeight="1" x14ac:dyDescent="0.2">
      <c r="B67" s="1" t="s">
        <v>190</v>
      </c>
      <c r="C67" s="1"/>
    </row>
    <row r="68" spans="2:8" ht="12.75" customHeight="1" x14ac:dyDescent="0.2">
      <c r="B68" s="1" t="s">
        <v>441</v>
      </c>
      <c r="C68" s="1"/>
    </row>
    <row r="69" spans="2:8" ht="12.75" customHeight="1" x14ac:dyDescent="0.2">
      <c r="B69" s="1"/>
      <c r="C69" s="1"/>
      <c r="F69" s="15"/>
    </row>
    <row r="70" spans="2:8" ht="12.75" customHeight="1" x14ac:dyDescent="0.2">
      <c r="B70" s="1"/>
      <c r="C70" s="1"/>
    </row>
    <row r="71" spans="2:8" ht="12.75" customHeight="1" x14ac:dyDescent="0.2">
      <c r="B71" s="1"/>
      <c r="C71" s="1"/>
    </row>
    <row r="72" spans="2:8" ht="12.75" customHeight="1" x14ac:dyDescent="0.2"/>
    <row r="73" spans="2:8" ht="12.75" customHeight="1" x14ac:dyDescent="0.2"/>
    <row r="74" spans="2:8" ht="12.75" customHeight="1" x14ac:dyDescent="0.2"/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activeCell="A3" sqref="A3"/>
    </sheetView>
  </sheetViews>
  <sheetFormatPr defaultColWidth="9.140625" defaultRowHeight="12.75" x14ac:dyDescent="0.2"/>
  <cols>
    <col min="1" max="1" width="7.5703125" customWidth="1"/>
    <col min="2" max="2" width="46.7109375" customWidth="1"/>
    <col min="3" max="3" width="17.28515625" customWidth="1"/>
    <col min="4" max="4" width="22.42578125" customWidth="1"/>
    <col min="5" max="5" width="17.42578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219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8">
        <v>135840</v>
      </c>
      <c r="F9" s="15">
        <v>1618.05816</v>
      </c>
      <c r="G9" s="16">
        <v>7.1599999999999997E-2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28">
        <v>129340</v>
      </c>
      <c r="F10" s="15">
        <v>1146.7931100000001</v>
      </c>
      <c r="G10" s="16">
        <v>5.0799999999999998E-2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8">
        <v>326494</v>
      </c>
      <c r="F11" s="15">
        <v>1004.458791</v>
      </c>
      <c r="G11" s="16">
        <v>4.4500000000000005E-2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13</v>
      </c>
      <c r="E12" s="28">
        <v>115000</v>
      </c>
      <c r="F12" s="15">
        <v>739.50750000000005</v>
      </c>
      <c r="G12" s="16">
        <v>3.27E-2</v>
      </c>
      <c r="H12" s="17"/>
    </row>
    <row r="13" spans="1:8" ht="12.75" customHeight="1" x14ac:dyDescent="0.2">
      <c r="A13">
        <v>5</v>
      </c>
      <c r="B13" t="s">
        <v>24</v>
      </c>
      <c r="C13" t="s">
        <v>26</v>
      </c>
      <c r="D13" t="s">
        <v>22</v>
      </c>
      <c r="E13" s="28">
        <v>104644</v>
      </c>
      <c r="F13" s="15">
        <v>719.95072000000005</v>
      </c>
      <c r="G13" s="16">
        <v>3.1899999999999998E-2</v>
      </c>
      <c r="H13" s="17"/>
    </row>
    <row r="14" spans="1:8" ht="12.75" customHeight="1" x14ac:dyDescent="0.2">
      <c r="A14">
        <v>6</v>
      </c>
      <c r="B14" t="s">
        <v>27</v>
      </c>
      <c r="C14" t="s">
        <v>29</v>
      </c>
      <c r="D14" t="s">
        <v>28</v>
      </c>
      <c r="E14" s="28">
        <v>43120</v>
      </c>
      <c r="F14" s="15">
        <v>681.98591999999996</v>
      </c>
      <c r="G14" s="16">
        <v>3.0200000000000001E-2</v>
      </c>
      <c r="H14" s="17"/>
    </row>
    <row r="15" spans="1:8" ht="12.75" customHeight="1" x14ac:dyDescent="0.2">
      <c r="A15">
        <v>7</v>
      </c>
      <c r="B15" t="s">
        <v>30</v>
      </c>
      <c r="C15" t="s">
        <v>31</v>
      </c>
      <c r="D15" t="s">
        <v>22</v>
      </c>
      <c r="E15" s="28">
        <v>20920</v>
      </c>
      <c r="F15" s="15">
        <v>668.09065999999996</v>
      </c>
      <c r="G15" s="16">
        <v>2.9600000000000001E-2</v>
      </c>
      <c r="H15" s="17"/>
    </row>
    <row r="16" spans="1:8" ht="12.75" customHeight="1" x14ac:dyDescent="0.2">
      <c r="A16">
        <v>8</v>
      </c>
      <c r="B16" t="s">
        <v>32</v>
      </c>
      <c r="C16" t="s">
        <v>33</v>
      </c>
      <c r="D16" t="s">
        <v>22</v>
      </c>
      <c r="E16" s="28">
        <v>22439</v>
      </c>
      <c r="F16" s="15">
        <v>625.93590500000005</v>
      </c>
      <c r="G16" s="16">
        <v>2.7699999999999999E-2</v>
      </c>
      <c r="H16" s="17"/>
    </row>
    <row r="17" spans="1:8" ht="12.75" customHeight="1" x14ac:dyDescent="0.2">
      <c r="A17">
        <v>9</v>
      </c>
      <c r="B17" t="s">
        <v>34</v>
      </c>
      <c r="C17" t="s">
        <v>36</v>
      </c>
      <c r="D17" t="s">
        <v>25</v>
      </c>
      <c r="E17" s="28">
        <v>261378</v>
      </c>
      <c r="F17" s="15">
        <v>564.44579099999999</v>
      </c>
      <c r="G17" s="16">
        <v>2.5000000000000001E-2</v>
      </c>
      <c r="H17" s="17"/>
    </row>
    <row r="18" spans="1:8" ht="12.75" customHeight="1" x14ac:dyDescent="0.2">
      <c r="A18">
        <v>10</v>
      </c>
      <c r="B18" t="s">
        <v>37</v>
      </c>
      <c r="C18" t="s">
        <v>39</v>
      </c>
      <c r="D18" t="s">
        <v>13</v>
      </c>
      <c r="E18" s="28">
        <v>22830</v>
      </c>
      <c r="F18" s="15">
        <v>556.59540000000004</v>
      </c>
      <c r="G18" s="16">
        <v>2.46E-2</v>
      </c>
      <c r="H18" s="17"/>
    </row>
    <row r="19" spans="1:8" ht="12.75" customHeight="1" x14ac:dyDescent="0.2">
      <c r="A19">
        <v>11</v>
      </c>
      <c r="B19" t="s">
        <v>40</v>
      </c>
      <c r="C19" t="s">
        <v>43</v>
      </c>
      <c r="D19" t="s">
        <v>41</v>
      </c>
      <c r="E19" s="28">
        <v>72394</v>
      </c>
      <c r="F19" s="15">
        <v>449.78392200000002</v>
      </c>
      <c r="G19" s="16">
        <v>1.9900000000000001E-2</v>
      </c>
      <c r="H19" s="17"/>
    </row>
    <row r="20" spans="1:8" ht="12.75" customHeight="1" x14ac:dyDescent="0.2">
      <c r="A20">
        <v>12</v>
      </c>
      <c r="B20" t="s">
        <v>44</v>
      </c>
      <c r="C20" t="s">
        <v>46</v>
      </c>
      <c r="D20" t="s">
        <v>38</v>
      </c>
      <c r="E20" s="28">
        <v>67693</v>
      </c>
      <c r="F20" s="15">
        <v>445.623019</v>
      </c>
      <c r="G20" s="16">
        <v>1.9699999999999999E-2</v>
      </c>
      <c r="H20" s="17"/>
    </row>
    <row r="21" spans="1:8" ht="12.75" customHeight="1" x14ac:dyDescent="0.2">
      <c r="A21">
        <v>13</v>
      </c>
      <c r="B21" t="s">
        <v>47</v>
      </c>
      <c r="C21" t="s">
        <v>49</v>
      </c>
      <c r="D21" t="s">
        <v>48</v>
      </c>
      <c r="E21" s="28">
        <v>223039</v>
      </c>
      <c r="F21" s="15">
        <v>440.502025</v>
      </c>
      <c r="G21" s="16">
        <v>1.95E-2</v>
      </c>
      <c r="H21" s="17"/>
    </row>
    <row r="22" spans="1:8" ht="12.75" customHeight="1" x14ac:dyDescent="0.2">
      <c r="A22">
        <v>14</v>
      </c>
      <c r="B22" t="s">
        <v>50</v>
      </c>
      <c r="C22" t="s">
        <v>51</v>
      </c>
      <c r="D22" t="s">
        <v>38</v>
      </c>
      <c r="E22" s="28">
        <v>157571</v>
      </c>
      <c r="F22" s="15">
        <v>440.17458900000003</v>
      </c>
      <c r="G22" s="16">
        <v>1.95E-2</v>
      </c>
      <c r="H22" s="17"/>
    </row>
    <row r="23" spans="1:8" ht="12.75" customHeight="1" x14ac:dyDescent="0.2">
      <c r="A23">
        <v>15</v>
      </c>
      <c r="B23" t="s">
        <v>52</v>
      </c>
      <c r="C23" t="s">
        <v>54</v>
      </c>
      <c r="D23" t="s">
        <v>28</v>
      </c>
      <c r="E23" s="28">
        <v>254691</v>
      </c>
      <c r="F23" s="15">
        <v>423.93317000000002</v>
      </c>
      <c r="G23" s="16">
        <v>1.8799999999999997E-2</v>
      </c>
      <c r="H23" s="17"/>
    </row>
    <row r="24" spans="1:8" ht="12.75" customHeight="1" x14ac:dyDescent="0.2">
      <c r="A24">
        <v>16</v>
      </c>
      <c r="B24" t="s">
        <v>55</v>
      </c>
      <c r="C24" t="s">
        <v>57</v>
      </c>
      <c r="D24" t="s">
        <v>25</v>
      </c>
      <c r="E24" s="28">
        <v>21692</v>
      </c>
      <c r="F24" s="15">
        <v>415.59702800000002</v>
      </c>
      <c r="G24" s="16">
        <v>1.84E-2</v>
      </c>
      <c r="H24" s="17"/>
    </row>
    <row r="25" spans="1:8" ht="12.75" customHeight="1" x14ac:dyDescent="0.2">
      <c r="A25">
        <v>17</v>
      </c>
      <c r="B25" t="s">
        <v>61</v>
      </c>
      <c r="C25" t="s">
        <v>63</v>
      </c>
      <c r="D25" t="s">
        <v>13</v>
      </c>
      <c r="E25" s="28">
        <v>82082</v>
      </c>
      <c r="F25" s="15">
        <v>414.965551</v>
      </c>
      <c r="G25" s="16">
        <v>1.84E-2</v>
      </c>
      <c r="H25" s="17"/>
    </row>
    <row r="26" spans="1:8" ht="12.75" customHeight="1" x14ac:dyDescent="0.2">
      <c r="A26">
        <v>18</v>
      </c>
      <c r="B26" t="s">
        <v>58</v>
      </c>
      <c r="C26" t="s">
        <v>60</v>
      </c>
      <c r="D26" t="s">
        <v>35</v>
      </c>
      <c r="E26" s="28">
        <v>52115</v>
      </c>
      <c r="F26" s="15">
        <v>409.91053299999999</v>
      </c>
      <c r="G26" s="16">
        <v>1.8100000000000002E-2</v>
      </c>
      <c r="H26" s="17"/>
    </row>
    <row r="27" spans="1:8" ht="12.75" customHeight="1" x14ac:dyDescent="0.2">
      <c r="A27">
        <v>19</v>
      </c>
      <c r="B27" t="s">
        <v>67</v>
      </c>
      <c r="C27" t="s">
        <v>69</v>
      </c>
      <c r="D27" t="s">
        <v>56</v>
      </c>
      <c r="E27" s="28">
        <v>173572</v>
      </c>
      <c r="F27" s="15">
        <v>313.21067399999998</v>
      </c>
      <c r="G27" s="16">
        <v>1.3899999999999999E-2</v>
      </c>
      <c r="H27" s="17"/>
    </row>
    <row r="28" spans="1:8" ht="12.75" customHeight="1" x14ac:dyDescent="0.2">
      <c r="A28">
        <v>20</v>
      </c>
      <c r="B28" t="s">
        <v>64</v>
      </c>
      <c r="C28" t="s">
        <v>66</v>
      </c>
      <c r="D28" t="s">
        <v>35</v>
      </c>
      <c r="E28" s="28">
        <v>182000</v>
      </c>
      <c r="F28" s="15">
        <v>308.85399999999998</v>
      </c>
      <c r="G28" s="16">
        <v>1.37E-2</v>
      </c>
      <c r="H28" s="17"/>
    </row>
    <row r="29" spans="1:8" ht="12.75" customHeight="1" x14ac:dyDescent="0.2">
      <c r="A29">
        <v>21</v>
      </c>
      <c r="B29" t="s">
        <v>70</v>
      </c>
      <c r="C29" t="s">
        <v>72</v>
      </c>
      <c r="D29" t="s">
        <v>62</v>
      </c>
      <c r="E29" s="28">
        <v>403599</v>
      </c>
      <c r="F29" s="15">
        <v>301.08485400000001</v>
      </c>
      <c r="G29" s="16">
        <v>1.3300000000000001E-2</v>
      </c>
      <c r="H29" s="17"/>
    </row>
    <row r="30" spans="1:8" ht="12.75" customHeight="1" x14ac:dyDescent="0.2">
      <c r="A30">
        <v>22</v>
      </c>
      <c r="B30" t="s">
        <v>73</v>
      </c>
      <c r="C30" t="s">
        <v>75</v>
      </c>
      <c r="D30" t="s">
        <v>13</v>
      </c>
      <c r="E30" s="28">
        <v>49087</v>
      </c>
      <c r="F30" s="15">
        <v>290.17780099999999</v>
      </c>
      <c r="G30" s="16">
        <v>1.2800000000000001E-2</v>
      </c>
      <c r="H30" s="17"/>
    </row>
    <row r="31" spans="1:8" ht="12.75" customHeight="1" x14ac:dyDescent="0.2">
      <c r="A31">
        <v>23</v>
      </c>
      <c r="B31" t="s">
        <v>76</v>
      </c>
      <c r="C31" t="s">
        <v>78</v>
      </c>
      <c r="D31" t="s">
        <v>16</v>
      </c>
      <c r="E31" s="28">
        <v>68486</v>
      </c>
      <c r="F31" s="15">
        <v>281.10078700000003</v>
      </c>
      <c r="G31" s="16">
        <v>1.24E-2</v>
      </c>
      <c r="H31" s="17"/>
    </row>
    <row r="32" spans="1:8" ht="12.75" customHeight="1" x14ac:dyDescent="0.2">
      <c r="A32">
        <v>24</v>
      </c>
      <c r="B32" t="s">
        <v>79</v>
      </c>
      <c r="C32" t="s">
        <v>81</v>
      </c>
      <c r="D32" t="s">
        <v>65</v>
      </c>
      <c r="E32" s="28">
        <v>73421</v>
      </c>
      <c r="F32" s="15">
        <v>276.43006500000001</v>
      </c>
      <c r="G32" s="16">
        <v>1.2199999999999999E-2</v>
      </c>
      <c r="H32" s="17"/>
    </row>
    <row r="33" spans="1:8" ht="12.75" customHeight="1" x14ac:dyDescent="0.2">
      <c r="A33">
        <v>25</v>
      </c>
      <c r="B33" t="s">
        <v>82</v>
      </c>
      <c r="C33" t="s">
        <v>84</v>
      </c>
      <c r="D33" t="s">
        <v>71</v>
      </c>
      <c r="E33" s="28">
        <v>239409</v>
      </c>
      <c r="F33" s="15">
        <v>272.56714699999998</v>
      </c>
      <c r="G33" s="16">
        <v>1.21E-2</v>
      </c>
      <c r="H33" s="17"/>
    </row>
    <row r="34" spans="1:8" ht="12.75" customHeight="1" x14ac:dyDescent="0.2">
      <c r="A34">
        <v>26</v>
      </c>
      <c r="B34" t="s">
        <v>85</v>
      </c>
      <c r="C34" t="s">
        <v>87</v>
      </c>
      <c r="D34" t="s">
        <v>45</v>
      </c>
      <c r="E34" s="28">
        <v>84521</v>
      </c>
      <c r="F34" s="15">
        <v>270.67850299999998</v>
      </c>
      <c r="G34" s="16">
        <v>1.2E-2</v>
      </c>
      <c r="H34" s="17"/>
    </row>
    <row r="35" spans="1:8" ht="12.75" customHeight="1" x14ac:dyDescent="0.2">
      <c r="A35">
        <v>27</v>
      </c>
      <c r="B35" t="s">
        <v>91</v>
      </c>
      <c r="C35" t="s">
        <v>93</v>
      </c>
      <c r="D35" t="s">
        <v>13</v>
      </c>
      <c r="E35" s="28">
        <v>30679</v>
      </c>
      <c r="F35" s="15">
        <v>266.21702299999998</v>
      </c>
      <c r="G35" s="16">
        <v>1.18E-2</v>
      </c>
      <c r="H35" s="17"/>
    </row>
    <row r="36" spans="1:8" ht="12.75" customHeight="1" x14ac:dyDescent="0.2">
      <c r="A36">
        <v>28</v>
      </c>
      <c r="B36" t="s">
        <v>88</v>
      </c>
      <c r="C36" t="s">
        <v>90</v>
      </c>
      <c r="D36" t="s">
        <v>53</v>
      </c>
      <c r="E36" s="28">
        <v>395455</v>
      </c>
      <c r="F36" s="15">
        <v>263.57075800000001</v>
      </c>
      <c r="G36" s="16">
        <v>1.1699999999999999E-2</v>
      </c>
      <c r="H36" s="17"/>
    </row>
    <row r="37" spans="1:8" ht="12.75" customHeight="1" x14ac:dyDescent="0.2">
      <c r="A37">
        <v>29</v>
      </c>
      <c r="B37" t="s">
        <v>94</v>
      </c>
      <c r="C37" t="s">
        <v>96</v>
      </c>
      <c r="D37" t="s">
        <v>13</v>
      </c>
      <c r="E37" s="28">
        <v>99950</v>
      </c>
      <c r="F37" s="15">
        <v>254.92247499999999</v>
      </c>
      <c r="G37" s="16">
        <v>1.1299999999999999E-2</v>
      </c>
      <c r="H37" s="17"/>
    </row>
    <row r="38" spans="1:8" ht="12.75" customHeight="1" x14ac:dyDescent="0.2">
      <c r="A38">
        <v>30</v>
      </c>
      <c r="B38" t="s">
        <v>97</v>
      </c>
      <c r="C38" t="s">
        <v>99</v>
      </c>
      <c r="D38" t="s">
        <v>74</v>
      </c>
      <c r="E38" s="28">
        <v>22214</v>
      </c>
      <c r="F38" s="15">
        <v>252.28439800000001</v>
      </c>
      <c r="G38" s="16">
        <v>1.1200000000000002E-2</v>
      </c>
      <c r="H38" s="17"/>
    </row>
    <row r="39" spans="1:8" ht="12.75" customHeight="1" x14ac:dyDescent="0.2">
      <c r="A39">
        <v>31</v>
      </c>
      <c r="B39" t="s">
        <v>100</v>
      </c>
      <c r="C39" t="s">
        <v>102</v>
      </c>
      <c r="D39" t="s">
        <v>28</v>
      </c>
      <c r="E39" s="28">
        <v>83668</v>
      </c>
      <c r="F39" s="15">
        <v>249.33063999999999</v>
      </c>
      <c r="G39" s="16">
        <v>1.1000000000000001E-2</v>
      </c>
      <c r="H39" s="17"/>
    </row>
    <row r="40" spans="1:8" ht="12.75" customHeight="1" x14ac:dyDescent="0.2">
      <c r="A40">
        <v>32</v>
      </c>
      <c r="B40" t="s">
        <v>103</v>
      </c>
      <c r="C40" t="s">
        <v>105</v>
      </c>
      <c r="D40" t="s">
        <v>77</v>
      </c>
      <c r="E40" s="28">
        <v>1975876</v>
      </c>
      <c r="F40" s="15">
        <v>248.960376</v>
      </c>
      <c r="G40" s="16">
        <v>1.1000000000000001E-2</v>
      </c>
      <c r="H40" s="17"/>
    </row>
    <row r="41" spans="1:8" ht="12.75" customHeight="1" x14ac:dyDescent="0.2">
      <c r="A41">
        <v>33</v>
      </c>
      <c r="B41" t="s">
        <v>109</v>
      </c>
      <c r="C41" t="s">
        <v>111</v>
      </c>
      <c r="D41" t="s">
        <v>13</v>
      </c>
      <c r="E41" s="28">
        <v>16098</v>
      </c>
      <c r="F41" s="15">
        <v>242.299047</v>
      </c>
      <c r="G41" s="16">
        <v>1.0700000000000001E-2</v>
      </c>
      <c r="H41" s="17"/>
    </row>
    <row r="42" spans="1:8" ht="12.75" customHeight="1" x14ac:dyDescent="0.2">
      <c r="A42">
        <v>34</v>
      </c>
      <c r="B42" t="s">
        <v>112</v>
      </c>
      <c r="C42" t="s">
        <v>114</v>
      </c>
      <c r="D42" t="s">
        <v>25</v>
      </c>
      <c r="E42" s="28">
        <v>48888</v>
      </c>
      <c r="F42" s="15">
        <v>240.675624</v>
      </c>
      <c r="G42" s="16">
        <v>1.0700000000000001E-2</v>
      </c>
      <c r="H42" s="17"/>
    </row>
    <row r="43" spans="1:8" ht="12.75" customHeight="1" x14ac:dyDescent="0.2">
      <c r="A43">
        <v>35</v>
      </c>
      <c r="B43" t="s">
        <v>106</v>
      </c>
      <c r="C43" t="s">
        <v>108</v>
      </c>
      <c r="D43" t="s">
        <v>42</v>
      </c>
      <c r="E43" s="28">
        <v>104514</v>
      </c>
      <c r="F43" s="15">
        <v>240.48671400000001</v>
      </c>
      <c r="G43" s="16">
        <v>1.06E-2</v>
      </c>
      <c r="H43" s="17"/>
    </row>
    <row r="44" spans="1:8" ht="12.75" customHeight="1" x14ac:dyDescent="0.2">
      <c r="A44">
        <v>36</v>
      </c>
      <c r="B44" t="s">
        <v>115</v>
      </c>
      <c r="C44" t="s">
        <v>117</v>
      </c>
      <c r="D44" t="s">
        <v>13</v>
      </c>
      <c r="E44" s="28">
        <v>70827</v>
      </c>
      <c r="F44" s="15">
        <v>237.02255600000001</v>
      </c>
      <c r="G44" s="16">
        <v>1.0500000000000001E-2</v>
      </c>
      <c r="H44" s="17"/>
    </row>
    <row r="45" spans="1:8" ht="12.75" customHeight="1" x14ac:dyDescent="0.2">
      <c r="A45">
        <v>37</v>
      </c>
      <c r="B45" t="s">
        <v>118</v>
      </c>
      <c r="C45" t="s">
        <v>119</v>
      </c>
      <c r="D45" t="s">
        <v>42</v>
      </c>
      <c r="E45" s="28">
        <v>48957</v>
      </c>
      <c r="F45" s="15">
        <v>231.12599700000001</v>
      </c>
      <c r="G45" s="16">
        <v>1.0200000000000001E-2</v>
      </c>
      <c r="H45" s="17"/>
    </row>
    <row r="46" spans="1:8" ht="12.75" customHeight="1" x14ac:dyDescent="0.2">
      <c r="A46">
        <v>38</v>
      </c>
      <c r="B46" t="s">
        <v>120</v>
      </c>
      <c r="C46" t="s">
        <v>121</v>
      </c>
      <c r="D46" t="s">
        <v>25</v>
      </c>
      <c r="E46" s="28">
        <v>120192</v>
      </c>
      <c r="F46" s="15">
        <v>225.23980800000001</v>
      </c>
      <c r="G46" s="16">
        <v>0.01</v>
      </c>
      <c r="H46" s="17"/>
    </row>
    <row r="47" spans="1:8" ht="12.75" customHeight="1" x14ac:dyDescent="0.2">
      <c r="A47">
        <v>39</v>
      </c>
      <c r="B47" t="s">
        <v>124</v>
      </c>
      <c r="C47" t="s">
        <v>125</v>
      </c>
      <c r="D47" t="s">
        <v>80</v>
      </c>
      <c r="E47" s="28">
        <v>69000</v>
      </c>
      <c r="F47" s="15">
        <v>223.077</v>
      </c>
      <c r="G47" s="16">
        <v>9.8999999999999991E-3</v>
      </c>
      <c r="H47" s="17"/>
    </row>
    <row r="48" spans="1:8" ht="12.75" customHeight="1" x14ac:dyDescent="0.2">
      <c r="A48">
        <v>40</v>
      </c>
      <c r="B48" t="s">
        <v>122</v>
      </c>
      <c r="C48" t="s">
        <v>123</v>
      </c>
      <c r="D48" t="s">
        <v>19</v>
      </c>
      <c r="E48" s="28">
        <v>12359</v>
      </c>
      <c r="F48" s="15">
        <v>223.005796</v>
      </c>
      <c r="G48" s="16">
        <v>9.8999999999999991E-3</v>
      </c>
      <c r="H48" s="17"/>
    </row>
    <row r="49" spans="1:8" ht="12.75" customHeight="1" x14ac:dyDescent="0.2">
      <c r="A49">
        <v>41</v>
      </c>
      <c r="B49" t="s">
        <v>126</v>
      </c>
      <c r="C49" t="s">
        <v>127</v>
      </c>
      <c r="D49" t="s">
        <v>83</v>
      </c>
      <c r="E49" s="28">
        <v>205774</v>
      </c>
      <c r="F49" s="15">
        <v>220.07529299999999</v>
      </c>
      <c r="G49" s="16">
        <v>9.7000000000000003E-3</v>
      </c>
      <c r="H49" s="17"/>
    </row>
    <row r="50" spans="1:8" ht="12.75" customHeight="1" x14ac:dyDescent="0.2">
      <c r="A50">
        <v>42</v>
      </c>
      <c r="B50" t="s">
        <v>128</v>
      </c>
      <c r="C50" t="s">
        <v>129</v>
      </c>
      <c r="D50" t="s">
        <v>35</v>
      </c>
      <c r="E50" s="28">
        <v>102733</v>
      </c>
      <c r="F50" s="15">
        <v>216.86936299999999</v>
      </c>
      <c r="G50" s="16">
        <v>9.5999999999999992E-3</v>
      </c>
      <c r="H50" s="17"/>
    </row>
    <row r="51" spans="1:8" ht="12.75" customHeight="1" x14ac:dyDescent="0.2">
      <c r="A51">
        <v>43</v>
      </c>
      <c r="B51" t="s">
        <v>130</v>
      </c>
      <c r="C51" t="s">
        <v>131</v>
      </c>
      <c r="D51" t="s">
        <v>42</v>
      </c>
      <c r="E51" s="28">
        <v>84499</v>
      </c>
      <c r="F51" s="15">
        <v>214.96545599999999</v>
      </c>
      <c r="G51" s="16">
        <v>9.4999999999999998E-3</v>
      </c>
      <c r="H51" s="17"/>
    </row>
    <row r="52" spans="1:8" ht="12.75" customHeight="1" x14ac:dyDescent="0.2">
      <c r="A52">
        <v>44</v>
      </c>
      <c r="B52" t="s">
        <v>134</v>
      </c>
      <c r="C52" t="s">
        <v>135</v>
      </c>
      <c r="D52" t="s">
        <v>89</v>
      </c>
      <c r="E52" s="28">
        <v>190315</v>
      </c>
      <c r="F52" s="15">
        <v>214.960793</v>
      </c>
      <c r="G52" s="16">
        <v>9.4999999999999998E-3</v>
      </c>
      <c r="H52" s="17"/>
    </row>
    <row r="53" spans="1:8" ht="12.75" customHeight="1" x14ac:dyDescent="0.2">
      <c r="A53">
        <v>45</v>
      </c>
      <c r="B53" t="s">
        <v>132</v>
      </c>
      <c r="C53" t="s">
        <v>133</v>
      </c>
      <c r="D53" t="s">
        <v>86</v>
      </c>
      <c r="E53" s="28">
        <v>70119</v>
      </c>
      <c r="F53" s="15">
        <v>213.33705800000001</v>
      </c>
      <c r="G53" s="16">
        <v>9.3999999999999986E-3</v>
      </c>
      <c r="H53" s="17"/>
    </row>
    <row r="54" spans="1:8" ht="12.75" customHeight="1" x14ac:dyDescent="0.2">
      <c r="A54">
        <v>46</v>
      </c>
      <c r="B54" t="s">
        <v>136</v>
      </c>
      <c r="C54" t="s">
        <v>137</v>
      </c>
      <c r="D54" t="s">
        <v>45</v>
      </c>
      <c r="E54" s="28">
        <v>243125</v>
      </c>
      <c r="F54" s="15">
        <v>209.57374999999999</v>
      </c>
      <c r="G54" s="16">
        <v>9.300000000000001E-3</v>
      </c>
      <c r="H54" s="17"/>
    </row>
    <row r="55" spans="1:8" ht="12.75" customHeight="1" x14ac:dyDescent="0.2">
      <c r="A55">
        <v>47</v>
      </c>
      <c r="B55" t="s">
        <v>138</v>
      </c>
      <c r="C55" t="s">
        <v>139</v>
      </c>
      <c r="D55" t="s">
        <v>59</v>
      </c>
      <c r="E55" s="28">
        <v>49648</v>
      </c>
      <c r="F55" s="15">
        <v>208.62089599999999</v>
      </c>
      <c r="G55" s="16">
        <v>9.1999999999999998E-3</v>
      </c>
      <c r="H55" s="17"/>
    </row>
    <row r="56" spans="1:8" ht="12.75" customHeight="1" x14ac:dyDescent="0.2">
      <c r="A56">
        <v>48</v>
      </c>
      <c r="B56" t="s">
        <v>140</v>
      </c>
      <c r="C56" t="s">
        <v>141</v>
      </c>
      <c r="D56" t="s">
        <v>22</v>
      </c>
      <c r="E56" s="28">
        <v>79000</v>
      </c>
      <c r="F56" s="15">
        <v>208.5205</v>
      </c>
      <c r="G56" s="16">
        <v>9.1999999999999998E-3</v>
      </c>
      <c r="H56" s="17"/>
    </row>
    <row r="57" spans="1:8" ht="12.75" customHeight="1" x14ac:dyDescent="0.2">
      <c r="A57">
        <v>49</v>
      </c>
      <c r="B57" t="s">
        <v>142</v>
      </c>
      <c r="C57" t="s">
        <v>143</v>
      </c>
      <c r="D57" t="s">
        <v>45</v>
      </c>
      <c r="E57" s="28">
        <v>238400</v>
      </c>
      <c r="F57" s="15">
        <v>207.28880000000001</v>
      </c>
      <c r="G57" s="16">
        <v>9.1999999999999998E-3</v>
      </c>
      <c r="H57" s="17"/>
    </row>
    <row r="58" spans="1:8" ht="12.75" customHeight="1" x14ac:dyDescent="0.2">
      <c r="A58">
        <v>50</v>
      </c>
      <c r="B58" t="s">
        <v>148</v>
      </c>
      <c r="C58" t="s">
        <v>149</v>
      </c>
      <c r="D58" t="s">
        <v>25</v>
      </c>
      <c r="E58" s="28">
        <v>29080</v>
      </c>
      <c r="F58" s="15">
        <v>203.60362000000001</v>
      </c>
      <c r="G58" s="16">
        <v>9.0000000000000011E-3</v>
      </c>
      <c r="H58" s="17"/>
    </row>
    <row r="59" spans="1:8" ht="12.75" customHeight="1" x14ac:dyDescent="0.2">
      <c r="A59">
        <v>51</v>
      </c>
      <c r="B59" t="s">
        <v>144</v>
      </c>
      <c r="C59" t="s">
        <v>145</v>
      </c>
      <c r="D59" t="s">
        <v>45</v>
      </c>
      <c r="E59" s="28">
        <v>95034</v>
      </c>
      <c r="F59" s="15">
        <v>193.774326</v>
      </c>
      <c r="G59" s="16">
        <v>8.6E-3</v>
      </c>
      <c r="H59" s="17"/>
    </row>
    <row r="60" spans="1:8" ht="12.75" customHeight="1" x14ac:dyDescent="0.2">
      <c r="A60">
        <v>52</v>
      </c>
      <c r="B60" t="s">
        <v>146</v>
      </c>
      <c r="C60" t="s">
        <v>147</v>
      </c>
      <c r="D60" t="s">
        <v>42</v>
      </c>
      <c r="E60" s="28">
        <v>86770</v>
      </c>
      <c r="F60" s="15">
        <v>177.22772499999999</v>
      </c>
      <c r="G60" s="16">
        <v>7.8000000000000005E-3</v>
      </c>
      <c r="H60" s="17"/>
    </row>
    <row r="61" spans="1:8" ht="12.75" customHeight="1" x14ac:dyDescent="0.2">
      <c r="A61">
        <v>53</v>
      </c>
      <c r="B61" t="s">
        <v>150</v>
      </c>
      <c r="C61" t="s">
        <v>151</v>
      </c>
      <c r="D61" t="s">
        <v>68</v>
      </c>
      <c r="E61" s="28">
        <v>105190</v>
      </c>
      <c r="F61" s="15">
        <v>162.46595500000001</v>
      </c>
      <c r="G61" s="16">
        <v>7.1999999999999998E-3</v>
      </c>
      <c r="H61" s="17"/>
    </row>
    <row r="62" spans="1:8" ht="12.75" customHeight="1" x14ac:dyDescent="0.2">
      <c r="A62">
        <v>54</v>
      </c>
      <c r="B62" t="s">
        <v>152</v>
      </c>
      <c r="C62" t="s">
        <v>153</v>
      </c>
      <c r="D62" t="s">
        <v>53</v>
      </c>
      <c r="E62" s="28">
        <v>234422</v>
      </c>
      <c r="F62" s="15">
        <v>155.65620799999999</v>
      </c>
      <c r="G62" s="16">
        <v>6.8999999999999999E-3</v>
      </c>
      <c r="H62" s="17"/>
    </row>
    <row r="63" spans="1:8" ht="12.75" customHeight="1" x14ac:dyDescent="0.2">
      <c r="A63">
        <v>55</v>
      </c>
      <c r="B63" t="s">
        <v>154</v>
      </c>
      <c r="C63" t="s">
        <v>155</v>
      </c>
      <c r="D63" t="s">
        <v>92</v>
      </c>
      <c r="E63" s="28">
        <v>62000</v>
      </c>
      <c r="F63" s="15">
        <v>153.88399999999999</v>
      </c>
      <c r="G63" s="16">
        <v>6.8000000000000005E-3</v>
      </c>
      <c r="H63" s="17"/>
    </row>
    <row r="64" spans="1:8" ht="12.75" customHeight="1" x14ac:dyDescent="0.2">
      <c r="A64">
        <v>56</v>
      </c>
      <c r="B64" t="s">
        <v>156</v>
      </c>
      <c r="C64" t="s">
        <v>157</v>
      </c>
      <c r="D64" t="s">
        <v>38</v>
      </c>
      <c r="E64" s="28">
        <v>91878</v>
      </c>
      <c r="F64" s="15">
        <v>147.418251</v>
      </c>
      <c r="G64" s="16">
        <v>6.5000000000000006E-3</v>
      </c>
      <c r="H64" s="17"/>
    </row>
    <row r="65" spans="1:8" ht="12.75" customHeight="1" x14ac:dyDescent="0.2">
      <c r="A65">
        <v>57</v>
      </c>
      <c r="B65" t="s">
        <v>164</v>
      </c>
      <c r="C65" t="s">
        <v>165</v>
      </c>
      <c r="D65" t="s">
        <v>59</v>
      </c>
      <c r="E65" s="28">
        <v>35700</v>
      </c>
      <c r="F65" s="15">
        <v>144.54929999999999</v>
      </c>
      <c r="G65" s="16">
        <v>6.4000000000000003E-3</v>
      </c>
      <c r="H65" s="17"/>
    </row>
    <row r="66" spans="1:8" ht="12.75" customHeight="1" x14ac:dyDescent="0.2">
      <c r="A66">
        <v>58</v>
      </c>
      <c r="B66" t="s">
        <v>160</v>
      </c>
      <c r="C66" t="s">
        <v>161</v>
      </c>
      <c r="D66" t="s">
        <v>35</v>
      </c>
      <c r="E66" s="28">
        <v>66000</v>
      </c>
      <c r="F66" s="15">
        <v>136.88399999999999</v>
      </c>
      <c r="G66" s="16">
        <v>6.0999999999999995E-3</v>
      </c>
      <c r="H66" s="17"/>
    </row>
    <row r="67" spans="1:8" ht="12.75" customHeight="1" x14ac:dyDescent="0.2">
      <c r="A67">
        <v>59</v>
      </c>
      <c r="B67" t="s">
        <v>158</v>
      </c>
      <c r="C67" t="s">
        <v>159</v>
      </c>
      <c r="D67" t="s">
        <v>22</v>
      </c>
      <c r="E67" s="28">
        <v>121545</v>
      </c>
      <c r="F67" s="15">
        <v>130.903965</v>
      </c>
      <c r="G67" s="16">
        <v>5.7999999999999996E-3</v>
      </c>
      <c r="H67" s="17"/>
    </row>
    <row r="68" spans="1:8" ht="12.75" customHeight="1" x14ac:dyDescent="0.2">
      <c r="A68">
        <v>60</v>
      </c>
      <c r="B68" t="s">
        <v>162</v>
      </c>
      <c r="C68" t="s">
        <v>163</v>
      </c>
      <c r="D68" t="s">
        <v>68</v>
      </c>
      <c r="E68" s="28">
        <v>59089</v>
      </c>
      <c r="F68" s="15">
        <v>113.834959</v>
      </c>
      <c r="G68" s="16">
        <v>5.0000000000000001E-3</v>
      </c>
      <c r="H68" s="17"/>
    </row>
    <row r="69" spans="1:8" ht="12.75" customHeight="1" x14ac:dyDescent="0.2">
      <c r="A69">
        <v>61</v>
      </c>
      <c r="B69" t="s">
        <v>166</v>
      </c>
      <c r="C69" t="s">
        <v>167</v>
      </c>
      <c r="D69" t="s">
        <v>42</v>
      </c>
      <c r="E69" s="28">
        <v>145000</v>
      </c>
      <c r="F69" s="15">
        <v>104.3275</v>
      </c>
      <c r="G69" s="16">
        <v>4.5999999999999999E-3</v>
      </c>
      <c r="H69" s="17"/>
    </row>
    <row r="70" spans="1:8" ht="12.75" customHeight="1" x14ac:dyDescent="0.2">
      <c r="A70">
        <v>62</v>
      </c>
      <c r="B70" t="s">
        <v>609</v>
      </c>
      <c r="C70" t="s">
        <v>608</v>
      </c>
      <c r="D70" t="s">
        <v>59</v>
      </c>
      <c r="E70" s="28">
        <v>400000</v>
      </c>
      <c r="F70" s="15">
        <v>1.2E-5</v>
      </c>
      <c r="G70" s="30" t="s">
        <v>446</v>
      </c>
      <c r="H70" s="17"/>
    </row>
    <row r="71" spans="1:8" ht="12.75" customHeight="1" x14ac:dyDescent="0.2">
      <c r="A71">
        <v>63</v>
      </c>
      <c r="B71" t="s">
        <v>607</v>
      </c>
      <c r="C71" t="s">
        <v>445</v>
      </c>
      <c r="D71" t="s">
        <v>48</v>
      </c>
      <c r="E71" s="28">
        <v>2250</v>
      </c>
      <c r="F71" s="15">
        <v>0</v>
      </c>
      <c r="G71" s="30" t="s">
        <v>446</v>
      </c>
      <c r="H71" s="17"/>
    </row>
    <row r="72" spans="1:8" ht="12.75" customHeight="1" x14ac:dyDescent="0.2">
      <c r="B72" s="18" t="s">
        <v>182</v>
      </c>
      <c r="C72" s="18"/>
      <c r="D72" s="18"/>
      <c r="E72" s="18"/>
      <c r="F72" s="19">
        <f>SUM(F9:F71)</f>
        <v>21217.375566999999</v>
      </c>
      <c r="G72" s="20">
        <f>SUM(G9:G71)</f>
        <v>0.93910000000000027</v>
      </c>
      <c r="H72" s="21"/>
    </row>
    <row r="73" spans="1:8" ht="12.75" customHeight="1" x14ac:dyDescent="0.2">
      <c r="F73" s="15"/>
      <c r="G73" s="16"/>
      <c r="H73" s="17"/>
    </row>
    <row r="74" spans="1:8" ht="12.75" customHeight="1" x14ac:dyDescent="0.2">
      <c r="B74" s="1" t="s">
        <v>447</v>
      </c>
      <c r="C74" s="1"/>
      <c r="F74" s="15">
        <v>702.01684999999998</v>
      </c>
      <c r="G74" s="16">
        <v>3.1099999999999999E-2</v>
      </c>
      <c r="H74" s="17"/>
    </row>
    <row r="75" spans="1:8" ht="12.75" customHeight="1" x14ac:dyDescent="0.2">
      <c r="B75" s="18" t="s">
        <v>182</v>
      </c>
      <c r="C75" s="18"/>
      <c r="D75" s="18"/>
      <c r="E75" s="18"/>
      <c r="F75" s="19">
        <f>SUM(F74:F74)</f>
        <v>702.01684999999998</v>
      </c>
      <c r="G75" s="29">
        <f>SUM(G74:G74)</f>
        <v>3.1099999999999999E-2</v>
      </c>
      <c r="H75" s="21"/>
    </row>
    <row r="76" spans="1:8" ht="12.75" customHeight="1" x14ac:dyDescent="0.2">
      <c r="F76" s="15"/>
      <c r="G76" s="16"/>
      <c r="H76" s="17"/>
    </row>
    <row r="77" spans="1:8" ht="12.75" customHeight="1" x14ac:dyDescent="0.2">
      <c r="B77" s="1" t="s">
        <v>187</v>
      </c>
      <c r="C77" s="1"/>
      <c r="F77" s="15"/>
      <c r="G77" s="16"/>
      <c r="H77" s="17"/>
    </row>
    <row r="78" spans="1:8" ht="12.75" customHeight="1" x14ac:dyDescent="0.2">
      <c r="B78" s="1" t="s">
        <v>188</v>
      </c>
      <c r="C78" s="1"/>
      <c r="F78" s="15">
        <v>676.11968200000047</v>
      </c>
      <c r="G78" s="16">
        <v>2.98E-2</v>
      </c>
      <c r="H78" s="17"/>
    </row>
    <row r="79" spans="1:8" ht="12.75" customHeight="1" x14ac:dyDescent="0.2">
      <c r="B79" s="18" t="s">
        <v>182</v>
      </c>
      <c r="C79" s="18"/>
      <c r="D79" s="18"/>
      <c r="E79" s="18"/>
      <c r="F79" s="19">
        <f>SUM(F78:F78)</f>
        <v>676.11968200000047</v>
      </c>
      <c r="G79" s="20">
        <f>SUM(G78:G78)</f>
        <v>2.98E-2</v>
      </c>
      <c r="H79" s="21"/>
    </row>
    <row r="80" spans="1:8" ht="12.75" customHeight="1" x14ac:dyDescent="0.2">
      <c r="B80" s="22" t="s">
        <v>189</v>
      </c>
      <c r="C80" s="22"/>
      <c r="D80" s="22"/>
      <c r="E80" s="22"/>
      <c r="F80" s="23">
        <f>SUM(F72,F75,F79)</f>
        <v>22595.512099</v>
      </c>
      <c r="G80" s="31">
        <f>SUM(G72,G75,G79)</f>
        <v>1.0000000000000002</v>
      </c>
      <c r="H80" s="24"/>
    </row>
    <row r="81" spans="2:6" ht="12.75" customHeight="1" x14ac:dyDescent="0.2"/>
    <row r="82" spans="2:6" ht="12.75" customHeight="1" x14ac:dyDescent="0.2">
      <c r="B82" s="1" t="s">
        <v>441</v>
      </c>
      <c r="C82" s="1"/>
    </row>
    <row r="83" spans="2:6" ht="12.75" customHeight="1" x14ac:dyDescent="0.2">
      <c r="B83" s="1" t="s">
        <v>443</v>
      </c>
      <c r="C83" s="1"/>
      <c r="F83" s="15"/>
    </row>
    <row r="84" spans="2:6" ht="12.75" customHeight="1" x14ac:dyDescent="0.2">
      <c r="B84" s="1" t="s">
        <v>605</v>
      </c>
      <c r="C84" s="1"/>
    </row>
    <row r="85" spans="2:6" ht="12.75" customHeight="1" x14ac:dyDescent="0.2">
      <c r="B85" s="1" t="s">
        <v>442</v>
      </c>
      <c r="C85" s="1"/>
    </row>
    <row r="86" spans="2:6" ht="12.75" customHeight="1" x14ac:dyDescent="0.2">
      <c r="B86" s="1" t="s">
        <v>191</v>
      </c>
      <c r="C86" s="1"/>
    </row>
    <row r="87" spans="2:6" ht="12.75" customHeight="1" x14ac:dyDescent="0.2"/>
    <row r="88" spans="2:6" ht="12.75" customHeight="1" x14ac:dyDescent="0.2"/>
    <row r="89" spans="2:6" ht="12.75" customHeight="1" x14ac:dyDescent="0.2"/>
    <row r="90" spans="2:6" ht="12.75" customHeight="1" x14ac:dyDescent="0.2"/>
    <row r="91" spans="2:6" ht="12.75" customHeight="1" x14ac:dyDescent="0.2"/>
    <row r="92" spans="2:6" ht="12.75" customHeight="1" x14ac:dyDescent="0.2"/>
    <row r="93" spans="2:6" ht="12.75" customHeight="1" x14ac:dyDescent="0.2"/>
    <row r="94" spans="2:6" ht="12.75" customHeight="1" x14ac:dyDescent="0.2"/>
    <row r="95" spans="2:6" ht="12.75" customHeight="1" x14ac:dyDescent="0.2"/>
    <row r="96" spans="2: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4" sqref="A4"/>
    </sheetView>
  </sheetViews>
  <sheetFormatPr defaultColWidth="9.140625" defaultRowHeight="12.75" x14ac:dyDescent="0.2"/>
  <cols>
    <col min="1" max="1" width="7.5703125" customWidth="1"/>
    <col min="2" max="2" width="80.85546875" customWidth="1"/>
    <col min="3" max="3" width="17.28515625" customWidth="1"/>
    <col min="4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71" t="s">
        <v>221</v>
      </c>
      <c r="C1" s="71"/>
      <c r="D1" s="71"/>
      <c r="E1" s="71"/>
      <c r="F1" s="71"/>
      <c r="G1" s="7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439</v>
      </c>
      <c r="F4" s="13" t="s">
        <v>6</v>
      </c>
      <c r="G4" s="14" t="s">
        <v>7</v>
      </c>
      <c r="H4" s="25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B6" s="1" t="s">
        <v>610</v>
      </c>
      <c r="F6" s="15"/>
      <c r="G6" s="16"/>
      <c r="H6" s="17"/>
    </row>
    <row r="7" spans="1:8" ht="12.75" customHeight="1" x14ac:dyDescent="0.2">
      <c r="B7" s="1" t="s">
        <v>611</v>
      </c>
      <c r="C7" s="1"/>
      <c r="F7" s="15"/>
      <c r="G7" s="16"/>
      <c r="H7" s="17"/>
    </row>
    <row r="8" spans="1:8" ht="12.75" customHeight="1" x14ac:dyDescent="0.2">
      <c r="A8">
        <v>1</v>
      </c>
      <c r="B8" t="s">
        <v>613</v>
      </c>
      <c r="C8" t="s">
        <v>612</v>
      </c>
      <c r="D8" t="s">
        <v>222</v>
      </c>
      <c r="E8" s="63">
        <v>105409.118</v>
      </c>
      <c r="F8" s="15">
        <v>3180.428363</v>
      </c>
      <c r="G8" s="16">
        <v>0.9738</v>
      </c>
      <c r="H8" s="17"/>
    </row>
    <row r="9" spans="1:8" ht="12.75" customHeight="1" x14ac:dyDescent="0.2">
      <c r="B9" s="18" t="s">
        <v>182</v>
      </c>
      <c r="C9" s="18"/>
      <c r="D9" s="18"/>
      <c r="E9" s="18"/>
      <c r="F9" s="19">
        <f>SUM(F8:F8)</f>
        <v>3180.428363</v>
      </c>
      <c r="G9" s="20">
        <f>SUM(G8:G8)</f>
        <v>0.9738</v>
      </c>
      <c r="H9" s="21"/>
    </row>
    <row r="10" spans="1:8" ht="12.75" customHeight="1" x14ac:dyDescent="0.2">
      <c r="F10" s="15"/>
      <c r="G10" s="16"/>
      <c r="H10" s="17"/>
    </row>
    <row r="11" spans="1:8" ht="12.75" customHeight="1" x14ac:dyDescent="0.2">
      <c r="B11" s="1" t="s">
        <v>447</v>
      </c>
      <c r="C11" s="1"/>
      <c r="F11" s="15">
        <v>118.74747000000001</v>
      </c>
      <c r="G11" s="16">
        <v>3.6357734853567525E-2</v>
      </c>
      <c r="H11" s="17"/>
    </row>
    <row r="12" spans="1:8" ht="12.75" customHeight="1" x14ac:dyDescent="0.2">
      <c r="B12" s="18" t="s">
        <v>182</v>
      </c>
      <c r="C12" s="18"/>
      <c r="D12" s="18"/>
      <c r="E12" s="18"/>
      <c r="F12" s="19">
        <f>SUM(F11:F11)</f>
        <v>118.74747000000001</v>
      </c>
      <c r="G12" s="29">
        <f>SUM(G11:G11)</f>
        <v>3.6357734853567525E-2</v>
      </c>
      <c r="H12" s="21"/>
    </row>
    <row r="13" spans="1:8" ht="12.75" customHeight="1" x14ac:dyDescent="0.2">
      <c r="F13" s="15"/>
      <c r="G13" s="16"/>
      <c r="H13" s="17"/>
    </row>
    <row r="14" spans="1:8" ht="12.75" customHeight="1" x14ac:dyDescent="0.2">
      <c r="B14" s="1" t="s">
        <v>187</v>
      </c>
      <c r="C14" s="1"/>
      <c r="F14" s="15"/>
      <c r="G14" s="16"/>
      <c r="H14" s="17"/>
    </row>
    <row r="15" spans="1:8" ht="12.75" customHeight="1" x14ac:dyDescent="0.2">
      <c r="B15" s="1" t="s">
        <v>188</v>
      </c>
      <c r="C15" s="1"/>
      <c r="F15" s="15">
        <v>-33.090350000000157</v>
      </c>
      <c r="G15" s="16">
        <v>-1.0131501509141657E-2</v>
      </c>
      <c r="H15" s="17"/>
    </row>
    <row r="16" spans="1:8" ht="12.75" customHeight="1" x14ac:dyDescent="0.2">
      <c r="B16" s="18" t="s">
        <v>182</v>
      </c>
      <c r="C16" s="18"/>
      <c r="D16" s="18"/>
      <c r="E16" s="18"/>
      <c r="F16" s="19">
        <f>SUM(F15:F15)</f>
        <v>-33.090350000000157</v>
      </c>
      <c r="G16" s="20">
        <f>SUM(G15:G15)</f>
        <v>-1.0131501509141657E-2</v>
      </c>
      <c r="H16" s="21"/>
    </row>
    <row r="17" spans="2:8" ht="12.75" customHeight="1" x14ac:dyDescent="0.2">
      <c r="B17" s="22" t="s">
        <v>189</v>
      </c>
      <c r="C17" s="22"/>
      <c r="D17" s="22"/>
      <c r="E17" s="22"/>
      <c r="F17" s="23">
        <f>SUM(F9,F12,F16)</f>
        <v>3266.0854829999998</v>
      </c>
      <c r="G17" s="31">
        <f>SUM(G9,G12,G16)</f>
        <v>1.0000262333444259</v>
      </c>
      <c r="H17" s="24"/>
    </row>
    <row r="18" spans="2:8" ht="12.75" customHeight="1" x14ac:dyDescent="0.2"/>
    <row r="19" spans="2:8" ht="12.75" customHeight="1" x14ac:dyDescent="0.2">
      <c r="B19" s="1" t="s">
        <v>190</v>
      </c>
      <c r="C19" s="1"/>
    </row>
    <row r="20" spans="2:8" ht="12.75" customHeight="1" x14ac:dyDescent="0.2">
      <c r="B20" s="1"/>
      <c r="C20" s="1"/>
    </row>
    <row r="21" spans="2:8" ht="12.75" customHeight="1" x14ac:dyDescent="0.2">
      <c r="B21" s="1"/>
      <c r="C21" s="1"/>
      <c r="F21" s="15"/>
    </row>
    <row r="22" spans="2:8" ht="12.75" customHeight="1" x14ac:dyDescent="0.2">
      <c r="B22" s="1"/>
      <c r="C22" s="1"/>
    </row>
    <row r="23" spans="2:8" ht="12.75" customHeight="1" x14ac:dyDescent="0.2">
      <c r="B23" s="1"/>
      <c r="C23" s="1"/>
    </row>
    <row r="24" spans="2:8" ht="12.75" customHeight="1" x14ac:dyDescent="0.2"/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GROWTH</vt:lpstr>
      <vt:lpstr>INDEX</vt:lpstr>
      <vt:lpstr>LCAP</vt:lpstr>
      <vt:lpstr>DIVIDEND YIELD</vt:lpstr>
      <vt:lpstr>EMERGING BLUECHIP</vt:lpstr>
      <vt:lpstr>TAX SAVER</vt:lpstr>
      <vt:lpstr>SMART EQUITY</vt:lpstr>
      <vt:lpstr>TAX SAVINGS</vt:lpstr>
      <vt:lpstr>GLOBAL OPP</vt:lpstr>
      <vt:lpstr>DEBT OPP- CONSERVATIVE</vt:lpstr>
      <vt:lpstr>DEBT OPP- CORP BOND</vt:lpstr>
      <vt:lpstr>GOVT SEC</vt:lpstr>
      <vt:lpstr>INCOME-LONG TERM</vt:lpstr>
      <vt:lpstr>BANK CD</vt:lpstr>
      <vt:lpstr>INCOME-SHORT TERM</vt:lpstr>
      <vt:lpstr>RETAIL EQUITY SAVINGS</vt:lpstr>
      <vt:lpstr>DEBT SAVINGS - MIP</vt:lpstr>
      <vt:lpstr>DEBT SAVINGS - RETAIL</vt:lpstr>
      <vt:lpstr>BALANCED</vt:lpstr>
      <vt:lpstr>CASH MANAGEMENT</vt:lpstr>
      <vt:lpstr>MONEY MANAGER</vt:lpstr>
      <vt:lpstr>FMP -SR A4</vt:lpstr>
      <vt:lpstr>FMP -SR B2</vt:lpstr>
      <vt:lpstr>FMP -SR B1</vt:lpstr>
    </vt:vector>
  </TitlesOfParts>
  <Company>CITI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Lenovo User</cp:lastModifiedBy>
  <dcterms:created xsi:type="dcterms:W3CDTF">2011-07-16T04:33:57Z</dcterms:created>
  <dcterms:modified xsi:type="dcterms:W3CDTF">2013-02-07T09:33:57Z</dcterms:modified>
</cp:coreProperties>
</file>