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Facsheet\2017\May 17\"/>
    </mc:Choice>
  </mc:AlternateContent>
  <bookViews>
    <workbookView xWindow="360" yWindow="270" windowWidth="14940" windowHeight="915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71027"/>
</workbook>
</file>

<file path=xl/calcChain.xml><?xml version="1.0" encoding="utf-8"?>
<calcChain xmlns="http://schemas.openxmlformats.org/spreadsheetml/2006/main">
  <c r="F44" i="7" l="1"/>
  <c r="F38" i="8"/>
  <c r="G47" i="13"/>
  <c r="G50" i="13"/>
  <c r="G51" i="13" s="1"/>
  <c r="G52" i="13" s="1"/>
  <c r="F51" i="13"/>
  <c r="F52" i="13" s="1"/>
  <c r="G44" i="2"/>
  <c r="G43" i="2"/>
  <c r="G42" i="2"/>
  <c r="G50" i="2"/>
  <c r="G51" i="2" s="1"/>
  <c r="G52" i="2" s="1"/>
  <c r="F51" i="2"/>
  <c r="F52" i="2" s="1"/>
  <c r="F37" i="1"/>
  <c r="F43" i="1"/>
  <c r="F44" i="1" s="1"/>
  <c r="G42" i="1"/>
  <c r="G43" i="1" s="1"/>
  <c r="G44" i="1" s="1"/>
  <c r="G6" i="6" l="1"/>
  <c r="G43" i="7"/>
  <c r="G42" i="7"/>
  <c r="G41" i="7"/>
  <c r="F44" i="13"/>
  <c r="F44" i="4"/>
  <c r="F58" i="12" l="1"/>
  <c r="G25" i="5" l="1"/>
  <c r="G24" i="5"/>
  <c r="G23" i="5"/>
  <c r="G22" i="5" l="1"/>
  <c r="G21" i="5"/>
  <c r="G57" i="12"/>
  <c r="G56" i="12"/>
  <c r="G20" i="5" l="1"/>
  <c r="G19" i="5"/>
  <c r="G55" i="12" l="1"/>
  <c r="G54" i="12"/>
  <c r="G53" i="12"/>
  <c r="F7" i="3" l="1"/>
  <c r="F8" i="3" s="1"/>
  <c r="F9" i="3" s="1"/>
  <c r="G6" i="3"/>
  <c r="G7" i="3" s="1"/>
  <c r="G8" i="3" s="1"/>
  <c r="G9" i="3" s="1"/>
  <c r="F7" i="6"/>
  <c r="F8" i="6" s="1"/>
  <c r="F9" i="6" s="1"/>
  <c r="G7" i="6"/>
  <c r="G8" i="6" s="1"/>
  <c r="G9" i="6" s="1"/>
  <c r="F7" i="10"/>
  <c r="F8" i="10" s="1"/>
  <c r="F9" i="10" s="1"/>
  <c r="G6" i="10"/>
  <c r="G7" i="10" s="1"/>
  <c r="G8" i="10" s="1"/>
  <c r="G9" i="10" s="1"/>
  <c r="F7" i="9"/>
  <c r="F8" i="9" s="1"/>
  <c r="F9" i="9" s="1"/>
  <c r="G6" i="9"/>
  <c r="G7" i="9" s="1"/>
  <c r="G8" i="9" s="1"/>
  <c r="G9" i="9" s="1"/>
  <c r="F47" i="7"/>
  <c r="F48" i="7" s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44" i="7" s="1"/>
  <c r="F26" i="5"/>
  <c r="F29" i="5" s="1"/>
  <c r="F30" i="5" s="1"/>
  <c r="G18" i="5"/>
  <c r="G17" i="5"/>
  <c r="G16" i="5"/>
  <c r="G15" i="5"/>
  <c r="G14" i="5"/>
  <c r="G13" i="5"/>
  <c r="G12" i="5"/>
  <c r="G11" i="5"/>
  <c r="G10" i="5"/>
  <c r="G9" i="5"/>
  <c r="G8" i="5"/>
  <c r="G7" i="5"/>
  <c r="F41" i="8"/>
  <c r="F42" i="8" s="1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38" i="8" s="1"/>
  <c r="G41" i="8" s="1"/>
  <c r="F47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F61" i="12"/>
  <c r="F62" i="12" s="1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44" i="13" l="1"/>
  <c r="G48" i="13" s="1"/>
  <c r="G53" i="13" s="1"/>
  <c r="G42" i="8"/>
  <c r="G58" i="12"/>
  <c r="G61" i="12" s="1"/>
  <c r="G62" i="12" s="1"/>
  <c r="F48" i="13"/>
  <c r="F53" i="13" s="1"/>
  <c r="G26" i="5"/>
  <c r="G29" i="5" s="1"/>
  <c r="G30" i="5" s="1"/>
  <c r="G47" i="7"/>
  <c r="G48" i="7" s="1"/>
  <c r="F47" i="4"/>
  <c r="F48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45" i="2"/>
  <c r="F48" i="2" s="1"/>
  <c r="F53" i="2" s="1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40" i="1"/>
  <c r="F45" i="1" s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45" i="2" l="1"/>
  <c r="G37" i="1"/>
  <c r="G40" i="1" s="1"/>
  <c r="G45" i="1" s="1"/>
  <c r="G44" i="4"/>
  <c r="G47" i="4" s="1"/>
  <c r="G48" i="4" s="1"/>
  <c r="G48" i="2"/>
  <c r="G53" i="2" s="1"/>
</calcChain>
</file>

<file path=xl/sharedStrings.xml><?xml version="1.0" encoding="utf-8"?>
<sst xmlns="http://schemas.openxmlformats.org/spreadsheetml/2006/main" count="1406" uniqueCount="297">
  <si>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</si>
  <si>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</si>
  <si>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</si>
  <si>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</si>
  <si>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</si>
  <si>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</si>
  <si>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</si>
  <si>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</si>
  <si>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</si>
  <si>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</si>
  <si>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</si>
  <si>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</si>
  <si>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</si>
  <si>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</si>
  <si>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</si>
  <si>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</si>
  <si>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</si>
  <si>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</si>
  <si>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</si>
  <si>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</si>
  <si>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</si>
  <si>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</si>
  <si>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</si>
  <si>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</si>
  <si>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</si>
  <si>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</si>
  <si>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</si>
  <si>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</si>
  <si>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</si>
  <si>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</si>
  <si>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</si>
  <si>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</si>
  <si>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</si>
  <si>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INE155A01022</t>
  </si>
  <si>
    <t>INE003A01024</t>
  </si>
  <si>
    <t>Industrial Capital Goods</t>
  </si>
  <si>
    <t>INE256A01028</t>
  </si>
  <si>
    <t>Media &amp; Entertainment</t>
  </si>
  <si>
    <t>Chemicals</t>
  </si>
  <si>
    <t>INE180A01020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</si>
  <si>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</si>
  <si>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</si>
  <si>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</si>
  <si>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</si>
  <si>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</si>
  <si>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</si>
  <si>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</si>
  <si>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</si>
  <si>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</si>
  <si>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</si>
  <si>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</si>
  <si>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</si>
  <si>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</si>
  <si>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</si>
  <si>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</si>
  <si>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</si>
  <si>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</si>
  <si>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</si>
  <si>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</si>
  <si>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</si>
  <si>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</si>
  <si>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</si>
  <si>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</si>
  <si>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</si>
  <si>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</si>
  <si>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</si>
  <si>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</si>
  <si>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</si>
  <si>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</si>
  <si>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</si>
  <si>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</si>
  <si>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</si>
  <si>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</si>
  <si>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INE331A01037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</si>
  <si>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</si>
  <si>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</si>
  <si>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</si>
  <si>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</si>
  <si>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</si>
  <si>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</si>
  <si>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CBLO / Reverse Repo</t>
  </si>
  <si>
    <t>TAURUS TAX SHIELD</t>
  </si>
  <si>
    <t>INE100A01010</t>
  </si>
  <si>
    <t>INE481G01011</t>
  </si>
  <si>
    <t>INE669C01036</t>
  </si>
  <si>
    <t>INE101A01026</t>
  </si>
  <si>
    <t>INE326A01037</t>
  </si>
  <si>
    <t>TAURUS BANKING &amp; FINANCIAL SERVICES FUND</t>
  </si>
  <si>
    <t>INE528G01019</t>
  </si>
  <si>
    <t>TAURUS DYNAMIC INCOME FUND</t>
  </si>
  <si>
    <t>TAURUS ETHICAL FUND</t>
  </si>
  <si>
    <t>INE470A01017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</si>
  <si>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</si>
  <si>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</si>
  <si>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</si>
  <si>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</si>
  <si>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</si>
  <si>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</si>
  <si>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</si>
  <si>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</si>
  <si>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</si>
  <si>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</si>
  <si>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</si>
  <si>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</si>
  <si>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</si>
  <si>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</si>
  <si>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</si>
  <si>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</si>
  <si>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</si>
  <si>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</si>
  <si>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</si>
  <si>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</si>
  <si>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</si>
  <si>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</si>
  <si>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</si>
  <si>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</si>
  <si>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</si>
  <si>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</si>
  <si>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</si>
  <si>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</si>
  <si>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</si>
  <si>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</si>
  <si>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</si>
  <si>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</si>
  <si>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</si>
  <si>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</si>
  <si>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</si>
  <si>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</si>
  <si>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</si>
  <si>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</si>
  <si>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</si>
  <si>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</si>
  <si>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</si>
  <si>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</si>
  <si>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</si>
  <si>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</si>
  <si>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</si>
  <si>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</si>
  <si>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</si>
  <si>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</si>
  <si>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</si>
  <si>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</si>
  <si>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</si>
  <si>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</si>
  <si>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</si>
  <si>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</si>
  <si>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</si>
  <si>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</si>
  <si>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</si>
  <si>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</si>
  <si>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</si>
  <si>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</si>
  <si>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</si>
  <si>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</si>
  <si>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</si>
  <si>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</si>
  <si>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</si>
  <si>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Atul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</si>
  <si>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</si>
  <si>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</si>
  <si>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</si>
  <si>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</si>
  <si>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</si>
  <si>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</si>
  <si>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</si>
  <si>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</si>
  <si>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</si>
  <si>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</si>
  <si>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</si>
  <si>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</si>
  <si>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</si>
  <si>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</si>
  <si>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</si>
  <si>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</si>
  <si>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</si>
  <si>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</si>
  <si>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</si>
  <si>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</si>
  <si>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</si>
  <si>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</si>
  <si>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JSW Steel Ltd.</t>
  </si>
  <si>
    <t>Max Financial Services Ltd.</t>
  </si>
  <si>
    <t>IN9155A01020</t>
  </si>
  <si>
    <t>Indraprastha Gas Ltd.</t>
  </si>
  <si>
    <t>INE203G01019</t>
  </si>
  <si>
    <t>Biocon Ltd.</t>
  </si>
  <si>
    <t>INE376G01013</t>
  </si>
  <si>
    <t>INE498L01015</t>
  </si>
  <si>
    <t>PTC India Ltd.</t>
  </si>
  <si>
    <t>INE877F01012</t>
  </si>
  <si>
    <t>Wellwin Industry Ltd. ** #</t>
  </si>
  <si>
    <t>AIA Engineering Ltd.</t>
  </si>
  <si>
    <t>INE212H01026</t>
  </si>
  <si>
    <t>The Clearing Corporation of India Ltd.</t>
  </si>
  <si>
    <t>Hindustan Zinc Ltd.</t>
  </si>
  <si>
    <t>INE267A01025</t>
  </si>
  <si>
    <t>Aurobindo Pharma Ltd.</t>
  </si>
  <si>
    <t>INE406A01037</t>
  </si>
  <si>
    <t>Bajaj Finserv Ltd.</t>
  </si>
  <si>
    <t>INE918I01018</t>
  </si>
  <si>
    <t>Punjab National Bank</t>
  </si>
  <si>
    <t>INE160A01022</t>
  </si>
  <si>
    <t>Power Finance Corporation Ltd.</t>
  </si>
  <si>
    <t>INE134E01011</t>
  </si>
  <si>
    <t>Rural Electrification Corporation Ltd.</t>
  </si>
  <si>
    <t>INE020B01018</t>
  </si>
  <si>
    <t>INE296A01024</t>
  </si>
  <si>
    <t>L&amp;T Finance Holdings Ltd.</t>
  </si>
  <si>
    <t>Canara Bank</t>
  </si>
  <si>
    <t>INE476A01014</t>
  </si>
  <si>
    <t>Exide Industries Ltd.</t>
  </si>
  <si>
    <t>INE302A01020</t>
  </si>
  <si>
    <t>Bharti Infratel Ltd.</t>
  </si>
  <si>
    <t>INE121J01017</t>
  </si>
  <si>
    <t>Telecom -  Equipment &amp; Accessories</t>
  </si>
  <si>
    <t>Nestle India Ltd.</t>
  </si>
  <si>
    <t>INE239A01016</t>
  </si>
  <si>
    <t>Packaged Foods</t>
  </si>
  <si>
    <t>Credit Analysis and Research Ltd.</t>
  </si>
  <si>
    <t>INE752H01013</t>
  </si>
  <si>
    <t>Gujarat Gas Ltd.</t>
  </si>
  <si>
    <t>INE844O01022</t>
  </si>
  <si>
    <t>INE047A01021</t>
  </si>
  <si>
    <t>Tata Motors Ltd. A-DVR</t>
  </si>
  <si>
    <t>Tata Chemicals Ltd.</t>
  </si>
  <si>
    <t>INE092A01019</t>
  </si>
  <si>
    <t>Gujarat State Petronet Ltd.</t>
  </si>
  <si>
    <t>INE246F01010</t>
  </si>
  <si>
    <t>MRF Ltd.</t>
  </si>
  <si>
    <t>INE883A01011</t>
  </si>
  <si>
    <t>CESC Ltd.</t>
  </si>
  <si>
    <t>INE486A01013</t>
  </si>
  <si>
    <t>INE019A01038</t>
  </si>
  <si>
    <t>ITD Cementation India Ltd.</t>
  </si>
  <si>
    <t>INE686A01026</t>
  </si>
  <si>
    <t>JK Lakshmi Cement Ltd.</t>
  </si>
  <si>
    <t>INE786A01032</t>
  </si>
  <si>
    <t>Eicher Motors Ltd.</t>
  </si>
  <si>
    <t>INE066A01013</t>
  </si>
  <si>
    <t>The Federal Bank Ltd.</t>
  </si>
  <si>
    <t>INE171A01029</t>
  </si>
  <si>
    <t>NHPC Ltd.</t>
  </si>
  <si>
    <t>INE848E01016</t>
  </si>
  <si>
    <t>ABB India Ltd.</t>
  </si>
  <si>
    <t>INE117A01022</t>
  </si>
  <si>
    <t>The Indian Hotels Company Ltd.</t>
  </si>
  <si>
    <t>INE053A01029</t>
  </si>
  <si>
    <t>Hotels, Resorts And Other Recreational Activities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</si>
  <si>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</si>
  <si>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</si>
  <si>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</si>
  <si>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</si>
  <si>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</si>
  <si>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</si>
  <si>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Union Bank of India</t>
  </si>
  <si>
    <t>INE692A01016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</si>
  <si>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</si>
  <si>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</si>
  <si>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</si>
  <si>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</si>
  <si>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</si>
  <si>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</si>
  <si>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</si>
  <si>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</si>
  <si>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NCC Ltd.</t>
  </si>
  <si>
    <t>INE868B01028</t>
  </si>
  <si>
    <t>Aditya Birla Nuvo Ltd.</t>
  </si>
  <si>
    <t>INE069A01017</t>
  </si>
  <si>
    <t>Services</t>
  </si>
  <si>
    <t>The South Indian Bank Ltd.</t>
  </si>
  <si>
    <t>INE683A01023</t>
  </si>
  <si>
    <t>Apollo Hospitals Enterprise Ltd.</t>
  </si>
  <si>
    <t>INE437A01024</t>
  </si>
  <si>
    <t>Healthcare Services</t>
  </si>
  <si>
    <t>Solar Industries India Ltd.</t>
  </si>
  <si>
    <t>INE343H01029</t>
  </si>
  <si>
    <t>Tata Elxsi Ltd.</t>
  </si>
  <si>
    <t>INE670A01012</t>
  </si>
  <si>
    <t>Sadbhav Engineering Ltd.</t>
  </si>
  <si>
    <t>INE226H01026</t>
  </si>
  <si>
    <t>Repco Home Finance Ltd.</t>
  </si>
  <si>
    <t>INE612J01015</t>
  </si>
  <si>
    <t>Interglobe Aviation Ltd.</t>
  </si>
  <si>
    <t>INE646L01027</t>
  </si>
  <si>
    <t>Apollo Tyres Ltd.</t>
  </si>
  <si>
    <t>INE438A01022</t>
  </si>
  <si>
    <t>Gateway Distriparks Ltd.</t>
  </si>
  <si>
    <t>INE852F01015</t>
  </si>
  <si>
    <t>Portfolio Statement as on May 31,2017</t>
  </si>
  <si>
    <t>Havells India Ltd.</t>
  </si>
  <si>
    <t>INE176B01034</t>
  </si>
  <si>
    <t>Consumer Durables</t>
  </si>
  <si>
    <t>Vedanta Ltd.</t>
  </si>
  <si>
    <t>INE205A01025</t>
  </si>
  <si>
    <t>Commercial Services</t>
  </si>
  <si>
    <t>Larsen &amp; Toubro Infotech Ltd.</t>
  </si>
  <si>
    <t>INE214T01019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</si>
</sst>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,##0.00%;\(#,##0.00\)%"/>
    <numFmt numFmtId="166" formatCode="#,##0.00%"/>
    <numFmt numFmtId="167" formatCode="\$0.00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8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  <xf numFmtId="167" fontId="2" fillId="0" borderId="12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tabSelected="1"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127</v>
      </c>
      <c r="C7" s="5" t="s">
        <v>46</v>
      </c>
      <c r="D7" s="5" t="s">
        <v>40</v>
      </c>
      <c r="E7" s="7">
        <v>224841</v>
      </c>
      <c r="F7" s="8">
        <v>701.28</v>
      </c>
      <c r="G7" s="26">
        <f t="shared" ref="G7:G36" si="0">+ROUND(F7/$F$46,4)</f>
        <v>9.2100000000000001E-2</v>
      </c>
    </row>
    <row r="8" spans="1:7" ht="12.95" customHeight="1">
      <c r="A8" s="6"/>
      <c r="B8" s="25" t="s">
        <v>124</v>
      </c>
      <c r="C8" s="5" t="s">
        <v>10</v>
      </c>
      <c r="D8" s="5" t="s">
        <v>11</v>
      </c>
      <c r="E8" s="7">
        <v>39936</v>
      </c>
      <c r="F8" s="8">
        <v>652.29</v>
      </c>
      <c r="G8" s="26">
        <f t="shared" si="0"/>
        <v>8.5699999999999998E-2</v>
      </c>
    </row>
    <row r="9" spans="1:7" ht="12.95" customHeight="1">
      <c r="A9" s="6"/>
      <c r="B9" s="25" t="s">
        <v>120</v>
      </c>
      <c r="C9" s="5" t="s">
        <v>14</v>
      </c>
      <c r="D9" s="5" t="s">
        <v>15</v>
      </c>
      <c r="E9" s="7">
        <v>34378</v>
      </c>
      <c r="F9" s="8">
        <v>539.79</v>
      </c>
      <c r="G9" s="26">
        <f t="shared" si="0"/>
        <v>7.0900000000000005E-2</v>
      </c>
    </row>
    <row r="10" spans="1:7" ht="12.95" customHeight="1">
      <c r="A10" s="6"/>
      <c r="B10" s="25" t="s">
        <v>126</v>
      </c>
      <c r="C10" s="5" t="s">
        <v>20</v>
      </c>
      <c r="D10" s="5" t="s">
        <v>11</v>
      </c>
      <c r="E10" s="7">
        <v>139903</v>
      </c>
      <c r="F10" s="8">
        <v>456.5</v>
      </c>
      <c r="G10" s="26">
        <f t="shared" si="0"/>
        <v>0.06</v>
      </c>
    </row>
    <row r="11" spans="1:7" ht="12.95" customHeight="1">
      <c r="A11" s="6"/>
      <c r="B11" s="25" t="s">
        <v>121</v>
      </c>
      <c r="C11" s="5" t="s">
        <v>16</v>
      </c>
      <c r="D11" s="5" t="s">
        <v>17</v>
      </c>
      <c r="E11" s="7">
        <v>32880</v>
      </c>
      <c r="F11" s="8">
        <v>440.79</v>
      </c>
      <c r="G11" s="26">
        <f t="shared" si="0"/>
        <v>5.79E-2</v>
      </c>
    </row>
    <row r="12" spans="1:7" ht="12.95" customHeight="1">
      <c r="A12" s="6"/>
      <c r="B12" s="25" t="s">
        <v>123</v>
      </c>
      <c r="C12" s="5" t="s">
        <v>18</v>
      </c>
      <c r="D12" s="5" t="s">
        <v>19</v>
      </c>
      <c r="E12" s="7">
        <v>23473</v>
      </c>
      <c r="F12" s="8">
        <v>413.07</v>
      </c>
      <c r="G12" s="26">
        <f t="shared" si="0"/>
        <v>5.4300000000000001E-2</v>
      </c>
    </row>
    <row r="13" spans="1:7" ht="12.95" customHeight="1">
      <c r="A13" s="6"/>
      <c r="B13" s="25" t="s">
        <v>138</v>
      </c>
      <c r="C13" s="5" t="s">
        <v>30</v>
      </c>
      <c r="D13" s="5" t="s">
        <v>31</v>
      </c>
      <c r="E13" s="7">
        <v>5047</v>
      </c>
      <c r="F13" s="8">
        <v>364.14</v>
      </c>
      <c r="G13" s="26">
        <f t="shared" si="0"/>
        <v>4.7800000000000002E-2</v>
      </c>
    </row>
    <row r="14" spans="1:7" ht="12.95" customHeight="1">
      <c r="A14" s="6"/>
      <c r="B14" s="25" t="s">
        <v>156</v>
      </c>
      <c r="C14" s="5" t="s">
        <v>83</v>
      </c>
      <c r="D14" s="5" t="s">
        <v>71</v>
      </c>
      <c r="E14" s="7">
        <v>8145</v>
      </c>
      <c r="F14" s="8">
        <v>341.85</v>
      </c>
      <c r="G14" s="26">
        <f t="shared" si="0"/>
        <v>4.4900000000000002E-2</v>
      </c>
    </row>
    <row r="15" spans="1:7" ht="12.95" customHeight="1">
      <c r="A15" s="6"/>
      <c r="B15" s="25" t="s">
        <v>159</v>
      </c>
      <c r="C15" s="5" t="s">
        <v>93</v>
      </c>
      <c r="D15" s="5" t="s">
        <v>31</v>
      </c>
      <c r="E15" s="7">
        <v>10884</v>
      </c>
      <c r="F15" s="8">
        <v>309.54000000000002</v>
      </c>
      <c r="G15" s="26">
        <f t="shared" si="0"/>
        <v>4.07E-2</v>
      </c>
    </row>
    <row r="16" spans="1:7" ht="12.95" customHeight="1">
      <c r="A16" s="6"/>
      <c r="B16" s="25" t="s">
        <v>129</v>
      </c>
      <c r="C16" s="5" t="s">
        <v>32</v>
      </c>
      <c r="D16" s="5" t="s">
        <v>13</v>
      </c>
      <c r="E16" s="7">
        <v>9754</v>
      </c>
      <c r="F16" s="8">
        <v>248.18</v>
      </c>
      <c r="G16" s="26">
        <f t="shared" si="0"/>
        <v>3.2599999999999997E-2</v>
      </c>
    </row>
    <row r="17" spans="1:7" ht="12.95" customHeight="1">
      <c r="A17" s="6"/>
      <c r="B17" s="25" t="s">
        <v>146</v>
      </c>
      <c r="C17" s="5" t="s">
        <v>72</v>
      </c>
      <c r="D17" s="5" t="s">
        <v>11</v>
      </c>
      <c r="E17" s="7">
        <v>15475</v>
      </c>
      <c r="F17" s="8">
        <v>228.96</v>
      </c>
      <c r="G17" s="26">
        <f t="shared" si="0"/>
        <v>3.0099999999999998E-2</v>
      </c>
    </row>
    <row r="18" spans="1:7" ht="12.95" customHeight="1">
      <c r="A18" s="6"/>
      <c r="B18" s="25" t="s">
        <v>173</v>
      </c>
      <c r="C18" s="5" t="s">
        <v>103</v>
      </c>
      <c r="D18" s="5" t="s">
        <v>104</v>
      </c>
      <c r="E18" s="7">
        <v>107124</v>
      </c>
      <c r="F18" s="8">
        <v>222.6</v>
      </c>
      <c r="G18" s="26">
        <f t="shared" si="0"/>
        <v>2.92E-2</v>
      </c>
    </row>
    <row r="19" spans="1:7" ht="12.95" customHeight="1">
      <c r="A19" s="6"/>
      <c r="B19" s="25" t="s">
        <v>21</v>
      </c>
      <c r="C19" s="5" t="s">
        <v>22</v>
      </c>
      <c r="D19" s="5" t="s">
        <v>11</v>
      </c>
      <c r="E19" s="7">
        <v>67338</v>
      </c>
      <c r="F19" s="8">
        <v>194.3</v>
      </c>
      <c r="G19" s="26">
        <f t="shared" si="0"/>
        <v>2.5499999999999998E-2</v>
      </c>
    </row>
    <row r="20" spans="1:7" ht="12.95" customHeight="1">
      <c r="A20" s="6"/>
      <c r="B20" s="25" t="s">
        <v>137</v>
      </c>
      <c r="C20" s="5" t="s">
        <v>45</v>
      </c>
      <c r="D20" s="5" t="s">
        <v>11</v>
      </c>
      <c r="E20" s="7">
        <v>20041</v>
      </c>
      <c r="F20" s="8">
        <v>193.3</v>
      </c>
      <c r="G20" s="26">
        <f t="shared" si="0"/>
        <v>2.5399999999999999E-2</v>
      </c>
    </row>
    <row r="21" spans="1:7" ht="12.95" customHeight="1">
      <c r="A21" s="6"/>
      <c r="B21" s="25" t="s">
        <v>145</v>
      </c>
      <c r="C21" s="5" t="s">
        <v>36</v>
      </c>
      <c r="D21" s="5" t="s">
        <v>37</v>
      </c>
      <c r="E21" s="7">
        <v>36804</v>
      </c>
      <c r="F21" s="8">
        <v>189.45</v>
      </c>
      <c r="G21" s="26">
        <f t="shared" si="0"/>
        <v>2.4899999999999999E-2</v>
      </c>
    </row>
    <row r="22" spans="1:7" ht="12.95" customHeight="1">
      <c r="A22" s="6"/>
      <c r="B22" s="25" t="s">
        <v>51</v>
      </c>
      <c r="C22" s="5" t="s">
        <v>52</v>
      </c>
      <c r="D22" s="5" t="s">
        <v>11</v>
      </c>
      <c r="E22" s="7">
        <v>104853</v>
      </c>
      <c r="F22" s="8">
        <v>186.64</v>
      </c>
      <c r="G22" s="26">
        <f t="shared" si="0"/>
        <v>2.4500000000000001E-2</v>
      </c>
    </row>
    <row r="23" spans="1:7" ht="12.95" customHeight="1">
      <c r="A23" s="6"/>
      <c r="B23" s="25" t="s">
        <v>154</v>
      </c>
      <c r="C23" s="5" t="s">
        <v>85</v>
      </c>
      <c r="D23" s="5" t="s">
        <v>31</v>
      </c>
      <c r="E23" s="7">
        <v>11919</v>
      </c>
      <c r="F23" s="8">
        <v>168.81</v>
      </c>
      <c r="G23" s="26">
        <f t="shared" si="0"/>
        <v>2.2200000000000001E-2</v>
      </c>
    </row>
    <row r="24" spans="1:7" ht="12.95" customHeight="1">
      <c r="A24" s="6"/>
      <c r="B24" s="25" t="s">
        <v>122</v>
      </c>
      <c r="C24" s="5" t="s">
        <v>12</v>
      </c>
      <c r="D24" s="5" t="s">
        <v>13</v>
      </c>
      <c r="E24" s="7">
        <v>16300</v>
      </c>
      <c r="F24" s="8">
        <v>159.24</v>
      </c>
      <c r="G24" s="26">
        <f t="shared" si="0"/>
        <v>2.0899999999999998E-2</v>
      </c>
    </row>
    <row r="25" spans="1:7" ht="12.95" customHeight="1">
      <c r="A25" s="6"/>
      <c r="B25" s="25" t="s">
        <v>171</v>
      </c>
      <c r="C25" s="5" t="s">
        <v>114</v>
      </c>
      <c r="D25" s="5" t="s">
        <v>113</v>
      </c>
      <c r="E25" s="7">
        <v>79173</v>
      </c>
      <c r="F25" s="8">
        <v>158.74</v>
      </c>
      <c r="G25" s="26">
        <f t="shared" si="0"/>
        <v>2.0899999999999998E-2</v>
      </c>
    </row>
    <row r="26" spans="1:7" ht="12.95" customHeight="1">
      <c r="A26" s="6"/>
      <c r="B26" s="25" t="s">
        <v>176</v>
      </c>
      <c r="C26" s="5" t="s">
        <v>98</v>
      </c>
      <c r="D26" s="5" t="s">
        <v>17</v>
      </c>
      <c r="E26" s="7">
        <v>35500</v>
      </c>
      <c r="F26" s="8">
        <v>153.31</v>
      </c>
      <c r="G26" s="26">
        <f t="shared" si="0"/>
        <v>2.01E-2</v>
      </c>
    </row>
    <row r="27" spans="1:7" ht="12.95" customHeight="1">
      <c r="A27" s="6"/>
      <c r="B27" s="25" t="s">
        <v>149</v>
      </c>
      <c r="C27" s="5" t="s">
        <v>66</v>
      </c>
      <c r="D27" s="5" t="s">
        <v>55</v>
      </c>
      <c r="E27" s="7">
        <v>12160</v>
      </c>
      <c r="F27" s="8">
        <v>142.02000000000001</v>
      </c>
      <c r="G27" s="26">
        <f t="shared" si="0"/>
        <v>1.8700000000000001E-2</v>
      </c>
    </row>
    <row r="28" spans="1:7" ht="12.95" customHeight="1">
      <c r="A28" s="6"/>
      <c r="B28" s="25" t="s">
        <v>204</v>
      </c>
      <c r="C28" s="5" t="s">
        <v>205</v>
      </c>
      <c r="D28" s="5" t="s">
        <v>15</v>
      </c>
      <c r="E28" s="7">
        <v>71663</v>
      </c>
      <c r="F28" s="8">
        <v>138.49</v>
      </c>
      <c r="G28" s="26">
        <f t="shared" si="0"/>
        <v>1.8200000000000001E-2</v>
      </c>
    </row>
    <row r="29" spans="1:7" ht="12.95" customHeight="1">
      <c r="A29" s="6"/>
      <c r="B29" s="25" t="s">
        <v>153</v>
      </c>
      <c r="C29" s="5" t="s">
        <v>70</v>
      </c>
      <c r="D29" s="5" t="s">
        <v>71</v>
      </c>
      <c r="E29" s="7">
        <v>680</v>
      </c>
      <c r="F29" s="8">
        <v>122.41</v>
      </c>
      <c r="G29" s="26">
        <f t="shared" si="0"/>
        <v>1.61E-2</v>
      </c>
    </row>
    <row r="30" spans="1:7" ht="12.95" customHeight="1">
      <c r="A30" s="6"/>
      <c r="B30" s="25" t="s">
        <v>168</v>
      </c>
      <c r="C30" s="5" t="s">
        <v>222</v>
      </c>
      <c r="D30" s="5" t="s">
        <v>71</v>
      </c>
      <c r="E30" s="7">
        <v>10246</v>
      </c>
      <c r="F30" s="8">
        <v>118.57</v>
      </c>
      <c r="G30" s="26">
        <f t="shared" si="0"/>
        <v>1.5599999999999999E-2</v>
      </c>
    </row>
    <row r="31" spans="1:7" ht="12.95" customHeight="1">
      <c r="A31" s="6"/>
      <c r="B31" s="25" t="s">
        <v>142</v>
      </c>
      <c r="C31" s="5" t="s">
        <v>33</v>
      </c>
      <c r="D31" s="5" t="s">
        <v>31</v>
      </c>
      <c r="E31" s="7">
        <v>23939</v>
      </c>
      <c r="F31" s="8">
        <v>114</v>
      </c>
      <c r="G31" s="26">
        <f t="shared" si="0"/>
        <v>1.4999999999999999E-2</v>
      </c>
    </row>
    <row r="32" spans="1:7" ht="12.95" customHeight="1">
      <c r="A32" s="6"/>
      <c r="B32" s="25" t="s">
        <v>202</v>
      </c>
      <c r="C32" s="5" t="s">
        <v>203</v>
      </c>
      <c r="D32" s="5" t="s">
        <v>15</v>
      </c>
      <c r="E32" s="7">
        <v>79295</v>
      </c>
      <c r="F32" s="8">
        <v>105.86</v>
      </c>
      <c r="G32" s="26">
        <f t="shared" si="0"/>
        <v>1.3899999999999999E-2</v>
      </c>
    </row>
    <row r="33" spans="1:8" ht="12.95" customHeight="1">
      <c r="A33" s="6"/>
      <c r="B33" s="25" t="s">
        <v>212</v>
      </c>
      <c r="C33" s="5" t="s">
        <v>213</v>
      </c>
      <c r="D33" s="5" t="s">
        <v>214</v>
      </c>
      <c r="E33" s="7">
        <v>23098</v>
      </c>
      <c r="F33" s="8">
        <v>84.95</v>
      </c>
      <c r="G33" s="26">
        <f t="shared" si="0"/>
        <v>1.12E-2</v>
      </c>
    </row>
    <row r="34" spans="1:8" ht="12.95" customHeight="1">
      <c r="A34" s="6"/>
      <c r="B34" s="25" t="s">
        <v>125</v>
      </c>
      <c r="C34" s="5" t="s">
        <v>44</v>
      </c>
      <c r="D34" s="5" t="s">
        <v>13</v>
      </c>
      <c r="E34" s="7">
        <v>15623</v>
      </c>
      <c r="F34" s="8">
        <v>83.92</v>
      </c>
      <c r="G34" s="26">
        <f t="shared" si="0"/>
        <v>1.0999999999999999E-2</v>
      </c>
    </row>
    <row r="35" spans="1:8" ht="12.95" customHeight="1">
      <c r="A35" s="6"/>
      <c r="B35" s="25" t="s">
        <v>133</v>
      </c>
      <c r="C35" s="5" t="s">
        <v>47</v>
      </c>
      <c r="D35" s="5" t="s">
        <v>17</v>
      </c>
      <c r="E35" s="7">
        <v>10745</v>
      </c>
      <c r="F35" s="8">
        <v>79.739999999999995</v>
      </c>
      <c r="G35" s="26">
        <f t="shared" si="0"/>
        <v>1.0500000000000001E-2</v>
      </c>
    </row>
    <row r="36" spans="1:8" ht="12.95" customHeight="1">
      <c r="A36" s="6"/>
      <c r="B36" s="25" t="s">
        <v>254</v>
      </c>
      <c r="C36" s="5" t="s">
        <v>255</v>
      </c>
      <c r="D36" s="5" t="s">
        <v>11</v>
      </c>
      <c r="E36" s="7">
        <v>43001</v>
      </c>
      <c r="F36" s="8">
        <v>66.87</v>
      </c>
      <c r="G36" s="26">
        <f t="shared" si="0"/>
        <v>8.8000000000000005E-3</v>
      </c>
    </row>
    <row r="37" spans="1:8" ht="12.95" customHeight="1">
      <c r="A37" s="1"/>
      <c r="B37" s="35" t="s">
        <v>57</v>
      </c>
      <c r="C37" s="34" t="s">
        <v>1</v>
      </c>
      <c r="D37" s="34" t="s">
        <v>1</v>
      </c>
      <c r="E37" s="34" t="s">
        <v>1</v>
      </c>
      <c r="F37" s="9">
        <f>SUM(F7:F36)</f>
        <v>7379.6100000000006</v>
      </c>
      <c r="G37" s="27">
        <f>SUM(G7:G36)</f>
        <v>0.96960000000000002</v>
      </c>
    </row>
    <row r="38" spans="1:8" ht="12.95" customHeight="1">
      <c r="A38" s="1"/>
      <c r="B38" s="28" t="s">
        <v>58</v>
      </c>
      <c r="C38" s="10" t="s">
        <v>1</v>
      </c>
      <c r="D38" s="10" t="s">
        <v>1</v>
      </c>
      <c r="E38" s="10" t="s">
        <v>1</v>
      </c>
      <c r="F38" s="11" t="s">
        <v>59</v>
      </c>
      <c r="G38" s="29" t="s">
        <v>59</v>
      </c>
    </row>
    <row r="39" spans="1:8" ht="12.95" customHeight="1">
      <c r="A39" s="1"/>
      <c r="B39" s="28" t="s">
        <v>57</v>
      </c>
      <c r="C39" s="10" t="s">
        <v>1</v>
      </c>
      <c r="D39" s="10" t="s">
        <v>1</v>
      </c>
      <c r="E39" s="10" t="s">
        <v>1</v>
      </c>
      <c r="F39" s="11" t="s">
        <v>59</v>
      </c>
      <c r="G39" s="29" t="s">
        <v>59</v>
      </c>
    </row>
    <row r="40" spans="1:8" ht="12.95" customHeight="1">
      <c r="A40" s="1"/>
      <c r="B40" s="28" t="s">
        <v>60</v>
      </c>
      <c r="C40" s="12" t="s">
        <v>1</v>
      </c>
      <c r="D40" s="10" t="s">
        <v>1</v>
      </c>
      <c r="E40" s="12" t="s">
        <v>1</v>
      </c>
      <c r="F40" s="9">
        <f>+F37</f>
        <v>7379.6100000000006</v>
      </c>
      <c r="G40" s="27">
        <f>+G37</f>
        <v>0.96960000000000002</v>
      </c>
    </row>
    <row r="41" spans="1:8" ht="12.95" customHeight="1">
      <c r="A41" s="1"/>
      <c r="B41" s="23" t="s">
        <v>80</v>
      </c>
      <c r="C41" s="5" t="s">
        <v>1</v>
      </c>
      <c r="D41" s="5" t="s">
        <v>1</v>
      </c>
      <c r="E41" s="5" t="s">
        <v>1</v>
      </c>
      <c r="F41" s="1"/>
      <c r="G41" s="24" t="s">
        <v>1</v>
      </c>
    </row>
    <row r="42" spans="1:8" ht="12.95" customHeight="1">
      <c r="A42" s="6"/>
      <c r="B42" s="25" t="s">
        <v>193</v>
      </c>
      <c r="C42" s="5" t="s">
        <v>1</v>
      </c>
      <c r="D42" s="5" t="s">
        <v>63</v>
      </c>
      <c r="E42" s="7"/>
      <c r="F42" s="8">
        <v>100.02</v>
      </c>
      <c r="G42" s="26">
        <f t="shared" ref="G42" si="1">+ROUND(F42/$F$46,4)</f>
        <v>1.3100000000000001E-2</v>
      </c>
    </row>
    <row r="43" spans="1:8" ht="12.95" customHeight="1">
      <c r="A43" s="1"/>
      <c r="B43" s="23" t="s">
        <v>57</v>
      </c>
      <c r="C43" s="5" t="s">
        <v>1</v>
      </c>
      <c r="D43" s="5" t="s">
        <v>1</v>
      </c>
      <c r="E43" s="5" t="s">
        <v>1</v>
      </c>
      <c r="F43" s="9">
        <f>+F42</f>
        <v>100.02</v>
      </c>
      <c r="G43" s="27">
        <f>+G42</f>
        <v>1.3100000000000001E-2</v>
      </c>
    </row>
    <row r="44" spans="1:8" ht="12.95" customHeight="1">
      <c r="A44" s="1"/>
      <c r="B44" s="28" t="s">
        <v>60</v>
      </c>
      <c r="C44" s="12" t="s">
        <v>1</v>
      </c>
      <c r="D44" s="10" t="s">
        <v>1</v>
      </c>
      <c r="E44" s="12" t="s">
        <v>1</v>
      </c>
      <c r="F44" s="9">
        <f>+F43</f>
        <v>100.02</v>
      </c>
      <c r="G44" s="27">
        <f>+G43</f>
        <v>1.3100000000000001E-2</v>
      </c>
    </row>
    <row r="45" spans="1:8" ht="12.95" customHeight="1">
      <c r="A45" s="1"/>
      <c r="B45" s="28" t="s">
        <v>61</v>
      </c>
      <c r="C45" s="5" t="s">
        <v>1</v>
      </c>
      <c r="D45" s="10" t="s">
        <v>1</v>
      </c>
      <c r="E45" s="5" t="s">
        <v>1</v>
      </c>
      <c r="F45" s="13">
        <f>+F46-F40-F44</f>
        <v>131.89999999999918</v>
      </c>
      <c r="G45" s="27">
        <f>+G46-G40-G44</f>
        <v>1.7299999999999982E-2</v>
      </c>
      <c r="H45" s="15"/>
    </row>
    <row r="46" spans="1:8" ht="12.95" customHeight="1" thickBot="1">
      <c r="A46" s="1"/>
      <c r="B46" s="30" t="s">
        <v>62</v>
      </c>
      <c r="C46" s="31" t="s">
        <v>1</v>
      </c>
      <c r="D46" s="31" t="s">
        <v>1</v>
      </c>
      <c r="E46" s="31" t="s">
        <v>1</v>
      </c>
      <c r="F46" s="32">
        <v>7611.53</v>
      </c>
      <c r="G46" s="33">
        <v>1</v>
      </c>
    </row>
    <row r="47" spans="1:8">
      <c r="A47" s="1"/>
      <c r="B47" s="2"/>
      <c r="C47" s="1"/>
      <c r="D47" s="1"/>
      <c r="E47" s="1"/>
      <c r="F47" s="1"/>
      <c r="G47" s="1"/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3"/>
  <sheetViews>
    <sheetView zoomScale="90" zoomScaleNormal="90" workbookViewId="0"/>
  </sheetViews>
  <sheetFormatPr defaultRowHeight="12.75"/>
  <cols>
    <col min="1" max="1" width="2.5703125" customWidth="1"/>
    <col min="2" max="2" width="63.8554687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100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8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8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8" ht="12.95" customHeight="1">
      <c r="A6" s="6"/>
      <c r="B6" s="25" t="s">
        <v>193</v>
      </c>
      <c r="C6" s="5" t="s">
        <v>1</v>
      </c>
      <c r="D6" s="5" t="s">
        <v>63</v>
      </c>
      <c r="E6" s="7"/>
      <c r="F6" s="8">
        <v>1768.59</v>
      </c>
      <c r="G6" s="26">
        <f>+ROUND(F6/$F$10,4)</f>
        <v>0.99439999999999995</v>
      </c>
    </row>
    <row r="7" spans="1:8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1768.59</v>
      </c>
      <c r="G7" s="27">
        <f>+G6</f>
        <v>0.99439999999999995</v>
      </c>
    </row>
    <row r="8" spans="1:8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1768.59</v>
      </c>
      <c r="G8" s="27">
        <f>+G7</f>
        <v>0.99439999999999995</v>
      </c>
    </row>
    <row r="9" spans="1:8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9.9900000000000091</v>
      </c>
      <c r="G9" s="27">
        <f>+G10-G8</f>
        <v>5.6000000000000494E-3</v>
      </c>
      <c r="H9" s="15"/>
    </row>
    <row r="10" spans="1:8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1778.58</v>
      </c>
      <c r="G10" s="33">
        <v>1</v>
      </c>
    </row>
    <row r="11" spans="1:8">
      <c r="A11" s="1"/>
      <c r="B11" s="2"/>
      <c r="C11" s="1"/>
      <c r="D11" s="1"/>
      <c r="E11" s="1"/>
      <c r="F11" s="1"/>
      <c r="G11" s="1"/>
    </row>
    <row r="12" spans="1:8">
      <c r="A12" s="1"/>
      <c r="B12" s="2"/>
      <c r="C12" s="1"/>
      <c r="D12" s="1"/>
      <c r="E12" s="1"/>
      <c r="F12" s="1"/>
      <c r="G12" s="1"/>
    </row>
    <row r="13" spans="1:8">
      <c r="A13" s="1"/>
      <c r="B13" s="2" t="s">
        <v>1</v>
      </c>
      <c r="C13" s="1"/>
      <c r="D13" s="1"/>
      <c r="E13" s="1"/>
      <c r="F13" s="1"/>
      <c r="G1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3"/>
  <sheetViews>
    <sheetView zoomScale="90" zoomScaleNormal="90" workbookViewId="0"/>
  </sheetViews>
  <sheetFormatPr defaultRowHeight="12.75"/>
  <cols>
    <col min="1" max="1" width="2.5703125" customWidth="1"/>
    <col min="2" max="2" width="41.7109375" bestFit="1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193</v>
      </c>
      <c r="C6" s="5"/>
      <c r="D6" s="5" t="s">
        <v>63</v>
      </c>
      <c r="E6" s="7"/>
      <c r="F6" s="8">
        <v>432.12</v>
      </c>
      <c r="G6" s="26">
        <f>+ROUND(F6/$F$10,4)</f>
        <v>0.97709999999999997</v>
      </c>
    </row>
    <row r="7" spans="1:7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432.12</v>
      </c>
      <c r="G7" s="27">
        <f>+G6</f>
        <v>0.97709999999999997</v>
      </c>
    </row>
    <row r="8" spans="1:7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432.12</v>
      </c>
      <c r="G8" s="27">
        <f>+G7</f>
        <v>0.97709999999999997</v>
      </c>
    </row>
    <row r="9" spans="1:7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10.149999999999977</v>
      </c>
      <c r="G9" s="27">
        <f>+G10-G8</f>
        <v>2.2900000000000031E-2</v>
      </c>
    </row>
    <row r="10" spans="1:7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442.27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  <row r="13" spans="1:7">
      <c r="A13" s="1"/>
      <c r="B13" s="2"/>
      <c r="C13" s="1"/>
      <c r="D13" s="1"/>
      <c r="E13" s="1"/>
      <c r="F13" s="1"/>
      <c r="G13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40.8554687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193</v>
      </c>
      <c r="C6" s="5" t="s">
        <v>1</v>
      </c>
      <c r="D6" s="5" t="s">
        <v>63</v>
      </c>
      <c r="E6" s="7"/>
      <c r="F6" s="8">
        <v>3760.31</v>
      </c>
      <c r="G6" s="26">
        <f>+ROUND(F6/$F$10,4)</f>
        <v>0.99250000000000005</v>
      </c>
    </row>
    <row r="7" spans="1:7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3760.31</v>
      </c>
      <c r="G7" s="27">
        <f>+G6</f>
        <v>0.99250000000000005</v>
      </c>
    </row>
    <row r="8" spans="1:7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3760.31</v>
      </c>
      <c r="G8" s="27">
        <f>+G7</f>
        <v>0.99250000000000005</v>
      </c>
    </row>
    <row r="9" spans="1:7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28.360000000000127</v>
      </c>
      <c r="G9" s="27">
        <f>+G10-G8</f>
        <v>7.4999999999999512E-3</v>
      </c>
    </row>
    <row r="10" spans="1:7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3788.67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5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147</v>
      </c>
      <c r="C7" s="5" t="s">
        <v>65</v>
      </c>
      <c r="D7" s="5" t="s">
        <v>40</v>
      </c>
      <c r="E7" s="7">
        <v>44158</v>
      </c>
      <c r="F7" s="8">
        <v>266.82</v>
      </c>
      <c r="G7" s="26">
        <f t="shared" ref="G7:G44" si="0">ROUND(F7/$F$54,4)</f>
        <v>6.1199999999999997E-2</v>
      </c>
    </row>
    <row r="8" spans="1:7" ht="12.95" customHeight="1">
      <c r="A8" s="6"/>
      <c r="B8" s="25" t="s">
        <v>179</v>
      </c>
      <c r="C8" s="5" t="s">
        <v>96</v>
      </c>
      <c r="D8" s="5" t="s">
        <v>75</v>
      </c>
      <c r="E8" s="7">
        <v>52346</v>
      </c>
      <c r="F8" s="8">
        <v>230.22</v>
      </c>
      <c r="G8" s="26">
        <f t="shared" si="0"/>
        <v>5.28E-2</v>
      </c>
    </row>
    <row r="9" spans="1:7" ht="12.95" customHeight="1">
      <c r="A9" s="6"/>
      <c r="B9" s="25" t="s">
        <v>245</v>
      </c>
      <c r="C9" s="5" t="s">
        <v>246</v>
      </c>
      <c r="D9" s="5" t="s">
        <v>247</v>
      </c>
      <c r="E9" s="7">
        <v>169610</v>
      </c>
      <c r="F9" s="8">
        <v>227.02</v>
      </c>
      <c r="G9" s="26">
        <f t="shared" si="0"/>
        <v>5.21E-2</v>
      </c>
    </row>
    <row r="10" spans="1:7" ht="12.95" customHeight="1">
      <c r="A10" s="6"/>
      <c r="B10" s="25" t="s">
        <v>224</v>
      </c>
      <c r="C10" s="5" t="s">
        <v>225</v>
      </c>
      <c r="D10" s="5" t="s">
        <v>38</v>
      </c>
      <c r="E10" s="7">
        <v>35286</v>
      </c>
      <c r="F10" s="8">
        <v>221.68</v>
      </c>
      <c r="G10" s="26">
        <f t="shared" si="0"/>
        <v>5.0900000000000001E-2</v>
      </c>
    </row>
    <row r="11" spans="1:7" ht="12.95" customHeight="1">
      <c r="A11" s="6"/>
      <c r="B11" s="25" t="s">
        <v>183</v>
      </c>
      <c r="C11" s="5" t="s">
        <v>184</v>
      </c>
      <c r="D11" s="5" t="s">
        <v>75</v>
      </c>
      <c r="E11" s="7">
        <v>18294</v>
      </c>
      <c r="F11" s="8">
        <v>195.85</v>
      </c>
      <c r="G11" s="26">
        <f t="shared" si="0"/>
        <v>4.4900000000000002E-2</v>
      </c>
    </row>
    <row r="12" spans="1:7" ht="12.95" customHeight="1">
      <c r="A12" s="6"/>
      <c r="B12" s="25" t="s">
        <v>207</v>
      </c>
      <c r="C12" s="5" t="s">
        <v>187</v>
      </c>
      <c r="D12" s="5" t="s">
        <v>15</v>
      </c>
      <c r="E12" s="7">
        <v>151180</v>
      </c>
      <c r="F12" s="8">
        <v>194.19</v>
      </c>
      <c r="G12" s="26">
        <f t="shared" si="0"/>
        <v>4.4600000000000001E-2</v>
      </c>
    </row>
    <row r="13" spans="1:7" ht="12.95" customHeight="1">
      <c r="A13" s="6"/>
      <c r="B13" s="25" t="s">
        <v>132</v>
      </c>
      <c r="C13" s="5" t="s">
        <v>257</v>
      </c>
      <c r="D13" s="5" t="s">
        <v>35</v>
      </c>
      <c r="E13" s="7">
        <v>107688</v>
      </c>
      <c r="F13" s="8">
        <v>185.92</v>
      </c>
      <c r="G13" s="26">
        <f t="shared" si="0"/>
        <v>4.2700000000000002E-2</v>
      </c>
    </row>
    <row r="14" spans="1:7" ht="12.95" customHeight="1">
      <c r="A14" s="6"/>
      <c r="B14" s="25" t="s">
        <v>152</v>
      </c>
      <c r="C14" s="5" t="s">
        <v>73</v>
      </c>
      <c r="D14" s="5" t="s">
        <v>71</v>
      </c>
      <c r="E14" s="7">
        <v>24146</v>
      </c>
      <c r="F14" s="8">
        <v>174.19</v>
      </c>
      <c r="G14" s="26">
        <f t="shared" si="0"/>
        <v>0.04</v>
      </c>
    </row>
    <row r="15" spans="1:7" ht="12.95" customHeight="1">
      <c r="A15" s="6"/>
      <c r="B15" s="25" t="s">
        <v>140</v>
      </c>
      <c r="C15" s="5" t="s">
        <v>25</v>
      </c>
      <c r="D15" s="5" t="s">
        <v>26</v>
      </c>
      <c r="E15" s="7">
        <v>6245</v>
      </c>
      <c r="F15" s="8">
        <v>170.72</v>
      </c>
      <c r="G15" s="26">
        <f t="shared" si="0"/>
        <v>3.9199999999999999E-2</v>
      </c>
    </row>
    <row r="16" spans="1:7" ht="12.95" customHeight="1">
      <c r="A16" s="6"/>
      <c r="B16" s="25" t="s">
        <v>148</v>
      </c>
      <c r="C16" s="5" t="s">
        <v>67</v>
      </c>
      <c r="D16" s="5" t="s">
        <v>68</v>
      </c>
      <c r="E16" s="7">
        <v>37144</v>
      </c>
      <c r="F16" s="8">
        <v>167.52</v>
      </c>
      <c r="G16" s="26">
        <f t="shared" si="0"/>
        <v>3.8399999999999997E-2</v>
      </c>
    </row>
    <row r="17" spans="1:7" ht="12.95" customHeight="1">
      <c r="A17" s="6"/>
      <c r="B17" s="25" t="s">
        <v>269</v>
      </c>
      <c r="C17" s="5" t="s">
        <v>270</v>
      </c>
      <c r="D17" s="5" t="s">
        <v>11</v>
      </c>
      <c r="E17" s="7">
        <v>525641</v>
      </c>
      <c r="F17" s="8">
        <v>147.97</v>
      </c>
      <c r="G17" s="26">
        <f t="shared" si="0"/>
        <v>3.4000000000000002E-2</v>
      </c>
    </row>
    <row r="18" spans="1:7" ht="12.95" customHeight="1">
      <c r="A18" s="6"/>
      <c r="B18" s="25" t="s">
        <v>266</v>
      </c>
      <c r="C18" s="5" t="s">
        <v>267</v>
      </c>
      <c r="D18" s="5" t="s">
        <v>268</v>
      </c>
      <c r="E18" s="7">
        <v>8719</v>
      </c>
      <c r="F18" s="8">
        <v>146.91</v>
      </c>
      <c r="G18" s="26">
        <f t="shared" si="0"/>
        <v>3.3700000000000001E-2</v>
      </c>
    </row>
    <row r="19" spans="1:7" ht="12.95" customHeight="1">
      <c r="A19" s="6"/>
      <c r="B19" s="25" t="s">
        <v>264</v>
      </c>
      <c r="C19" s="5" t="s">
        <v>265</v>
      </c>
      <c r="D19" s="5" t="s">
        <v>19</v>
      </c>
      <c r="E19" s="7">
        <v>159156</v>
      </c>
      <c r="F19" s="8">
        <v>139.74</v>
      </c>
      <c r="G19" s="26">
        <f t="shared" si="0"/>
        <v>3.2099999999999997E-2</v>
      </c>
    </row>
    <row r="20" spans="1:7" ht="12.95" customHeight="1">
      <c r="A20" s="6"/>
      <c r="B20" s="25" t="s">
        <v>204</v>
      </c>
      <c r="C20" s="5" t="s">
        <v>205</v>
      </c>
      <c r="D20" s="5" t="s">
        <v>15</v>
      </c>
      <c r="E20" s="7">
        <v>70138</v>
      </c>
      <c r="F20" s="8">
        <v>135.54</v>
      </c>
      <c r="G20" s="26">
        <f t="shared" si="0"/>
        <v>3.1099999999999999E-2</v>
      </c>
    </row>
    <row r="21" spans="1:7" ht="12.95" customHeight="1">
      <c r="A21" s="6"/>
      <c r="B21" s="25" t="s">
        <v>134</v>
      </c>
      <c r="C21" s="5" t="s">
        <v>41</v>
      </c>
      <c r="D21" s="5" t="s">
        <v>23</v>
      </c>
      <c r="E21" s="7">
        <v>11210</v>
      </c>
      <c r="F21" s="8">
        <v>130.36000000000001</v>
      </c>
      <c r="G21" s="26">
        <f t="shared" si="0"/>
        <v>2.9899999999999999E-2</v>
      </c>
    </row>
    <row r="22" spans="1:7" ht="12.95" customHeight="1">
      <c r="A22" s="6"/>
      <c r="B22" s="25" t="s">
        <v>228</v>
      </c>
      <c r="C22" s="5" t="s">
        <v>229</v>
      </c>
      <c r="D22" s="5" t="s">
        <v>68</v>
      </c>
      <c r="E22" s="7">
        <v>196</v>
      </c>
      <c r="F22" s="8">
        <v>128.55000000000001</v>
      </c>
      <c r="G22" s="26">
        <f t="shared" si="0"/>
        <v>2.9499999999999998E-2</v>
      </c>
    </row>
    <row r="23" spans="1:7" ht="12.95" customHeight="1">
      <c r="A23" s="6"/>
      <c r="B23" s="25" t="s">
        <v>258</v>
      </c>
      <c r="C23" s="5" t="s">
        <v>259</v>
      </c>
      <c r="D23" s="5" t="s">
        <v>177</v>
      </c>
      <c r="E23" s="7">
        <v>22934</v>
      </c>
      <c r="F23" s="8">
        <v>112.97</v>
      </c>
      <c r="G23" s="26">
        <f t="shared" si="0"/>
        <v>2.5899999999999999E-2</v>
      </c>
    </row>
    <row r="24" spans="1:7" ht="12.95" customHeight="1">
      <c r="A24" s="6"/>
      <c r="B24" s="25" t="s">
        <v>226</v>
      </c>
      <c r="C24" s="5" t="s">
        <v>227</v>
      </c>
      <c r="D24" s="5" t="s">
        <v>75</v>
      </c>
      <c r="E24" s="7">
        <v>64415</v>
      </c>
      <c r="F24" s="8">
        <v>109.6</v>
      </c>
      <c r="G24" s="26">
        <f t="shared" si="0"/>
        <v>2.5100000000000001E-2</v>
      </c>
    </row>
    <row r="25" spans="1:7" ht="12.95" customHeight="1">
      <c r="A25" s="6"/>
      <c r="B25" s="25" t="s">
        <v>202</v>
      </c>
      <c r="C25" s="5" t="s">
        <v>203</v>
      </c>
      <c r="D25" s="5" t="s">
        <v>15</v>
      </c>
      <c r="E25" s="7">
        <v>76636</v>
      </c>
      <c r="F25" s="8">
        <v>102.31</v>
      </c>
      <c r="G25" s="26">
        <f t="shared" si="0"/>
        <v>2.35E-2</v>
      </c>
    </row>
    <row r="26" spans="1:7" ht="12.95" customHeight="1">
      <c r="A26" s="6"/>
      <c r="B26" s="25" t="s">
        <v>141</v>
      </c>
      <c r="C26" s="5" t="s">
        <v>34</v>
      </c>
      <c r="D26" s="5" t="s">
        <v>35</v>
      </c>
      <c r="E26" s="7">
        <v>7392</v>
      </c>
      <c r="F26" s="8">
        <v>101.53</v>
      </c>
      <c r="G26" s="26">
        <f t="shared" si="0"/>
        <v>2.3300000000000001E-2</v>
      </c>
    </row>
    <row r="27" spans="1:7" ht="12.95" customHeight="1">
      <c r="A27" s="6"/>
      <c r="B27" s="25" t="s">
        <v>210</v>
      </c>
      <c r="C27" s="5" t="s">
        <v>211</v>
      </c>
      <c r="D27" s="5" t="s">
        <v>68</v>
      </c>
      <c r="E27" s="7">
        <v>42910</v>
      </c>
      <c r="F27" s="8">
        <v>98.61</v>
      </c>
      <c r="G27" s="26">
        <f t="shared" si="0"/>
        <v>2.2599999999999999E-2</v>
      </c>
    </row>
    <row r="28" spans="1:7" ht="12.95" customHeight="1">
      <c r="A28" s="6"/>
      <c r="B28" s="25" t="s">
        <v>200</v>
      </c>
      <c r="C28" s="5" t="s">
        <v>201</v>
      </c>
      <c r="D28" s="5" t="s">
        <v>11</v>
      </c>
      <c r="E28" s="7">
        <v>56233</v>
      </c>
      <c r="F28" s="8">
        <v>84.41</v>
      </c>
      <c r="G28" s="26">
        <f t="shared" si="0"/>
        <v>1.9400000000000001E-2</v>
      </c>
    </row>
    <row r="29" spans="1:7" ht="12.95" customHeight="1">
      <c r="A29" s="6"/>
      <c r="B29" s="25" t="s">
        <v>188</v>
      </c>
      <c r="C29" s="5" t="s">
        <v>189</v>
      </c>
      <c r="D29" s="5" t="s">
        <v>104</v>
      </c>
      <c r="E29" s="7">
        <v>88549</v>
      </c>
      <c r="F29" s="8">
        <v>83.28</v>
      </c>
      <c r="G29" s="26">
        <f t="shared" si="0"/>
        <v>1.9099999999999999E-2</v>
      </c>
    </row>
    <row r="30" spans="1:7" ht="12.95" customHeight="1">
      <c r="A30" s="6"/>
      <c r="B30" s="25" t="s">
        <v>208</v>
      </c>
      <c r="C30" s="5" t="s">
        <v>209</v>
      </c>
      <c r="D30" s="5" t="s">
        <v>11</v>
      </c>
      <c r="E30" s="7">
        <v>19465</v>
      </c>
      <c r="F30" s="8">
        <v>68.27</v>
      </c>
      <c r="G30" s="26">
        <f t="shared" si="0"/>
        <v>1.5699999999999999E-2</v>
      </c>
    </row>
    <row r="31" spans="1:7" ht="12.95" customHeight="1">
      <c r="A31" s="6"/>
      <c r="B31" s="25" t="s">
        <v>284</v>
      </c>
      <c r="C31" s="5" t="s">
        <v>285</v>
      </c>
      <c r="D31" s="5" t="s">
        <v>68</v>
      </c>
      <c r="E31" s="7">
        <v>26033</v>
      </c>
      <c r="F31" s="8">
        <v>59.46</v>
      </c>
      <c r="G31" s="26">
        <f t="shared" si="0"/>
        <v>1.3599999999999999E-2</v>
      </c>
    </row>
    <row r="32" spans="1:7" ht="12.95" customHeight="1">
      <c r="A32" s="6"/>
      <c r="B32" s="25" t="s">
        <v>176</v>
      </c>
      <c r="C32" s="5" t="s">
        <v>98</v>
      </c>
      <c r="D32" s="5" t="s">
        <v>17</v>
      </c>
      <c r="E32" s="7">
        <v>11963</v>
      </c>
      <c r="F32" s="8">
        <v>51.66</v>
      </c>
      <c r="G32" s="26">
        <f t="shared" si="0"/>
        <v>1.1900000000000001E-2</v>
      </c>
    </row>
    <row r="33" spans="1:7" ht="12.95" customHeight="1">
      <c r="A33" s="6"/>
      <c r="B33" s="25" t="s">
        <v>198</v>
      </c>
      <c r="C33" s="5" t="s">
        <v>199</v>
      </c>
      <c r="D33" s="5" t="s">
        <v>15</v>
      </c>
      <c r="E33" s="7">
        <v>1171</v>
      </c>
      <c r="F33" s="8">
        <v>49.08</v>
      </c>
      <c r="G33" s="26">
        <f t="shared" si="0"/>
        <v>1.1299999999999999E-2</v>
      </c>
    </row>
    <row r="34" spans="1:7" ht="12.95" customHeight="1">
      <c r="A34" s="6"/>
      <c r="B34" s="25" t="s">
        <v>230</v>
      </c>
      <c r="C34" s="5" t="s">
        <v>231</v>
      </c>
      <c r="D34" s="5" t="s">
        <v>104</v>
      </c>
      <c r="E34" s="7">
        <v>5276</v>
      </c>
      <c r="F34" s="8">
        <v>48.43</v>
      </c>
      <c r="G34" s="26">
        <f t="shared" si="0"/>
        <v>1.11E-2</v>
      </c>
    </row>
    <row r="35" spans="1:7" ht="12.95" customHeight="1">
      <c r="A35" s="6"/>
      <c r="B35" s="25" t="s">
        <v>282</v>
      </c>
      <c r="C35" s="5" t="s">
        <v>283</v>
      </c>
      <c r="D35" s="5" t="s">
        <v>23</v>
      </c>
      <c r="E35" s="7">
        <v>4238</v>
      </c>
      <c r="F35" s="8">
        <v>46.87</v>
      </c>
      <c r="G35" s="26">
        <f t="shared" si="0"/>
        <v>1.0800000000000001E-2</v>
      </c>
    </row>
    <row r="36" spans="1:7" ht="12.95" customHeight="1">
      <c r="A36" s="6"/>
      <c r="B36" s="25" t="s">
        <v>146</v>
      </c>
      <c r="C36" s="5" t="s">
        <v>72</v>
      </c>
      <c r="D36" s="5" t="s">
        <v>11</v>
      </c>
      <c r="E36" s="7">
        <v>3146</v>
      </c>
      <c r="F36" s="8">
        <v>46.55</v>
      </c>
      <c r="G36" s="26">
        <f t="shared" si="0"/>
        <v>1.0699999999999999E-2</v>
      </c>
    </row>
    <row r="37" spans="1:7" ht="12.95" customHeight="1">
      <c r="A37" s="6"/>
      <c r="B37" s="25" t="s">
        <v>289</v>
      </c>
      <c r="C37" s="5" t="s">
        <v>290</v>
      </c>
      <c r="D37" s="5" t="s">
        <v>291</v>
      </c>
      <c r="E37" s="7">
        <v>9510</v>
      </c>
      <c r="F37" s="8">
        <v>46.44</v>
      </c>
      <c r="G37" s="26">
        <f t="shared" si="0"/>
        <v>1.0699999999999999E-2</v>
      </c>
    </row>
    <row r="38" spans="1:7" ht="12.95" customHeight="1">
      <c r="A38" s="6"/>
      <c r="B38" s="25" t="s">
        <v>185</v>
      </c>
      <c r="C38" s="5" t="s">
        <v>186</v>
      </c>
      <c r="D38" s="5" t="s">
        <v>26</v>
      </c>
      <c r="E38" s="7">
        <v>4515</v>
      </c>
      <c r="F38" s="8">
        <v>42.84</v>
      </c>
      <c r="G38" s="26">
        <f t="shared" si="0"/>
        <v>9.7999999999999997E-3</v>
      </c>
    </row>
    <row r="39" spans="1:7" ht="12.95" customHeight="1">
      <c r="A39" s="6"/>
      <c r="B39" s="25" t="s">
        <v>241</v>
      </c>
      <c r="C39" s="5" t="s">
        <v>242</v>
      </c>
      <c r="D39" s="5" t="s">
        <v>104</v>
      </c>
      <c r="E39" s="7">
        <v>141662</v>
      </c>
      <c r="F39" s="8">
        <v>42.78</v>
      </c>
      <c r="G39" s="26">
        <f t="shared" si="0"/>
        <v>9.7999999999999997E-3</v>
      </c>
    </row>
    <row r="40" spans="1:7" ht="12.95" customHeight="1">
      <c r="A40" s="6"/>
      <c r="B40" s="25" t="s">
        <v>194</v>
      </c>
      <c r="C40" s="5" t="s">
        <v>195</v>
      </c>
      <c r="D40" s="5" t="s">
        <v>113</v>
      </c>
      <c r="E40" s="7">
        <v>17580</v>
      </c>
      <c r="F40" s="8">
        <v>42.21</v>
      </c>
      <c r="G40" s="26">
        <f t="shared" si="0"/>
        <v>9.7000000000000003E-3</v>
      </c>
    </row>
    <row r="41" spans="1:7" ht="12.95" customHeight="1">
      <c r="A41" s="6"/>
      <c r="B41" s="25" t="s">
        <v>271</v>
      </c>
      <c r="C41" s="5" t="s">
        <v>272</v>
      </c>
      <c r="D41" s="5" t="s">
        <v>273</v>
      </c>
      <c r="E41" s="7">
        <v>3229</v>
      </c>
      <c r="F41" s="8">
        <v>39.07</v>
      </c>
      <c r="G41" s="26">
        <f t="shared" si="0"/>
        <v>8.9999999999999993E-3</v>
      </c>
    </row>
    <row r="42" spans="1:7" ht="12.95" customHeight="1">
      <c r="A42" s="6"/>
      <c r="B42" s="25" t="s">
        <v>51</v>
      </c>
      <c r="C42" s="5" t="s">
        <v>52</v>
      </c>
      <c r="D42" s="5" t="s">
        <v>11</v>
      </c>
      <c r="E42" s="7">
        <v>21555</v>
      </c>
      <c r="F42" s="8">
        <v>38.369999999999997</v>
      </c>
      <c r="G42" s="26">
        <f t="shared" si="0"/>
        <v>8.8000000000000005E-3</v>
      </c>
    </row>
    <row r="43" spans="1:7" ht="12.95" customHeight="1">
      <c r="A43" s="6"/>
      <c r="B43" s="25" t="s">
        <v>181</v>
      </c>
      <c r="C43" s="5" t="s">
        <v>39</v>
      </c>
      <c r="D43" s="5" t="s">
        <v>15</v>
      </c>
      <c r="E43" s="7">
        <v>6470</v>
      </c>
      <c r="F43" s="8">
        <v>37.770000000000003</v>
      </c>
      <c r="G43" s="26">
        <f t="shared" si="0"/>
        <v>8.6999999999999994E-3</v>
      </c>
    </row>
    <row r="44" spans="1:7" ht="12.95" customHeight="1">
      <c r="A44" s="6"/>
      <c r="B44" s="25" t="s">
        <v>150</v>
      </c>
      <c r="C44" s="5" t="s">
        <v>206</v>
      </c>
      <c r="D44" s="5" t="s">
        <v>15</v>
      </c>
      <c r="E44" s="7">
        <v>570</v>
      </c>
      <c r="F44" s="8">
        <v>7.55</v>
      </c>
      <c r="G44" s="26">
        <f t="shared" si="0"/>
        <v>1.6999999999999999E-3</v>
      </c>
    </row>
    <row r="45" spans="1:7" ht="12.95" customHeight="1">
      <c r="A45" s="1"/>
      <c r="B45" s="35" t="s">
        <v>57</v>
      </c>
      <c r="C45" s="34" t="s">
        <v>1</v>
      </c>
      <c r="D45" s="34" t="s">
        <v>1</v>
      </c>
      <c r="E45" s="34" t="s">
        <v>1</v>
      </c>
      <c r="F45" s="9">
        <f>SUM(F7:F44)</f>
        <v>4223.26</v>
      </c>
      <c r="G45" s="27">
        <f>SUM(G7:G44)</f>
        <v>0.96930000000000027</v>
      </c>
    </row>
    <row r="46" spans="1:7" ht="12.95" customHeight="1">
      <c r="A46" s="1"/>
      <c r="B46" s="28" t="s">
        <v>58</v>
      </c>
      <c r="C46" s="12" t="s">
        <v>1</v>
      </c>
      <c r="D46" s="12" t="s">
        <v>1</v>
      </c>
      <c r="E46" s="12" t="s">
        <v>1</v>
      </c>
      <c r="F46" s="11" t="s">
        <v>59</v>
      </c>
      <c r="G46" s="29" t="s">
        <v>59</v>
      </c>
    </row>
    <row r="47" spans="1:7" ht="12.95" customHeight="1">
      <c r="A47" s="1"/>
      <c r="B47" s="28" t="s">
        <v>57</v>
      </c>
      <c r="C47" s="12" t="s">
        <v>1</v>
      </c>
      <c r="D47" s="12" t="s">
        <v>1</v>
      </c>
      <c r="E47" s="12" t="s">
        <v>1</v>
      </c>
      <c r="F47" s="11" t="s">
        <v>59</v>
      </c>
      <c r="G47" s="29" t="s">
        <v>59</v>
      </c>
    </row>
    <row r="48" spans="1:7" ht="12.95" customHeight="1">
      <c r="A48" s="1"/>
      <c r="B48" s="28" t="s">
        <v>60</v>
      </c>
      <c r="C48" s="12" t="s">
        <v>1</v>
      </c>
      <c r="D48" s="10" t="s">
        <v>1</v>
      </c>
      <c r="E48" s="12" t="s">
        <v>1</v>
      </c>
      <c r="F48" s="9">
        <f>+F45</f>
        <v>4223.26</v>
      </c>
      <c r="G48" s="27">
        <f>+G45</f>
        <v>0.96930000000000027</v>
      </c>
    </row>
    <row r="49" spans="1:7" ht="12.95" customHeight="1">
      <c r="A49" s="1"/>
      <c r="B49" s="23" t="s">
        <v>80</v>
      </c>
      <c r="C49" s="5" t="s">
        <v>1</v>
      </c>
      <c r="D49" s="5" t="s">
        <v>1</v>
      </c>
      <c r="E49" s="5" t="s">
        <v>1</v>
      </c>
      <c r="F49" s="1"/>
      <c r="G49" s="24" t="s">
        <v>1</v>
      </c>
    </row>
    <row r="50" spans="1:7" ht="12.95" customHeight="1">
      <c r="A50" s="6"/>
      <c r="B50" s="25" t="s">
        <v>193</v>
      </c>
      <c r="C50" s="5" t="s">
        <v>1</v>
      </c>
      <c r="D50" s="5" t="s">
        <v>63</v>
      </c>
      <c r="E50" s="7"/>
      <c r="F50" s="8">
        <v>30.01</v>
      </c>
      <c r="G50" s="26">
        <f t="shared" ref="G50" si="1">ROUND(F50/$F$54,4)</f>
        <v>6.8999999999999999E-3</v>
      </c>
    </row>
    <row r="51" spans="1:7" ht="12.95" customHeight="1">
      <c r="A51" s="1"/>
      <c r="B51" s="23" t="s">
        <v>57</v>
      </c>
      <c r="C51" s="5" t="s">
        <v>1</v>
      </c>
      <c r="D51" s="5" t="s">
        <v>1</v>
      </c>
      <c r="E51" s="5" t="s">
        <v>1</v>
      </c>
      <c r="F51" s="9">
        <f>+F50</f>
        <v>30.01</v>
      </c>
      <c r="G51" s="27">
        <f>+G50</f>
        <v>6.8999999999999999E-3</v>
      </c>
    </row>
    <row r="52" spans="1:7" ht="12.95" customHeight="1">
      <c r="A52" s="1"/>
      <c r="B52" s="28" t="s">
        <v>60</v>
      </c>
      <c r="C52" s="12" t="s">
        <v>1</v>
      </c>
      <c r="D52" s="10" t="s">
        <v>1</v>
      </c>
      <c r="E52" s="12" t="s">
        <v>1</v>
      </c>
      <c r="F52" s="9">
        <f>+F51</f>
        <v>30.01</v>
      </c>
      <c r="G52" s="27">
        <f>+G51</f>
        <v>6.8999999999999999E-3</v>
      </c>
    </row>
    <row r="53" spans="1:7" ht="12.95" customHeight="1">
      <c r="A53" s="1"/>
      <c r="B53" s="28" t="s">
        <v>61</v>
      </c>
      <c r="C53" s="12" t="s">
        <v>1</v>
      </c>
      <c r="D53" s="10" t="s">
        <v>1</v>
      </c>
      <c r="E53" s="12" t="s">
        <v>1</v>
      </c>
      <c r="F53" s="13">
        <f>+F54-F48-F52</f>
        <v>105.04999999999949</v>
      </c>
      <c r="G53" s="27">
        <f>+G54-G48-G52</f>
        <v>2.3799999999999728E-2</v>
      </c>
    </row>
    <row r="54" spans="1:7" ht="12.95" customHeight="1" thickBot="1">
      <c r="A54" s="1"/>
      <c r="B54" s="30" t="s">
        <v>62</v>
      </c>
      <c r="C54" s="31" t="s">
        <v>1</v>
      </c>
      <c r="D54" s="31" t="s">
        <v>1</v>
      </c>
      <c r="E54" s="31" t="s">
        <v>1</v>
      </c>
      <c r="F54" s="32">
        <v>4358.32</v>
      </c>
      <c r="G54" s="33">
        <v>1</v>
      </c>
    </row>
    <row r="55" spans="1:7">
      <c r="A55" s="1"/>
      <c r="B55" s="2"/>
      <c r="C55" s="1"/>
      <c r="D55" s="1"/>
      <c r="E55" s="1"/>
      <c r="F55" s="1"/>
      <c r="G55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0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81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9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9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9" ht="12.95" customHeight="1">
      <c r="A7" s="6"/>
      <c r="B7" s="25" t="s">
        <v>124</v>
      </c>
      <c r="C7" s="5" t="s">
        <v>10</v>
      </c>
      <c r="D7" s="5" t="s">
        <v>11</v>
      </c>
      <c r="E7" s="7">
        <v>21968</v>
      </c>
      <c r="F7" s="8">
        <v>358.81</v>
      </c>
      <c r="G7" s="26">
        <f t="shared" ref="G7:G43" si="0">+ROUND(F7/$F$49,4)</f>
        <v>6.5699999999999995E-2</v>
      </c>
      <c r="I7" s="15"/>
    </row>
    <row r="8" spans="1:9" ht="12.95" customHeight="1">
      <c r="A8" s="6"/>
      <c r="B8" s="25" t="s">
        <v>127</v>
      </c>
      <c r="C8" s="5" t="s">
        <v>46</v>
      </c>
      <c r="D8" s="5" t="s">
        <v>40</v>
      </c>
      <c r="E8" s="7">
        <v>112435</v>
      </c>
      <c r="F8" s="8">
        <v>350.68</v>
      </c>
      <c r="G8" s="26">
        <f t="shared" si="0"/>
        <v>6.4199999999999993E-2</v>
      </c>
      <c r="I8" s="15"/>
    </row>
    <row r="9" spans="1:9" ht="12.95" customHeight="1">
      <c r="A9" s="6"/>
      <c r="B9" s="25" t="s">
        <v>138</v>
      </c>
      <c r="C9" s="5" t="s">
        <v>30</v>
      </c>
      <c r="D9" s="5" t="s">
        <v>31</v>
      </c>
      <c r="E9" s="7">
        <v>4275</v>
      </c>
      <c r="F9" s="8">
        <v>308.44</v>
      </c>
      <c r="G9" s="26">
        <f t="shared" si="0"/>
        <v>5.6500000000000002E-2</v>
      </c>
      <c r="I9" s="15"/>
    </row>
    <row r="10" spans="1:9" ht="12.95" customHeight="1">
      <c r="A10" s="6"/>
      <c r="B10" s="25" t="s">
        <v>120</v>
      </c>
      <c r="C10" s="5" t="s">
        <v>14</v>
      </c>
      <c r="D10" s="5" t="s">
        <v>15</v>
      </c>
      <c r="E10" s="7">
        <v>17974</v>
      </c>
      <c r="F10" s="8">
        <v>282.22000000000003</v>
      </c>
      <c r="G10" s="26">
        <f t="shared" si="0"/>
        <v>5.1700000000000003E-2</v>
      </c>
      <c r="I10" s="15"/>
    </row>
    <row r="11" spans="1:9" ht="12.95" customHeight="1">
      <c r="A11" s="6"/>
      <c r="B11" s="25" t="s">
        <v>121</v>
      </c>
      <c r="C11" s="5" t="s">
        <v>16</v>
      </c>
      <c r="D11" s="5" t="s">
        <v>17</v>
      </c>
      <c r="E11" s="7">
        <v>19728</v>
      </c>
      <c r="F11" s="8">
        <v>264.47000000000003</v>
      </c>
      <c r="G11" s="26">
        <f t="shared" si="0"/>
        <v>4.8399999999999999E-2</v>
      </c>
      <c r="I11" s="15"/>
    </row>
    <row r="12" spans="1:9" ht="12.95" customHeight="1">
      <c r="A12" s="6"/>
      <c r="B12" s="25" t="s">
        <v>173</v>
      </c>
      <c r="C12" s="5" t="s">
        <v>103</v>
      </c>
      <c r="D12" s="5" t="s">
        <v>104</v>
      </c>
      <c r="E12" s="7">
        <v>121503</v>
      </c>
      <c r="F12" s="8">
        <v>252.48</v>
      </c>
      <c r="G12" s="26">
        <f t="shared" si="0"/>
        <v>4.6199999999999998E-2</v>
      </c>
      <c r="I12" s="15"/>
    </row>
    <row r="13" spans="1:9" ht="12.95" customHeight="1">
      <c r="A13" s="6"/>
      <c r="B13" s="25" t="s">
        <v>126</v>
      </c>
      <c r="C13" s="5" t="s">
        <v>20</v>
      </c>
      <c r="D13" s="5" t="s">
        <v>11</v>
      </c>
      <c r="E13" s="7">
        <v>77121</v>
      </c>
      <c r="F13" s="8">
        <v>251.65</v>
      </c>
      <c r="G13" s="26">
        <f t="shared" si="0"/>
        <v>4.6100000000000002E-2</v>
      </c>
      <c r="I13" s="15"/>
    </row>
    <row r="14" spans="1:9" ht="12.95" customHeight="1">
      <c r="A14" s="6"/>
      <c r="B14" s="25" t="s">
        <v>152</v>
      </c>
      <c r="C14" s="5" t="s">
        <v>73</v>
      </c>
      <c r="D14" s="5" t="s">
        <v>71</v>
      </c>
      <c r="E14" s="7">
        <v>30825</v>
      </c>
      <c r="F14" s="8">
        <v>222.37</v>
      </c>
      <c r="G14" s="26">
        <f t="shared" si="0"/>
        <v>4.07E-2</v>
      </c>
      <c r="I14" s="15"/>
    </row>
    <row r="15" spans="1:9" ht="12.95" customHeight="1">
      <c r="A15" s="6"/>
      <c r="B15" s="25" t="s">
        <v>123</v>
      </c>
      <c r="C15" s="5" t="s">
        <v>18</v>
      </c>
      <c r="D15" s="5" t="s">
        <v>19</v>
      </c>
      <c r="E15" s="7">
        <v>12353</v>
      </c>
      <c r="F15" s="8">
        <v>217.38</v>
      </c>
      <c r="G15" s="26">
        <f t="shared" si="0"/>
        <v>3.9800000000000002E-2</v>
      </c>
      <c r="I15" s="15"/>
    </row>
    <row r="16" spans="1:9" ht="12.95" customHeight="1">
      <c r="A16" s="6"/>
      <c r="B16" s="25" t="s">
        <v>140</v>
      </c>
      <c r="C16" s="5" t="s">
        <v>25</v>
      </c>
      <c r="D16" s="5" t="s">
        <v>26</v>
      </c>
      <c r="E16" s="7">
        <v>7784</v>
      </c>
      <c r="F16" s="8">
        <v>212.79</v>
      </c>
      <c r="G16" s="26">
        <f t="shared" si="0"/>
        <v>3.9E-2</v>
      </c>
      <c r="I16" s="15"/>
    </row>
    <row r="17" spans="1:9" ht="12.95" customHeight="1">
      <c r="A17" s="6"/>
      <c r="B17" s="25" t="s">
        <v>207</v>
      </c>
      <c r="C17" s="5" t="s">
        <v>187</v>
      </c>
      <c r="D17" s="5" t="s">
        <v>15</v>
      </c>
      <c r="E17" s="7">
        <v>143682</v>
      </c>
      <c r="F17" s="8">
        <v>184.56</v>
      </c>
      <c r="G17" s="26">
        <f t="shared" si="0"/>
        <v>3.3799999999999997E-2</v>
      </c>
      <c r="I17" s="15"/>
    </row>
    <row r="18" spans="1:9" ht="12.95" customHeight="1">
      <c r="A18" s="6"/>
      <c r="B18" s="25" t="s">
        <v>122</v>
      </c>
      <c r="C18" s="5" t="s">
        <v>12</v>
      </c>
      <c r="D18" s="5" t="s">
        <v>13</v>
      </c>
      <c r="E18" s="7">
        <v>16670</v>
      </c>
      <c r="F18" s="8">
        <v>162.86000000000001</v>
      </c>
      <c r="G18" s="26">
        <f t="shared" si="0"/>
        <v>2.98E-2</v>
      </c>
      <c r="I18" s="15"/>
    </row>
    <row r="19" spans="1:9" ht="12.95" customHeight="1">
      <c r="A19" s="6"/>
      <c r="B19" s="25" t="s">
        <v>148</v>
      </c>
      <c r="C19" s="5" t="s">
        <v>67</v>
      </c>
      <c r="D19" s="5" t="s">
        <v>68</v>
      </c>
      <c r="E19" s="7">
        <v>34096</v>
      </c>
      <c r="F19" s="8">
        <v>153.77000000000001</v>
      </c>
      <c r="G19" s="26">
        <f t="shared" si="0"/>
        <v>2.81E-2</v>
      </c>
      <c r="I19" s="15"/>
    </row>
    <row r="20" spans="1:9" ht="12.95" customHeight="1">
      <c r="A20" s="6"/>
      <c r="B20" s="25" t="s">
        <v>264</v>
      </c>
      <c r="C20" s="5" t="s">
        <v>265</v>
      </c>
      <c r="D20" s="5" t="s">
        <v>19</v>
      </c>
      <c r="E20" s="7">
        <v>173773</v>
      </c>
      <c r="F20" s="8">
        <v>152.57</v>
      </c>
      <c r="G20" s="26">
        <f t="shared" si="0"/>
        <v>2.7900000000000001E-2</v>
      </c>
      <c r="I20" s="15"/>
    </row>
    <row r="21" spans="1:9" ht="12.95" customHeight="1">
      <c r="A21" s="6"/>
      <c r="B21" s="25" t="s">
        <v>179</v>
      </c>
      <c r="C21" s="5" t="s">
        <v>96</v>
      </c>
      <c r="D21" s="5" t="s">
        <v>75</v>
      </c>
      <c r="E21" s="7">
        <v>32055</v>
      </c>
      <c r="F21" s="8">
        <v>140.97999999999999</v>
      </c>
      <c r="G21" s="26">
        <f t="shared" si="0"/>
        <v>2.58E-2</v>
      </c>
      <c r="I21" s="15"/>
    </row>
    <row r="22" spans="1:9" ht="12.95" customHeight="1">
      <c r="A22" s="6"/>
      <c r="B22" s="25" t="s">
        <v>151</v>
      </c>
      <c r="C22" s="5" t="s">
        <v>69</v>
      </c>
      <c r="D22" s="5" t="s">
        <v>40</v>
      </c>
      <c r="E22" s="7">
        <v>3893</v>
      </c>
      <c r="F22" s="8">
        <v>137.54</v>
      </c>
      <c r="G22" s="26">
        <f t="shared" si="0"/>
        <v>2.52E-2</v>
      </c>
      <c r="I22" s="15"/>
    </row>
    <row r="23" spans="1:9" ht="12.95" customHeight="1">
      <c r="A23" s="6"/>
      <c r="B23" s="25" t="s">
        <v>228</v>
      </c>
      <c r="C23" s="5" t="s">
        <v>229</v>
      </c>
      <c r="D23" s="5" t="s">
        <v>68</v>
      </c>
      <c r="E23" s="7">
        <v>207</v>
      </c>
      <c r="F23" s="8">
        <v>135.76</v>
      </c>
      <c r="G23" s="26">
        <f t="shared" si="0"/>
        <v>2.4899999999999999E-2</v>
      </c>
      <c r="I23" s="15"/>
    </row>
    <row r="24" spans="1:9" ht="12.95" customHeight="1">
      <c r="A24" s="6"/>
      <c r="B24" s="25" t="s">
        <v>21</v>
      </c>
      <c r="C24" s="5" t="s">
        <v>22</v>
      </c>
      <c r="D24" s="5" t="s">
        <v>11</v>
      </c>
      <c r="E24" s="7">
        <v>44473</v>
      </c>
      <c r="F24" s="8">
        <v>128.33000000000001</v>
      </c>
      <c r="G24" s="26">
        <f t="shared" si="0"/>
        <v>2.35E-2</v>
      </c>
      <c r="I24" s="15"/>
    </row>
    <row r="25" spans="1:9" ht="12.95" customHeight="1">
      <c r="A25" s="6"/>
      <c r="B25" s="25" t="s">
        <v>129</v>
      </c>
      <c r="C25" s="5" t="s">
        <v>32</v>
      </c>
      <c r="D25" s="5" t="s">
        <v>13</v>
      </c>
      <c r="E25" s="7">
        <v>4725</v>
      </c>
      <c r="F25" s="8">
        <v>120.22</v>
      </c>
      <c r="G25" s="26">
        <f t="shared" si="0"/>
        <v>2.1999999999999999E-2</v>
      </c>
      <c r="I25" s="15"/>
    </row>
    <row r="26" spans="1:9" ht="12.95" customHeight="1">
      <c r="A26" s="6"/>
      <c r="B26" s="25" t="s">
        <v>269</v>
      </c>
      <c r="C26" s="5" t="s">
        <v>270</v>
      </c>
      <c r="D26" s="5" t="s">
        <v>11</v>
      </c>
      <c r="E26" s="7">
        <v>422081</v>
      </c>
      <c r="F26" s="8">
        <v>118.82</v>
      </c>
      <c r="G26" s="26">
        <f t="shared" si="0"/>
        <v>2.1700000000000001E-2</v>
      </c>
      <c r="I26" s="15"/>
    </row>
    <row r="27" spans="1:9" ht="12.95" customHeight="1">
      <c r="A27" s="6"/>
      <c r="B27" s="25" t="s">
        <v>258</v>
      </c>
      <c r="C27" s="5" t="s">
        <v>259</v>
      </c>
      <c r="D27" s="5" t="s">
        <v>177</v>
      </c>
      <c r="E27" s="7">
        <v>23997</v>
      </c>
      <c r="F27" s="8">
        <v>118.21</v>
      </c>
      <c r="G27" s="26">
        <f t="shared" si="0"/>
        <v>2.1600000000000001E-2</v>
      </c>
      <c r="I27" s="15"/>
    </row>
    <row r="28" spans="1:9" ht="12.95" customHeight="1">
      <c r="A28" s="6"/>
      <c r="B28" s="25" t="s">
        <v>133</v>
      </c>
      <c r="C28" s="5" t="s">
        <v>47</v>
      </c>
      <c r="D28" s="5" t="s">
        <v>17</v>
      </c>
      <c r="E28" s="7">
        <v>15610</v>
      </c>
      <c r="F28" s="8">
        <v>115.84</v>
      </c>
      <c r="G28" s="26">
        <f t="shared" si="0"/>
        <v>2.12E-2</v>
      </c>
      <c r="I28" s="15"/>
    </row>
    <row r="29" spans="1:9" ht="12.95" customHeight="1">
      <c r="A29" s="6"/>
      <c r="B29" s="25" t="s">
        <v>230</v>
      </c>
      <c r="C29" s="5" t="s">
        <v>231</v>
      </c>
      <c r="D29" s="5" t="s">
        <v>104</v>
      </c>
      <c r="E29" s="7">
        <v>12526</v>
      </c>
      <c r="F29" s="8">
        <v>114.99</v>
      </c>
      <c r="G29" s="26">
        <f t="shared" si="0"/>
        <v>2.1000000000000001E-2</v>
      </c>
      <c r="I29" s="15"/>
    </row>
    <row r="30" spans="1:9" ht="12.95" customHeight="1">
      <c r="A30" s="6"/>
      <c r="B30" s="25" t="s">
        <v>142</v>
      </c>
      <c r="C30" s="5" t="s">
        <v>33</v>
      </c>
      <c r="D30" s="5" t="s">
        <v>31</v>
      </c>
      <c r="E30" s="7">
        <v>22236</v>
      </c>
      <c r="F30" s="8">
        <v>105.89</v>
      </c>
      <c r="G30" s="26">
        <f t="shared" si="0"/>
        <v>1.9400000000000001E-2</v>
      </c>
      <c r="I30" s="15"/>
    </row>
    <row r="31" spans="1:9" ht="12.95" customHeight="1">
      <c r="A31" s="6"/>
      <c r="B31" s="25" t="s">
        <v>171</v>
      </c>
      <c r="C31" s="5" t="s">
        <v>114</v>
      </c>
      <c r="D31" s="5" t="s">
        <v>113</v>
      </c>
      <c r="E31" s="7">
        <v>46026</v>
      </c>
      <c r="F31" s="8">
        <v>92.28</v>
      </c>
      <c r="G31" s="26">
        <f t="shared" si="0"/>
        <v>1.6899999999999998E-2</v>
      </c>
      <c r="I31" s="15"/>
    </row>
    <row r="32" spans="1:9" ht="12.95" customHeight="1">
      <c r="A32" s="6"/>
      <c r="B32" s="25" t="s">
        <v>156</v>
      </c>
      <c r="C32" s="5" t="s">
        <v>83</v>
      </c>
      <c r="D32" s="5" t="s">
        <v>71</v>
      </c>
      <c r="E32" s="7">
        <v>1876</v>
      </c>
      <c r="F32" s="8">
        <v>78.739999999999995</v>
      </c>
      <c r="G32" s="26">
        <f t="shared" si="0"/>
        <v>1.44E-2</v>
      </c>
      <c r="I32" s="15"/>
    </row>
    <row r="33" spans="1:9" ht="12.95" customHeight="1">
      <c r="A33" s="6"/>
      <c r="B33" s="25" t="s">
        <v>51</v>
      </c>
      <c r="C33" s="5" t="s">
        <v>52</v>
      </c>
      <c r="D33" s="5" t="s">
        <v>11</v>
      </c>
      <c r="E33" s="7">
        <v>43976</v>
      </c>
      <c r="F33" s="8">
        <v>78.28</v>
      </c>
      <c r="G33" s="26">
        <f t="shared" si="0"/>
        <v>1.43E-2</v>
      </c>
      <c r="I33" s="15"/>
    </row>
    <row r="34" spans="1:9" ht="12.95" customHeight="1">
      <c r="A34" s="6"/>
      <c r="B34" s="25" t="s">
        <v>198</v>
      </c>
      <c r="C34" s="5" t="s">
        <v>199</v>
      </c>
      <c r="D34" s="5" t="s">
        <v>15</v>
      </c>
      <c r="E34" s="7">
        <v>1866</v>
      </c>
      <c r="F34" s="8">
        <v>78.209999999999994</v>
      </c>
      <c r="G34" s="26">
        <f t="shared" si="0"/>
        <v>1.43E-2</v>
      </c>
      <c r="I34" s="15"/>
    </row>
    <row r="35" spans="1:9" ht="12.95" customHeight="1">
      <c r="A35" s="6"/>
      <c r="B35" s="25" t="s">
        <v>157</v>
      </c>
      <c r="C35" s="5" t="s">
        <v>82</v>
      </c>
      <c r="D35" s="5" t="s">
        <v>38</v>
      </c>
      <c r="E35" s="7">
        <v>3014</v>
      </c>
      <c r="F35" s="8">
        <v>75.64</v>
      </c>
      <c r="G35" s="26">
        <f t="shared" si="0"/>
        <v>1.38E-2</v>
      </c>
      <c r="I35" s="15"/>
    </row>
    <row r="36" spans="1:9" ht="12.95" customHeight="1">
      <c r="A36" s="6"/>
      <c r="B36" s="25" t="s">
        <v>289</v>
      </c>
      <c r="C36" s="5" t="s">
        <v>290</v>
      </c>
      <c r="D36" s="5" t="s">
        <v>291</v>
      </c>
      <c r="E36" s="7">
        <v>11321</v>
      </c>
      <c r="F36" s="8">
        <v>55.29</v>
      </c>
      <c r="G36" s="26">
        <f t="shared" si="0"/>
        <v>1.01E-2</v>
      </c>
      <c r="I36" s="15"/>
    </row>
    <row r="37" spans="1:9" ht="12.95" customHeight="1">
      <c r="A37" s="6"/>
      <c r="B37" s="25" t="s">
        <v>235</v>
      </c>
      <c r="C37" s="5" t="s">
        <v>236</v>
      </c>
      <c r="D37" s="5" t="s">
        <v>71</v>
      </c>
      <c r="E37" s="7">
        <v>11253</v>
      </c>
      <c r="F37" s="8">
        <v>55.25</v>
      </c>
      <c r="G37" s="26">
        <f t="shared" si="0"/>
        <v>1.01E-2</v>
      </c>
      <c r="I37" s="15"/>
    </row>
    <row r="38" spans="1:9" ht="12.95" customHeight="1">
      <c r="A38" s="6"/>
      <c r="B38" s="25" t="s">
        <v>128</v>
      </c>
      <c r="C38" s="5" t="s">
        <v>24</v>
      </c>
      <c r="D38" s="5" t="s">
        <v>11</v>
      </c>
      <c r="E38" s="7">
        <v>10558</v>
      </c>
      <c r="F38" s="8">
        <v>54.29</v>
      </c>
      <c r="G38" s="26">
        <f t="shared" si="0"/>
        <v>9.9000000000000008E-3</v>
      </c>
      <c r="I38" s="15"/>
    </row>
    <row r="39" spans="1:9" ht="12.95" customHeight="1">
      <c r="A39" s="6"/>
      <c r="B39" s="25" t="s">
        <v>271</v>
      </c>
      <c r="C39" s="5" t="s">
        <v>272</v>
      </c>
      <c r="D39" s="5" t="s">
        <v>273</v>
      </c>
      <c r="E39" s="7">
        <v>4070</v>
      </c>
      <c r="F39" s="8">
        <v>49.24</v>
      </c>
      <c r="G39" s="26">
        <f t="shared" si="0"/>
        <v>8.9999999999999993E-3</v>
      </c>
      <c r="I39" s="15"/>
    </row>
    <row r="40" spans="1:9" ht="12.95" customHeight="1">
      <c r="A40" s="6"/>
      <c r="B40" s="25" t="s">
        <v>274</v>
      </c>
      <c r="C40" s="5" t="s">
        <v>275</v>
      </c>
      <c r="D40" s="5" t="s">
        <v>38</v>
      </c>
      <c r="E40" s="7">
        <v>5744</v>
      </c>
      <c r="F40" s="8">
        <v>47.71</v>
      </c>
      <c r="G40" s="26">
        <f t="shared" si="0"/>
        <v>8.6999999999999994E-3</v>
      </c>
      <c r="I40" s="15"/>
    </row>
    <row r="41" spans="1:9" ht="12.95" customHeight="1">
      <c r="A41" s="6"/>
      <c r="B41" s="25" t="s">
        <v>202</v>
      </c>
      <c r="C41" s="5" t="s">
        <v>203</v>
      </c>
      <c r="D41" s="5" t="s">
        <v>15</v>
      </c>
      <c r="E41" s="7">
        <v>34433</v>
      </c>
      <c r="F41" s="8">
        <v>45.97</v>
      </c>
      <c r="G41" s="26">
        <f t="shared" si="0"/>
        <v>8.3999999999999995E-3</v>
      </c>
      <c r="I41" s="15"/>
    </row>
    <row r="42" spans="1:9" ht="12.95" customHeight="1">
      <c r="A42" s="6"/>
      <c r="B42" s="25" t="s">
        <v>136</v>
      </c>
      <c r="C42" s="5" t="s">
        <v>29</v>
      </c>
      <c r="D42" s="5" t="s">
        <v>17</v>
      </c>
      <c r="E42" s="7">
        <v>7225</v>
      </c>
      <c r="F42" s="8">
        <v>39.75</v>
      </c>
      <c r="G42" s="26">
        <f t="shared" si="0"/>
        <v>7.3000000000000001E-3</v>
      </c>
      <c r="I42" s="15"/>
    </row>
    <row r="43" spans="1:9" ht="12.95" customHeight="1">
      <c r="A43" s="6"/>
      <c r="B43" s="25" t="s">
        <v>180</v>
      </c>
      <c r="C43" s="5" t="s">
        <v>232</v>
      </c>
      <c r="D43" s="5" t="s">
        <v>109</v>
      </c>
      <c r="E43" s="7">
        <v>20100</v>
      </c>
      <c r="F43" s="8">
        <v>39</v>
      </c>
      <c r="G43" s="26">
        <f t="shared" si="0"/>
        <v>7.1000000000000004E-3</v>
      </c>
      <c r="I43" s="15"/>
    </row>
    <row r="44" spans="1:9" ht="12.95" customHeight="1">
      <c r="A44" s="1"/>
      <c r="B44" s="23" t="s">
        <v>57</v>
      </c>
      <c r="C44" s="5" t="s">
        <v>1</v>
      </c>
      <c r="D44" s="5" t="s">
        <v>1</v>
      </c>
      <c r="E44" s="5" t="s">
        <v>1</v>
      </c>
      <c r="F44" s="9">
        <f>SUM(F7:F43)</f>
        <v>5401.28</v>
      </c>
      <c r="G44" s="27">
        <f>SUM(G7:G43)</f>
        <v>0.98850000000000016</v>
      </c>
    </row>
    <row r="45" spans="1:9" ht="12.95" customHeight="1">
      <c r="A45" s="1"/>
      <c r="B45" s="28" t="s">
        <v>58</v>
      </c>
      <c r="C45" s="10" t="s">
        <v>1</v>
      </c>
      <c r="D45" s="10" t="s">
        <v>1</v>
      </c>
      <c r="E45" s="10" t="s">
        <v>1</v>
      </c>
      <c r="F45" s="11" t="s">
        <v>59</v>
      </c>
      <c r="G45" s="29" t="s">
        <v>59</v>
      </c>
    </row>
    <row r="46" spans="1:9" ht="12.95" customHeight="1">
      <c r="A46" s="1"/>
      <c r="B46" s="28" t="s">
        <v>57</v>
      </c>
      <c r="C46" s="10" t="s">
        <v>1</v>
      </c>
      <c r="D46" s="10" t="s">
        <v>1</v>
      </c>
      <c r="E46" s="10" t="s">
        <v>1</v>
      </c>
      <c r="F46" s="11" t="s">
        <v>59</v>
      </c>
      <c r="G46" s="29" t="s">
        <v>59</v>
      </c>
    </row>
    <row r="47" spans="1:9" ht="12.95" customHeight="1">
      <c r="A47" s="1"/>
      <c r="B47" s="28" t="s">
        <v>60</v>
      </c>
      <c r="C47" s="12" t="s">
        <v>1</v>
      </c>
      <c r="D47" s="10" t="s">
        <v>1</v>
      </c>
      <c r="E47" s="12" t="s">
        <v>1</v>
      </c>
      <c r="F47" s="9">
        <f>+F44</f>
        <v>5401.28</v>
      </c>
      <c r="G47" s="27">
        <f>+G44</f>
        <v>0.98850000000000016</v>
      </c>
    </row>
    <row r="48" spans="1:9" ht="12.95" customHeight="1">
      <c r="A48" s="1"/>
      <c r="B48" s="28" t="s">
        <v>61</v>
      </c>
      <c r="C48" s="5" t="s">
        <v>1</v>
      </c>
      <c r="D48" s="10" t="s">
        <v>1</v>
      </c>
      <c r="E48" s="5" t="s">
        <v>1</v>
      </c>
      <c r="F48" s="13">
        <f>+F49-F47</f>
        <v>61.860000000000582</v>
      </c>
      <c r="G48" s="27">
        <f>+G49-G47</f>
        <v>1.1499999999999844E-2</v>
      </c>
    </row>
    <row r="49" spans="1:7" ht="12.95" customHeight="1" thickBot="1">
      <c r="A49" s="1"/>
      <c r="B49" s="30" t="s">
        <v>62</v>
      </c>
      <c r="C49" s="31" t="s">
        <v>1</v>
      </c>
      <c r="D49" s="31" t="s">
        <v>1</v>
      </c>
      <c r="E49" s="31" t="s">
        <v>1</v>
      </c>
      <c r="F49" s="32">
        <v>5463.14</v>
      </c>
      <c r="G49" s="33">
        <v>1</v>
      </c>
    </row>
    <row r="50" spans="1:7">
      <c r="A50" s="1"/>
      <c r="B50" s="4" t="s">
        <v>1</v>
      </c>
      <c r="C50" s="1"/>
      <c r="D50" s="1"/>
      <c r="E50" s="1"/>
      <c r="F50" s="1"/>
      <c r="G50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4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124</v>
      </c>
      <c r="C7" s="5" t="s">
        <v>10</v>
      </c>
      <c r="D7" s="5" t="s">
        <v>11</v>
      </c>
      <c r="E7" s="7">
        <v>209</v>
      </c>
      <c r="F7" s="8">
        <v>3.42</v>
      </c>
      <c r="G7" s="26">
        <f t="shared" ref="G7:G52" si="0">+ROUND(F7/$F$63,4)</f>
        <v>8.9599999999999999E-2</v>
      </c>
    </row>
    <row r="8" spans="1:7" ht="12.95" customHeight="1">
      <c r="A8" s="6"/>
      <c r="B8" s="25" t="s">
        <v>127</v>
      </c>
      <c r="C8" s="5" t="s">
        <v>46</v>
      </c>
      <c r="D8" s="5" t="s">
        <v>40</v>
      </c>
      <c r="E8" s="7">
        <v>866</v>
      </c>
      <c r="F8" s="8">
        <v>2.7</v>
      </c>
      <c r="G8" s="26">
        <f t="shared" si="0"/>
        <v>7.0699999999999999E-2</v>
      </c>
    </row>
    <row r="9" spans="1:7" ht="12.95" customHeight="1">
      <c r="A9" s="6"/>
      <c r="B9" s="25" t="s">
        <v>120</v>
      </c>
      <c r="C9" s="5" t="s">
        <v>14</v>
      </c>
      <c r="D9" s="5" t="s">
        <v>15</v>
      </c>
      <c r="E9" s="7">
        <v>164</v>
      </c>
      <c r="F9" s="8">
        <v>2.57</v>
      </c>
      <c r="G9" s="26">
        <f t="shared" si="0"/>
        <v>6.7299999999999999E-2</v>
      </c>
    </row>
    <row r="10" spans="1:7" ht="12.95" customHeight="1">
      <c r="A10" s="6"/>
      <c r="B10" s="25" t="s">
        <v>121</v>
      </c>
      <c r="C10" s="5" t="s">
        <v>16</v>
      </c>
      <c r="D10" s="5" t="s">
        <v>17</v>
      </c>
      <c r="E10" s="7">
        <v>169</v>
      </c>
      <c r="F10" s="8">
        <v>2.27</v>
      </c>
      <c r="G10" s="26">
        <f t="shared" si="0"/>
        <v>5.9499999999999997E-2</v>
      </c>
    </row>
    <row r="11" spans="1:7" ht="12.95" customHeight="1">
      <c r="A11" s="6"/>
      <c r="B11" s="25" t="s">
        <v>122</v>
      </c>
      <c r="C11" s="5" t="s">
        <v>12</v>
      </c>
      <c r="D11" s="5" t="s">
        <v>13</v>
      </c>
      <c r="E11" s="7">
        <v>204</v>
      </c>
      <c r="F11" s="8">
        <v>1.99</v>
      </c>
      <c r="G11" s="26">
        <f t="shared" si="0"/>
        <v>5.21E-2</v>
      </c>
    </row>
    <row r="12" spans="1:7" ht="12.95" customHeight="1">
      <c r="A12" s="6"/>
      <c r="B12" s="25" t="s">
        <v>126</v>
      </c>
      <c r="C12" s="5" t="s">
        <v>20</v>
      </c>
      <c r="D12" s="5" t="s">
        <v>11</v>
      </c>
      <c r="E12" s="7">
        <v>593</v>
      </c>
      <c r="F12" s="8">
        <v>1.94</v>
      </c>
      <c r="G12" s="26">
        <f t="shared" si="0"/>
        <v>5.0799999999999998E-2</v>
      </c>
    </row>
    <row r="13" spans="1:7" ht="12.95" customHeight="1">
      <c r="A13" s="6"/>
      <c r="B13" s="25" t="s">
        <v>123</v>
      </c>
      <c r="C13" s="5" t="s">
        <v>18</v>
      </c>
      <c r="D13" s="5" t="s">
        <v>19</v>
      </c>
      <c r="E13" s="7">
        <v>85</v>
      </c>
      <c r="F13" s="8">
        <v>1.5</v>
      </c>
      <c r="G13" s="26">
        <f t="shared" si="0"/>
        <v>3.9300000000000002E-2</v>
      </c>
    </row>
    <row r="14" spans="1:7" ht="12.95" customHeight="1">
      <c r="A14" s="6"/>
      <c r="B14" s="25" t="s">
        <v>129</v>
      </c>
      <c r="C14" s="5" t="s">
        <v>32</v>
      </c>
      <c r="D14" s="5" t="s">
        <v>13</v>
      </c>
      <c r="E14" s="7">
        <v>55</v>
      </c>
      <c r="F14" s="8">
        <v>1.4</v>
      </c>
      <c r="G14" s="26">
        <f t="shared" si="0"/>
        <v>3.6700000000000003E-2</v>
      </c>
    </row>
    <row r="15" spans="1:7" ht="12.95" customHeight="1">
      <c r="A15" s="6"/>
      <c r="B15" s="25" t="s">
        <v>137</v>
      </c>
      <c r="C15" s="5" t="s">
        <v>45</v>
      </c>
      <c r="D15" s="5" t="s">
        <v>11</v>
      </c>
      <c r="E15" s="7">
        <v>123</v>
      </c>
      <c r="F15" s="8">
        <v>1.19</v>
      </c>
      <c r="G15" s="26">
        <f t="shared" si="0"/>
        <v>3.1199999999999999E-2</v>
      </c>
    </row>
    <row r="16" spans="1:7" ht="12.95" customHeight="1">
      <c r="A16" s="6"/>
      <c r="B16" s="25" t="s">
        <v>21</v>
      </c>
      <c r="C16" s="5" t="s">
        <v>22</v>
      </c>
      <c r="D16" s="5" t="s">
        <v>11</v>
      </c>
      <c r="E16" s="7">
        <v>328</v>
      </c>
      <c r="F16" s="8">
        <v>0.95</v>
      </c>
      <c r="G16" s="26">
        <f t="shared" si="0"/>
        <v>2.4899999999999999E-2</v>
      </c>
    </row>
    <row r="17" spans="1:7" ht="12.95" customHeight="1">
      <c r="A17" s="6"/>
      <c r="B17" s="25" t="s">
        <v>138</v>
      </c>
      <c r="C17" s="5" t="s">
        <v>30</v>
      </c>
      <c r="D17" s="5" t="s">
        <v>31</v>
      </c>
      <c r="E17" s="7">
        <v>13</v>
      </c>
      <c r="F17" s="8">
        <v>0.94</v>
      </c>
      <c r="G17" s="26">
        <f t="shared" si="0"/>
        <v>2.46E-2</v>
      </c>
    </row>
    <row r="18" spans="1:7" ht="12.95" customHeight="1">
      <c r="A18" s="6"/>
      <c r="B18" s="25" t="s">
        <v>142</v>
      </c>
      <c r="C18" s="5" t="s">
        <v>33</v>
      </c>
      <c r="D18" s="5" t="s">
        <v>31</v>
      </c>
      <c r="E18" s="7">
        <v>194</v>
      </c>
      <c r="F18" s="8">
        <v>0.92</v>
      </c>
      <c r="G18" s="26">
        <f t="shared" si="0"/>
        <v>2.41E-2</v>
      </c>
    </row>
    <row r="19" spans="1:7" ht="12.95" customHeight="1">
      <c r="A19" s="6"/>
      <c r="B19" s="25" t="s">
        <v>128</v>
      </c>
      <c r="C19" s="5" t="s">
        <v>24</v>
      </c>
      <c r="D19" s="5" t="s">
        <v>11</v>
      </c>
      <c r="E19" s="7">
        <v>176</v>
      </c>
      <c r="F19" s="8">
        <v>0.9</v>
      </c>
      <c r="G19" s="26">
        <f t="shared" si="0"/>
        <v>2.3599999999999999E-2</v>
      </c>
    </row>
    <row r="20" spans="1:7" ht="12.95" customHeight="1">
      <c r="A20" s="6"/>
      <c r="B20" s="25" t="s">
        <v>161</v>
      </c>
      <c r="C20" s="5" t="s">
        <v>94</v>
      </c>
      <c r="D20" s="5" t="s">
        <v>40</v>
      </c>
      <c r="E20" s="7">
        <v>76</v>
      </c>
      <c r="F20" s="8">
        <v>0.81</v>
      </c>
      <c r="G20" s="26">
        <f t="shared" si="0"/>
        <v>2.12E-2</v>
      </c>
    </row>
    <row r="21" spans="1:7" ht="12.95" customHeight="1">
      <c r="A21" s="6"/>
      <c r="B21" s="25" t="s">
        <v>146</v>
      </c>
      <c r="C21" s="5" t="s">
        <v>72</v>
      </c>
      <c r="D21" s="5" t="s">
        <v>11</v>
      </c>
      <c r="E21" s="7">
        <v>52</v>
      </c>
      <c r="F21" s="8">
        <v>0.77</v>
      </c>
      <c r="G21" s="26">
        <f t="shared" si="0"/>
        <v>2.0199999999999999E-2</v>
      </c>
    </row>
    <row r="22" spans="1:7" ht="12.95" customHeight="1">
      <c r="A22" s="6"/>
      <c r="B22" s="25" t="s">
        <v>154</v>
      </c>
      <c r="C22" s="5" t="s">
        <v>85</v>
      </c>
      <c r="D22" s="5" t="s">
        <v>31</v>
      </c>
      <c r="E22" s="7">
        <v>49</v>
      </c>
      <c r="F22" s="8">
        <v>0.69</v>
      </c>
      <c r="G22" s="26">
        <f t="shared" si="0"/>
        <v>1.8100000000000002E-2</v>
      </c>
    </row>
    <row r="23" spans="1:7" ht="12.95" customHeight="1">
      <c r="A23" s="6"/>
      <c r="B23" s="25" t="s">
        <v>256</v>
      </c>
      <c r="C23" s="5" t="s">
        <v>54</v>
      </c>
      <c r="D23" s="5" t="s">
        <v>26</v>
      </c>
      <c r="E23" s="7">
        <v>115</v>
      </c>
      <c r="F23" s="8">
        <v>0.57999999999999996</v>
      </c>
      <c r="G23" s="26">
        <f t="shared" si="0"/>
        <v>1.52E-2</v>
      </c>
    </row>
    <row r="24" spans="1:7" ht="12.95" customHeight="1">
      <c r="A24" s="6"/>
      <c r="B24" s="25" t="s">
        <v>166</v>
      </c>
      <c r="C24" s="5" t="s">
        <v>102</v>
      </c>
      <c r="D24" s="5" t="s">
        <v>40</v>
      </c>
      <c r="E24" s="7">
        <v>48</v>
      </c>
      <c r="F24" s="8">
        <v>0.55000000000000004</v>
      </c>
      <c r="G24" s="26">
        <f t="shared" si="0"/>
        <v>1.44E-2</v>
      </c>
    </row>
    <row r="25" spans="1:7" ht="12.95" customHeight="1">
      <c r="A25" s="6"/>
      <c r="B25" s="25" t="s">
        <v>163</v>
      </c>
      <c r="C25" s="5" t="s">
        <v>88</v>
      </c>
      <c r="D25" s="5" t="s">
        <v>11</v>
      </c>
      <c r="E25" s="7">
        <v>37</v>
      </c>
      <c r="F25" s="8">
        <v>0.53</v>
      </c>
      <c r="G25" s="26">
        <f t="shared" si="0"/>
        <v>1.3899999999999999E-2</v>
      </c>
    </row>
    <row r="26" spans="1:7" ht="12.95" customHeight="1">
      <c r="A26" s="6"/>
      <c r="B26" s="25" t="s">
        <v>160</v>
      </c>
      <c r="C26" s="5" t="s">
        <v>48</v>
      </c>
      <c r="D26" s="5" t="s">
        <v>49</v>
      </c>
      <c r="E26" s="7">
        <v>139</v>
      </c>
      <c r="F26" s="8">
        <v>0.52</v>
      </c>
      <c r="G26" s="26">
        <f t="shared" si="0"/>
        <v>1.3599999999999999E-2</v>
      </c>
    </row>
    <row r="27" spans="1:7" ht="12.95" customHeight="1">
      <c r="A27" s="6"/>
      <c r="B27" s="25" t="s">
        <v>130</v>
      </c>
      <c r="C27" s="5" t="s">
        <v>50</v>
      </c>
      <c r="D27" s="5" t="s">
        <v>13</v>
      </c>
      <c r="E27" s="7">
        <v>60</v>
      </c>
      <c r="F27" s="8">
        <v>0.52</v>
      </c>
      <c r="G27" s="26">
        <f t="shared" si="0"/>
        <v>1.3599999999999999E-2</v>
      </c>
    </row>
    <row r="28" spans="1:7" ht="12.95" customHeight="1">
      <c r="A28" s="6"/>
      <c r="B28" s="25" t="s">
        <v>162</v>
      </c>
      <c r="C28" s="5" t="s">
        <v>42</v>
      </c>
      <c r="D28" s="5" t="s">
        <v>43</v>
      </c>
      <c r="E28" s="7">
        <v>288</v>
      </c>
      <c r="F28" s="8">
        <v>0.51</v>
      </c>
      <c r="G28" s="26">
        <f t="shared" si="0"/>
        <v>1.34E-2</v>
      </c>
    </row>
    <row r="29" spans="1:7" ht="12.95" customHeight="1">
      <c r="A29" s="6"/>
      <c r="B29" s="25" t="s">
        <v>170</v>
      </c>
      <c r="C29" s="5" t="s">
        <v>105</v>
      </c>
      <c r="D29" s="5" t="s">
        <v>31</v>
      </c>
      <c r="E29" s="7">
        <v>13</v>
      </c>
      <c r="F29" s="8">
        <v>0.49</v>
      </c>
      <c r="G29" s="26">
        <f t="shared" si="0"/>
        <v>1.2800000000000001E-2</v>
      </c>
    </row>
    <row r="30" spans="1:7" ht="12.95" customHeight="1">
      <c r="A30" s="6"/>
      <c r="B30" s="25" t="s">
        <v>164</v>
      </c>
      <c r="C30" s="5" t="s">
        <v>92</v>
      </c>
      <c r="D30" s="5" t="s">
        <v>68</v>
      </c>
      <c r="E30" s="7">
        <v>2</v>
      </c>
      <c r="F30" s="8">
        <v>0.47</v>
      </c>
      <c r="G30" s="26">
        <f t="shared" si="0"/>
        <v>1.23E-2</v>
      </c>
    </row>
    <row r="31" spans="1:7" ht="12.95" customHeight="1">
      <c r="A31" s="6"/>
      <c r="B31" s="25" t="s">
        <v>173</v>
      </c>
      <c r="C31" s="5" t="s">
        <v>103</v>
      </c>
      <c r="D31" s="5" t="s">
        <v>104</v>
      </c>
      <c r="E31" s="7">
        <v>224</v>
      </c>
      <c r="F31" s="8">
        <v>0.47</v>
      </c>
      <c r="G31" s="26">
        <f t="shared" si="0"/>
        <v>1.23E-2</v>
      </c>
    </row>
    <row r="32" spans="1:7" ht="12.95" customHeight="1">
      <c r="A32" s="6"/>
      <c r="B32" s="25" t="s">
        <v>176</v>
      </c>
      <c r="C32" s="5" t="s">
        <v>98</v>
      </c>
      <c r="D32" s="5" t="s">
        <v>17</v>
      </c>
      <c r="E32" s="7">
        <v>109</v>
      </c>
      <c r="F32" s="8">
        <v>0.47</v>
      </c>
      <c r="G32" s="26">
        <f t="shared" si="0"/>
        <v>1.23E-2</v>
      </c>
    </row>
    <row r="33" spans="1:7" ht="12.95" customHeight="1">
      <c r="A33" s="6"/>
      <c r="B33" s="25" t="s">
        <v>156</v>
      </c>
      <c r="C33" s="5" t="s">
        <v>83</v>
      </c>
      <c r="D33" s="5" t="s">
        <v>71</v>
      </c>
      <c r="E33" s="7">
        <v>10</v>
      </c>
      <c r="F33" s="8">
        <v>0.42</v>
      </c>
      <c r="G33" s="26">
        <f t="shared" si="0"/>
        <v>1.0999999999999999E-2</v>
      </c>
    </row>
    <row r="34" spans="1:7" ht="12.95" customHeight="1">
      <c r="A34" s="6"/>
      <c r="B34" s="25" t="s">
        <v>133</v>
      </c>
      <c r="C34" s="5" t="s">
        <v>47</v>
      </c>
      <c r="D34" s="5" t="s">
        <v>17</v>
      </c>
      <c r="E34" s="7">
        <v>55</v>
      </c>
      <c r="F34" s="8">
        <v>0.41</v>
      </c>
      <c r="G34" s="26">
        <f t="shared" si="0"/>
        <v>1.0699999999999999E-2</v>
      </c>
    </row>
    <row r="35" spans="1:7" ht="12.95" customHeight="1">
      <c r="A35" s="6"/>
      <c r="B35" s="25" t="s">
        <v>172</v>
      </c>
      <c r="C35" s="5" t="s">
        <v>106</v>
      </c>
      <c r="D35" s="5" t="s">
        <v>104</v>
      </c>
      <c r="E35" s="7">
        <v>252</v>
      </c>
      <c r="F35" s="8">
        <v>0.4</v>
      </c>
      <c r="G35" s="26">
        <f t="shared" si="0"/>
        <v>1.0500000000000001E-2</v>
      </c>
    </row>
    <row r="36" spans="1:7" ht="12.95" customHeight="1">
      <c r="A36" s="6"/>
      <c r="B36" s="25" t="s">
        <v>159</v>
      </c>
      <c r="C36" s="5" t="s">
        <v>93</v>
      </c>
      <c r="D36" s="5" t="s">
        <v>31</v>
      </c>
      <c r="E36" s="7">
        <v>13</v>
      </c>
      <c r="F36" s="8">
        <v>0.37</v>
      </c>
      <c r="G36" s="26">
        <f t="shared" si="0"/>
        <v>9.7000000000000003E-3</v>
      </c>
    </row>
    <row r="37" spans="1:7" ht="12.95" customHeight="1">
      <c r="A37" s="6"/>
      <c r="B37" s="25" t="s">
        <v>260</v>
      </c>
      <c r="C37" s="5" t="s">
        <v>261</v>
      </c>
      <c r="D37" s="5" t="s">
        <v>15</v>
      </c>
      <c r="E37" s="7">
        <v>32</v>
      </c>
      <c r="F37" s="8">
        <v>0.37</v>
      </c>
      <c r="G37" s="26">
        <f t="shared" si="0"/>
        <v>9.7000000000000003E-3</v>
      </c>
    </row>
    <row r="38" spans="1:7" ht="12.95" customHeight="1">
      <c r="A38" s="6"/>
      <c r="B38" s="25" t="s">
        <v>125</v>
      </c>
      <c r="C38" s="5" t="s">
        <v>44</v>
      </c>
      <c r="D38" s="5" t="s">
        <v>13</v>
      </c>
      <c r="E38" s="7">
        <v>67</v>
      </c>
      <c r="F38" s="8">
        <v>0.36</v>
      </c>
      <c r="G38" s="26">
        <f t="shared" si="0"/>
        <v>9.4000000000000004E-3</v>
      </c>
    </row>
    <row r="39" spans="1:7" ht="12.95" customHeight="1">
      <c r="A39" s="6"/>
      <c r="B39" s="25" t="s">
        <v>174</v>
      </c>
      <c r="C39" s="5" t="s">
        <v>108</v>
      </c>
      <c r="D39" s="5" t="s">
        <v>109</v>
      </c>
      <c r="E39" s="7">
        <v>69</v>
      </c>
      <c r="F39" s="8">
        <v>0.35</v>
      </c>
      <c r="G39" s="26">
        <f t="shared" si="0"/>
        <v>9.1999999999999998E-3</v>
      </c>
    </row>
    <row r="40" spans="1:7" ht="12.95" customHeight="1">
      <c r="A40" s="6"/>
      <c r="B40" s="25" t="s">
        <v>135</v>
      </c>
      <c r="C40" s="5" t="s">
        <v>27</v>
      </c>
      <c r="D40" s="5" t="s">
        <v>28</v>
      </c>
      <c r="E40" s="7">
        <v>133</v>
      </c>
      <c r="F40" s="8">
        <v>0.35</v>
      </c>
      <c r="G40" s="26">
        <f t="shared" si="0"/>
        <v>9.1999999999999998E-3</v>
      </c>
    </row>
    <row r="41" spans="1:7" ht="12.95" customHeight="1">
      <c r="A41" s="6"/>
      <c r="B41" s="25" t="s">
        <v>292</v>
      </c>
      <c r="C41" s="5" t="s">
        <v>293</v>
      </c>
      <c r="D41" s="5" t="s">
        <v>113</v>
      </c>
      <c r="E41" s="7">
        <v>137</v>
      </c>
      <c r="F41" s="8">
        <v>0.33</v>
      </c>
      <c r="G41" s="26">
        <f t="shared" si="0"/>
        <v>8.6E-3</v>
      </c>
    </row>
    <row r="42" spans="1:7" ht="12.95" customHeight="1">
      <c r="A42" s="6"/>
      <c r="B42" s="25" t="s">
        <v>131</v>
      </c>
      <c r="C42" s="5" t="s">
        <v>56</v>
      </c>
      <c r="D42" s="5" t="s">
        <v>26</v>
      </c>
      <c r="E42" s="7">
        <v>12</v>
      </c>
      <c r="F42" s="8">
        <v>0.3</v>
      </c>
      <c r="G42" s="26">
        <f t="shared" si="0"/>
        <v>7.9000000000000008E-3</v>
      </c>
    </row>
    <row r="43" spans="1:7" ht="12.95" customHeight="1">
      <c r="A43" s="6"/>
      <c r="B43" s="25" t="s">
        <v>145</v>
      </c>
      <c r="C43" s="5" t="s">
        <v>36</v>
      </c>
      <c r="D43" s="5" t="s">
        <v>37</v>
      </c>
      <c r="E43" s="7">
        <v>58</v>
      </c>
      <c r="F43" s="8">
        <v>0.3</v>
      </c>
      <c r="G43" s="26">
        <f t="shared" si="0"/>
        <v>7.9000000000000008E-3</v>
      </c>
    </row>
    <row r="44" spans="1:7" ht="12.95" customHeight="1">
      <c r="A44" s="6"/>
      <c r="B44" s="25" t="s">
        <v>155</v>
      </c>
      <c r="C44" s="5" t="s">
        <v>86</v>
      </c>
      <c r="D44" s="5" t="s">
        <v>26</v>
      </c>
      <c r="E44" s="7">
        <v>25</v>
      </c>
      <c r="F44" s="8">
        <v>0.28999999999999998</v>
      </c>
      <c r="G44" s="26">
        <f t="shared" si="0"/>
        <v>7.6E-3</v>
      </c>
    </row>
    <row r="45" spans="1:7" ht="12.95" customHeight="1">
      <c r="A45" s="6"/>
      <c r="B45" s="25" t="s">
        <v>143</v>
      </c>
      <c r="C45" s="5" t="s">
        <v>95</v>
      </c>
      <c r="D45" s="5" t="s">
        <v>26</v>
      </c>
      <c r="E45" s="7">
        <v>54</v>
      </c>
      <c r="F45" s="8">
        <v>0.28000000000000003</v>
      </c>
      <c r="G45" s="26">
        <f t="shared" si="0"/>
        <v>7.3000000000000001E-3</v>
      </c>
    </row>
    <row r="46" spans="1:7" ht="12.95" customHeight="1">
      <c r="A46" s="6"/>
      <c r="B46" s="25" t="s">
        <v>167</v>
      </c>
      <c r="C46" s="5" t="s">
        <v>110</v>
      </c>
      <c r="D46" s="5" t="s">
        <v>75</v>
      </c>
      <c r="E46" s="7">
        <v>67</v>
      </c>
      <c r="F46" s="8">
        <v>0.28000000000000003</v>
      </c>
      <c r="G46" s="26">
        <f t="shared" si="0"/>
        <v>7.3000000000000001E-3</v>
      </c>
    </row>
    <row r="47" spans="1:7" ht="12.95" customHeight="1">
      <c r="A47" s="6"/>
      <c r="B47" s="25" t="s">
        <v>139</v>
      </c>
      <c r="C47" s="5" t="s">
        <v>53</v>
      </c>
      <c r="D47" s="5" t="s">
        <v>23</v>
      </c>
      <c r="E47" s="7">
        <v>83</v>
      </c>
      <c r="F47" s="8">
        <v>0.28000000000000003</v>
      </c>
      <c r="G47" s="26">
        <f t="shared" si="0"/>
        <v>7.3000000000000001E-3</v>
      </c>
    </row>
    <row r="48" spans="1:7" ht="12.95" customHeight="1">
      <c r="A48" s="6"/>
      <c r="B48" s="25" t="s">
        <v>237</v>
      </c>
      <c r="C48" s="5" t="s">
        <v>238</v>
      </c>
      <c r="D48" s="5" t="s">
        <v>31</v>
      </c>
      <c r="E48" s="7">
        <v>1</v>
      </c>
      <c r="F48" s="8">
        <v>0.28000000000000003</v>
      </c>
      <c r="G48" s="26">
        <f t="shared" si="0"/>
        <v>7.3000000000000001E-3</v>
      </c>
    </row>
    <row r="49" spans="1:7" ht="12.95" customHeight="1">
      <c r="A49" s="6"/>
      <c r="B49" s="25" t="s">
        <v>171</v>
      </c>
      <c r="C49" s="5" t="s">
        <v>114</v>
      </c>
      <c r="D49" s="5" t="s">
        <v>113</v>
      </c>
      <c r="E49" s="7">
        <v>135</v>
      </c>
      <c r="F49" s="8">
        <v>0.27</v>
      </c>
      <c r="G49" s="26">
        <f t="shared" si="0"/>
        <v>7.1000000000000004E-3</v>
      </c>
    </row>
    <row r="50" spans="1:7" ht="12.95" customHeight="1">
      <c r="A50" s="6"/>
      <c r="B50" s="25" t="s">
        <v>158</v>
      </c>
      <c r="C50" s="5" t="s">
        <v>84</v>
      </c>
      <c r="D50" s="5" t="s">
        <v>13</v>
      </c>
      <c r="E50" s="7">
        <v>66</v>
      </c>
      <c r="F50" s="8">
        <v>0.26</v>
      </c>
      <c r="G50" s="26">
        <f t="shared" si="0"/>
        <v>6.7999999999999996E-3</v>
      </c>
    </row>
    <row r="51" spans="1:7" ht="12.95" customHeight="1">
      <c r="A51" s="6"/>
      <c r="B51" s="25" t="s">
        <v>212</v>
      </c>
      <c r="C51" s="5" t="s">
        <v>213</v>
      </c>
      <c r="D51" s="5" t="s">
        <v>214</v>
      </c>
      <c r="E51" s="7">
        <v>55</v>
      </c>
      <c r="F51" s="8">
        <v>0.2</v>
      </c>
      <c r="G51" s="26">
        <f t="shared" si="0"/>
        <v>5.1999999999999998E-3</v>
      </c>
    </row>
    <row r="52" spans="1:7" ht="12.95" customHeight="1">
      <c r="A52" s="6"/>
      <c r="B52" s="25" t="s">
        <v>169</v>
      </c>
      <c r="C52" s="5" t="s">
        <v>107</v>
      </c>
      <c r="D52" s="5" t="s">
        <v>71</v>
      </c>
      <c r="E52" s="7">
        <v>77</v>
      </c>
      <c r="F52" s="8">
        <v>0.19</v>
      </c>
      <c r="G52" s="26">
        <f t="shared" si="0"/>
        <v>5.0000000000000001E-3</v>
      </c>
    </row>
    <row r="53" spans="1:7" ht="12.95" customHeight="1">
      <c r="A53" s="6"/>
      <c r="B53" s="25" t="s">
        <v>51</v>
      </c>
      <c r="C53" s="5" t="s">
        <v>52</v>
      </c>
      <c r="D53" s="5" t="s">
        <v>11</v>
      </c>
      <c r="E53" s="7">
        <v>100</v>
      </c>
      <c r="F53" s="8">
        <v>0.18</v>
      </c>
      <c r="G53" s="26">
        <f t="shared" ref="G53:G55" si="1">+ROUND(F53/$F$63,4)</f>
        <v>4.7000000000000002E-3</v>
      </c>
    </row>
    <row r="54" spans="1:7" ht="12.95" customHeight="1">
      <c r="A54" s="6"/>
      <c r="B54" s="25" t="s">
        <v>196</v>
      </c>
      <c r="C54" s="5" t="s">
        <v>197</v>
      </c>
      <c r="D54" s="5" t="s">
        <v>26</v>
      </c>
      <c r="E54" s="7">
        <v>28</v>
      </c>
      <c r="F54" s="8">
        <v>0.16</v>
      </c>
      <c r="G54" s="26">
        <f t="shared" si="1"/>
        <v>4.1999999999999997E-3</v>
      </c>
    </row>
    <row r="55" spans="1:7" ht="12.95" customHeight="1">
      <c r="A55" s="6"/>
      <c r="B55" s="25" t="s">
        <v>223</v>
      </c>
      <c r="C55" s="5" t="s">
        <v>182</v>
      </c>
      <c r="D55" s="5" t="s">
        <v>31</v>
      </c>
      <c r="E55" s="7">
        <v>54</v>
      </c>
      <c r="F55" s="8">
        <v>0.16</v>
      </c>
      <c r="G55" s="26">
        <f t="shared" si="1"/>
        <v>4.1999999999999997E-3</v>
      </c>
    </row>
    <row r="56" spans="1:7" ht="12.95" customHeight="1">
      <c r="A56" s="6"/>
      <c r="B56" s="25" t="s">
        <v>175</v>
      </c>
      <c r="C56" s="5" t="s">
        <v>112</v>
      </c>
      <c r="D56" s="5" t="s">
        <v>104</v>
      </c>
      <c r="E56" s="7">
        <v>185</v>
      </c>
      <c r="F56" s="8">
        <v>0.15</v>
      </c>
      <c r="G56" s="26">
        <f t="shared" ref="G56:G57" si="2">+ROUND(F56/$F$63,4)</f>
        <v>3.8999999999999998E-3</v>
      </c>
    </row>
    <row r="57" spans="1:7" ht="12.95" customHeight="1">
      <c r="A57" s="6"/>
      <c r="B57" s="25" t="s">
        <v>165</v>
      </c>
      <c r="C57" s="5" t="s">
        <v>111</v>
      </c>
      <c r="D57" s="5" t="s">
        <v>71</v>
      </c>
      <c r="E57" s="7">
        <v>8</v>
      </c>
      <c r="F57" s="8">
        <v>0.13</v>
      </c>
      <c r="G57" s="26">
        <f t="shared" si="2"/>
        <v>3.3999999999999998E-3</v>
      </c>
    </row>
    <row r="58" spans="1:7" ht="12.95" customHeight="1">
      <c r="A58" s="1"/>
      <c r="B58" s="23" t="s">
        <v>57</v>
      </c>
      <c r="C58" s="5" t="s">
        <v>1</v>
      </c>
      <c r="D58" s="5" t="s">
        <v>1</v>
      </c>
      <c r="E58" s="5" t="s">
        <v>1</v>
      </c>
      <c r="F58" s="9">
        <f>SUM(F7:F57)</f>
        <v>37.139999999999993</v>
      </c>
      <c r="G58" s="27">
        <f>SUM(G7:G57)</f>
        <v>0.97279999999999978</v>
      </c>
    </row>
    <row r="59" spans="1:7" ht="12.95" customHeight="1">
      <c r="A59" s="1"/>
      <c r="B59" s="28" t="s">
        <v>58</v>
      </c>
      <c r="C59" s="10" t="s">
        <v>1</v>
      </c>
      <c r="D59" s="10" t="s">
        <v>1</v>
      </c>
      <c r="E59" s="10" t="s">
        <v>1</v>
      </c>
      <c r="F59" s="11" t="s">
        <v>59</v>
      </c>
      <c r="G59" s="29" t="s">
        <v>59</v>
      </c>
    </row>
    <row r="60" spans="1:7" ht="12.95" customHeight="1">
      <c r="A60" s="1"/>
      <c r="B60" s="28" t="s">
        <v>57</v>
      </c>
      <c r="C60" s="10" t="s">
        <v>1</v>
      </c>
      <c r="D60" s="10" t="s">
        <v>1</v>
      </c>
      <c r="E60" s="10" t="s">
        <v>1</v>
      </c>
      <c r="F60" s="11" t="s">
        <v>59</v>
      </c>
      <c r="G60" s="29" t="s">
        <v>59</v>
      </c>
    </row>
    <row r="61" spans="1:7" ht="12.95" customHeight="1">
      <c r="A61" s="1"/>
      <c r="B61" s="28" t="s">
        <v>60</v>
      </c>
      <c r="C61" s="12" t="s">
        <v>1</v>
      </c>
      <c r="D61" s="10" t="s">
        <v>1</v>
      </c>
      <c r="E61" s="12" t="s">
        <v>1</v>
      </c>
      <c r="F61" s="9">
        <f>+F58</f>
        <v>37.139999999999993</v>
      </c>
      <c r="G61" s="27">
        <f>+G58</f>
        <v>0.97279999999999978</v>
      </c>
    </row>
    <row r="62" spans="1:7" ht="12.95" customHeight="1">
      <c r="A62" s="1"/>
      <c r="B62" s="28" t="s">
        <v>61</v>
      </c>
      <c r="C62" s="5" t="s">
        <v>1</v>
      </c>
      <c r="D62" s="10" t="s">
        <v>1</v>
      </c>
      <c r="E62" s="5" t="s">
        <v>1</v>
      </c>
      <c r="F62" s="13">
        <f>+F63-F61</f>
        <v>1.0300000000000082</v>
      </c>
      <c r="G62" s="27">
        <f>+G63-G61</f>
        <v>2.7200000000000224E-2</v>
      </c>
    </row>
    <row r="63" spans="1:7" ht="12.95" customHeight="1" thickBot="1">
      <c r="A63" s="1"/>
      <c r="B63" s="30" t="s">
        <v>62</v>
      </c>
      <c r="C63" s="31" t="s">
        <v>1</v>
      </c>
      <c r="D63" s="31" t="s">
        <v>1</v>
      </c>
      <c r="E63" s="31" t="s">
        <v>1</v>
      </c>
      <c r="F63" s="32">
        <v>38.17</v>
      </c>
      <c r="G63" s="33">
        <v>1</v>
      </c>
    </row>
    <row r="64" spans="1:7">
      <c r="A64" s="1"/>
      <c r="B64" s="4" t="s">
        <v>1</v>
      </c>
      <c r="C64" s="1"/>
      <c r="D64" s="1"/>
      <c r="E64" s="1"/>
      <c r="F64" s="1"/>
      <c r="G64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8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124</v>
      </c>
      <c r="C7" s="5" t="s">
        <v>10</v>
      </c>
      <c r="D7" s="5" t="s">
        <v>11</v>
      </c>
      <c r="E7" s="7">
        <v>85337</v>
      </c>
      <c r="F7" s="8">
        <v>1393.85</v>
      </c>
      <c r="G7" s="26">
        <f t="shared" ref="G7:G43" si="0">+ROUND(F7/$F$54,4)</f>
        <v>6.4899999999999999E-2</v>
      </c>
    </row>
    <row r="8" spans="1:7" ht="12.95" customHeight="1">
      <c r="A8" s="6"/>
      <c r="B8" s="25" t="s">
        <v>127</v>
      </c>
      <c r="C8" s="5" t="s">
        <v>46</v>
      </c>
      <c r="D8" s="5" t="s">
        <v>40</v>
      </c>
      <c r="E8" s="7">
        <v>413059</v>
      </c>
      <c r="F8" s="8">
        <v>1288.33</v>
      </c>
      <c r="G8" s="26">
        <f t="shared" si="0"/>
        <v>0.06</v>
      </c>
    </row>
    <row r="9" spans="1:7" ht="12.95" customHeight="1">
      <c r="A9" s="6"/>
      <c r="B9" s="25" t="s">
        <v>126</v>
      </c>
      <c r="C9" s="5" t="s">
        <v>20</v>
      </c>
      <c r="D9" s="5" t="s">
        <v>11</v>
      </c>
      <c r="E9" s="7">
        <v>308055</v>
      </c>
      <c r="F9" s="8">
        <v>1005.18</v>
      </c>
      <c r="G9" s="26">
        <f t="shared" si="0"/>
        <v>4.6800000000000001E-2</v>
      </c>
    </row>
    <row r="10" spans="1:7" ht="12.95" customHeight="1">
      <c r="A10" s="6"/>
      <c r="B10" s="25" t="s">
        <v>147</v>
      </c>
      <c r="C10" s="5" t="s">
        <v>65</v>
      </c>
      <c r="D10" s="5" t="s">
        <v>40</v>
      </c>
      <c r="E10" s="7">
        <v>165146</v>
      </c>
      <c r="F10" s="8">
        <v>997.89</v>
      </c>
      <c r="G10" s="26">
        <f t="shared" si="0"/>
        <v>4.6399999999999997E-2</v>
      </c>
    </row>
    <row r="11" spans="1:7" ht="12.95" customHeight="1">
      <c r="A11" s="6"/>
      <c r="B11" s="25" t="s">
        <v>121</v>
      </c>
      <c r="C11" s="5" t="s">
        <v>16</v>
      </c>
      <c r="D11" s="5" t="s">
        <v>17</v>
      </c>
      <c r="E11" s="7">
        <v>72815</v>
      </c>
      <c r="F11" s="8">
        <v>976.16</v>
      </c>
      <c r="G11" s="26">
        <f t="shared" si="0"/>
        <v>4.5400000000000003E-2</v>
      </c>
    </row>
    <row r="12" spans="1:7" ht="12.95" customHeight="1">
      <c r="A12" s="6"/>
      <c r="B12" s="25" t="s">
        <v>120</v>
      </c>
      <c r="C12" s="5" t="s">
        <v>14</v>
      </c>
      <c r="D12" s="5" t="s">
        <v>15</v>
      </c>
      <c r="E12" s="7">
        <v>58066</v>
      </c>
      <c r="F12" s="8">
        <v>911.72</v>
      </c>
      <c r="G12" s="26">
        <f t="shared" si="0"/>
        <v>4.24E-2</v>
      </c>
    </row>
    <row r="13" spans="1:7" ht="12.95" customHeight="1">
      <c r="A13" s="6"/>
      <c r="B13" s="25" t="s">
        <v>138</v>
      </c>
      <c r="C13" s="5" t="s">
        <v>30</v>
      </c>
      <c r="D13" s="5" t="s">
        <v>31</v>
      </c>
      <c r="E13" s="7">
        <v>12611</v>
      </c>
      <c r="F13" s="8">
        <v>909.87</v>
      </c>
      <c r="G13" s="26">
        <f t="shared" si="0"/>
        <v>4.2299999999999997E-2</v>
      </c>
    </row>
    <row r="14" spans="1:7" ht="12.95" customHeight="1">
      <c r="A14" s="6"/>
      <c r="B14" s="25" t="s">
        <v>245</v>
      </c>
      <c r="C14" s="5" t="s">
        <v>246</v>
      </c>
      <c r="D14" s="5" t="s">
        <v>247</v>
      </c>
      <c r="E14" s="7">
        <v>627610</v>
      </c>
      <c r="F14" s="8">
        <v>840.06</v>
      </c>
      <c r="G14" s="26">
        <f t="shared" si="0"/>
        <v>3.9100000000000003E-2</v>
      </c>
    </row>
    <row r="15" spans="1:7" ht="12.95" customHeight="1">
      <c r="A15" s="6"/>
      <c r="B15" s="25" t="s">
        <v>123</v>
      </c>
      <c r="C15" s="5" t="s">
        <v>18</v>
      </c>
      <c r="D15" s="5" t="s">
        <v>19</v>
      </c>
      <c r="E15" s="7">
        <v>46274</v>
      </c>
      <c r="F15" s="8">
        <v>814.31</v>
      </c>
      <c r="G15" s="26">
        <f t="shared" si="0"/>
        <v>3.7900000000000003E-2</v>
      </c>
    </row>
    <row r="16" spans="1:7" ht="12.95" customHeight="1">
      <c r="A16" s="6"/>
      <c r="B16" s="25" t="s">
        <v>183</v>
      </c>
      <c r="C16" s="5" t="s">
        <v>184</v>
      </c>
      <c r="D16" s="5" t="s">
        <v>75</v>
      </c>
      <c r="E16" s="7">
        <v>73260</v>
      </c>
      <c r="F16" s="8">
        <v>784.28</v>
      </c>
      <c r="G16" s="26">
        <f t="shared" si="0"/>
        <v>3.6499999999999998E-2</v>
      </c>
    </row>
    <row r="17" spans="1:7" ht="12.95" customHeight="1">
      <c r="A17" s="6"/>
      <c r="B17" s="25" t="s">
        <v>148</v>
      </c>
      <c r="C17" s="5" t="s">
        <v>67</v>
      </c>
      <c r="D17" s="5" t="s">
        <v>68</v>
      </c>
      <c r="E17" s="7">
        <v>165000</v>
      </c>
      <c r="F17" s="8">
        <v>744.15</v>
      </c>
      <c r="G17" s="26">
        <f t="shared" si="0"/>
        <v>3.4599999999999999E-2</v>
      </c>
    </row>
    <row r="18" spans="1:7" ht="12.95" customHeight="1">
      <c r="A18" s="6"/>
      <c r="B18" s="25" t="s">
        <v>122</v>
      </c>
      <c r="C18" s="5" t="s">
        <v>12</v>
      </c>
      <c r="D18" s="5" t="s">
        <v>13</v>
      </c>
      <c r="E18" s="7">
        <v>70252</v>
      </c>
      <c r="F18" s="8">
        <v>686.33</v>
      </c>
      <c r="G18" s="26">
        <f t="shared" si="0"/>
        <v>3.1899999999999998E-2</v>
      </c>
    </row>
    <row r="19" spans="1:7" ht="12.95" customHeight="1">
      <c r="A19" s="6"/>
      <c r="B19" s="25" t="s">
        <v>132</v>
      </c>
      <c r="C19" s="5" t="s">
        <v>257</v>
      </c>
      <c r="D19" s="5" t="s">
        <v>35</v>
      </c>
      <c r="E19" s="7">
        <v>387842</v>
      </c>
      <c r="F19" s="8">
        <v>669.61</v>
      </c>
      <c r="G19" s="26">
        <f t="shared" si="0"/>
        <v>3.1199999999999999E-2</v>
      </c>
    </row>
    <row r="20" spans="1:7" ht="12.95" customHeight="1">
      <c r="A20" s="6"/>
      <c r="B20" s="25" t="s">
        <v>129</v>
      </c>
      <c r="C20" s="5" t="s">
        <v>32</v>
      </c>
      <c r="D20" s="5" t="s">
        <v>13</v>
      </c>
      <c r="E20" s="7">
        <v>24214</v>
      </c>
      <c r="F20" s="8">
        <v>616.09</v>
      </c>
      <c r="G20" s="26">
        <f t="shared" si="0"/>
        <v>2.87E-2</v>
      </c>
    </row>
    <row r="21" spans="1:7" ht="12.95" customHeight="1">
      <c r="A21" s="6"/>
      <c r="B21" s="25" t="s">
        <v>266</v>
      </c>
      <c r="C21" s="5" t="s">
        <v>267</v>
      </c>
      <c r="D21" s="5" t="s">
        <v>268</v>
      </c>
      <c r="E21" s="7">
        <v>35277</v>
      </c>
      <c r="F21" s="8">
        <v>594.4</v>
      </c>
      <c r="G21" s="26">
        <f t="shared" si="0"/>
        <v>2.7699999999999999E-2</v>
      </c>
    </row>
    <row r="22" spans="1:7" ht="12.95" customHeight="1">
      <c r="A22" s="6"/>
      <c r="B22" s="25" t="s">
        <v>224</v>
      </c>
      <c r="C22" s="5" t="s">
        <v>225</v>
      </c>
      <c r="D22" s="5" t="s">
        <v>38</v>
      </c>
      <c r="E22" s="7">
        <v>93781</v>
      </c>
      <c r="F22" s="8">
        <v>589.17999999999995</v>
      </c>
      <c r="G22" s="26">
        <f t="shared" si="0"/>
        <v>2.7400000000000001E-2</v>
      </c>
    </row>
    <row r="23" spans="1:7" ht="12.95" customHeight="1">
      <c r="A23" s="6"/>
      <c r="B23" s="25" t="s">
        <v>156</v>
      </c>
      <c r="C23" s="5" t="s">
        <v>83</v>
      </c>
      <c r="D23" s="5" t="s">
        <v>71</v>
      </c>
      <c r="E23" s="7">
        <v>13042</v>
      </c>
      <c r="F23" s="8">
        <v>547.39</v>
      </c>
      <c r="G23" s="26">
        <f t="shared" si="0"/>
        <v>2.5499999999999998E-2</v>
      </c>
    </row>
    <row r="24" spans="1:7" ht="12.95" customHeight="1">
      <c r="A24" s="6"/>
      <c r="B24" s="25" t="s">
        <v>133</v>
      </c>
      <c r="C24" s="5" t="s">
        <v>47</v>
      </c>
      <c r="D24" s="5" t="s">
        <v>17</v>
      </c>
      <c r="E24" s="7">
        <v>70693</v>
      </c>
      <c r="F24" s="8">
        <v>524.61</v>
      </c>
      <c r="G24" s="26">
        <f t="shared" si="0"/>
        <v>2.4400000000000002E-2</v>
      </c>
    </row>
    <row r="25" spans="1:7" ht="12.95" customHeight="1">
      <c r="A25" s="6"/>
      <c r="B25" s="25" t="s">
        <v>146</v>
      </c>
      <c r="C25" s="5" t="s">
        <v>72</v>
      </c>
      <c r="D25" s="5" t="s">
        <v>11</v>
      </c>
      <c r="E25" s="7">
        <v>34541</v>
      </c>
      <c r="F25" s="8">
        <v>511.05</v>
      </c>
      <c r="G25" s="26">
        <f t="shared" si="0"/>
        <v>2.3800000000000002E-2</v>
      </c>
    </row>
    <row r="26" spans="1:7" ht="12.95" customHeight="1">
      <c r="A26" s="6"/>
      <c r="B26" s="25" t="s">
        <v>21</v>
      </c>
      <c r="C26" s="5" t="s">
        <v>22</v>
      </c>
      <c r="D26" s="5" t="s">
        <v>11</v>
      </c>
      <c r="E26" s="7">
        <v>165990</v>
      </c>
      <c r="F26" s="8">
        <v>478.96</v>
      </c>
      <c r="G26" s="26">
        <f t="shared" si="0"/>
        <v>2.23E-2</v>
      </c>
    </row>
    <row r="27" spans="1:7" ht="12.95" customHeight="1">
      <c r="A27" s="6"/>
      <c r="B27" s="25" t="s">
        <v>153</v>
      </c>
      <c r="C27" s="5" t="s">
        <v>70</v>
      </c>
      <c r="D27" s="5" t="s">
        <v>71</v>
      </c>
      <c r="E27" s="7">
        <v>2432</v>
      </c>
      <c r="F27" s="8">
        <v>437.78</v>
      </c>
      <c r="G27" s="26">
        <f t="shared" si="0"/>
        <v>2.0400000000000001E-2</v>
      </c>
    </row>
    <row r="28" spans="1:7" ht="12.95" customHeight="1">
      <c r="A28" s="6"/>
      <c r="B28" s="25" t="s">
        <v>179</v>
      </c>
      <c r="C28" s="5" t="s">
        <v>96</v>
      </c>
      <c r="D28" s="5" t="s">
        <v>75</v>
      </c>
      <c r="E28" s="7">
        <v>95473</v>
      </c>
      <c r="F28" s="8">
        <v>419.89</v>
      </c>
      <c r="G28" s="26">
        <f t="shared" si="0"/>
        <v>1.95E-2</v>
      </c>
    </row>
    <row r="29" spans="1:7" ht="12.95" customHeight="1">
      <c r="A29" s="6"/>
      <c r="B29" s="25" t="s">
        <v>142</v>
      </c>
      <c r="C29" s="5" t="s">
        <v>33</v>
      </c>
      <c r="D29" s="5" t="s">
        <v>31</v>
      </c>
      <c r="E29" s="7">
        <v>87190</v>
      </c>
      <c r="F29" s="8">
        <v>415.2</v>
      </c>
      <c r="G29" s="26">
        <f t="shared" si="0"/>
        <v>1.9300000000000001E-2</v>
      </c>
    </row>
    <row r="30" spans="1:7" ht="12.95" customHeight="1">
      <c r="A30" s="6"/>
      <c r="B30" s="25" t="s">
        <v>176</v>
      </c>
      <c r="C30" s="5" t="s">
        <v>98</v>
      </c>
      <c r="D30" s="5" t="s">
        <v>17</v>
      </c>
      <c r="E30" s="7">
        <v>93277</v>
      </c>
      <c r="F30" s="8">
        <v>402.82</v>
      </c>
      <c r="G30" s="26">
        <f t="shared" si="0"/>
        <v>1.8700000000000001E-2</v>
      </c>
    </row>
    <row r="31" spans="1:7" ht="12.95" customHeight="1">
      <c r="A31" s="6"/>
      <c r="B31" s="25" t="s">
        <v>276</v>
      </c>
      <c r="C31" s="5" t="s">
        <v>277</v>
      </c>
      <c r="D31" s="5" t="s">
        <v>13</v>
      </c>
      <c r="E31" s="7">
        <v>29554</v>
      </c>
      <c r="F31" s="8">
        <v>394.43</v>
      </c>
      <c r="G31" s="26">
        <f t="shared" si="0"/>
        <v>1.84E-2</v>
      </c>
    </row>
    <row r="32" spans="1:7" ht="12.95" customHeight="1">
      <c r="A32" s="6"/>
      <c r="B32" s="25" t="s">
        <v>188</v>
      </c>
      <c r="C32" s="5" t="s">
        <v>189</v>
      </c>
      <c r="D32" s="5" t="s">
        <v>104</v>
      </c>
      <c r="E32" s="7">
        <v>389438</v>
      </c>
      <c r="F32" s="8">
        <v>366.27</v>
      </c>
      <c r="G32" s="26">
        <f t="shared" si="0"/>
        <v>1.7000000000000001E-2</v>
      </c>
    </row>
    <row r="33" spans="1:7" ht="12.95" customHeight="1">
      <c r="A33" s="6"/>
      <c r="B33" s="25" t="s">
        <v>233</v>
      </c>
      <c r="C33" s="5" t="s">
        <v>234</v>
      </c>
      <c r="D33" s="5" t="s">
        <v>177</v>
      </c>
      <c r="E33" s="7">
        <v>209388</v>
      </c>
      <c r="F33" s="8">
        <v>359.94</v>
      </c>
      <c r="G33" s="26">
        <f t="shared" si="0"/>
        <v>1.6799999999999999E-2</v>
      </c>
    </row>
    <row r="34" spans="1:7" ht="12.95" customHeight="1">
      <c r="A34" s="6"/>
      <c r="B34" s="25" t="s">
        <v>204</v>
      </c>
      <c r="C34" s="5" t="s">
        <v>205</v>
      </c>
      <c r="D34" s="5" t="s">
        <v>15</v>
      </c>
      <c r="E34" s="7">
        <v>179630</v>
      </c>
      <c r="F34" s="8">
        <v>347.13</v>
      </c>
      <c r="G34" s="26">
        <f t="shared" si="0"/>
        <v>1.6199999999999999E-2</v>
      </c>
    </row>
    <row r="35" spans="1:7" ht="12.95" customHeight="1">
      <c r="A35" s="6"/>
      <c r="B35" s="25" t="s">
        <v>128</v>
      </c>
      <c r="C35" s="5" t="s">
        <v>24</v>
      </c>
      <c r="D35" s="5" t="s">
        <v>11</v>
      </c>
      <c r="E35" s="7">
        <v>65769</v>
      </c>
      <c r="F35" s="8">
        <v>338.18</v>
      </c>
      <c r="G35" s="26">
        <f t="shared" si="0"/>
        <v>1.5699999999999999E-2</v>
      </c>
    </row>
    <row r="36" spans="1:7" ht="12.95" customHeight="1">
      <c r="A36" s="6"/>
      <c r="B36" s="25" t="s">
        <v>51</v>
      </c>
      <c r="C36" s="5" t="s">
        <v>52</v>
      </c>
      <c r="D36" s="5" t="s">
        <v>11</v>
      </c>
      <c r="E36" s="7">
        <v>177151</v>
      </c>
      <c r="F36" s="8">
        <v>315.33</v>
      </c>
      <c r="G36" s="26">
        <f t="shared" si="0"/>
        <v>1.47E-2</v>
      </c>
    </row>
    <row r="37" spans="1:7" ht="12.95" customHeight="1">
      <c r="A37" s="6"/>
      <c r="B37" s="25" t="s">
        <v>150</v>
      </c>
      <c r="C37" s="5" t="s">
        <v>206</v>
      </c>
      <c r="D37" s="5" t="s">
        <v>15</v>
      </c>
      <c r="E37" s="7">
        <v>20248</v>
      </c>
      <c r="F37" s="8">
        <v>268.27999999999997</v>
      </c>
      <c r="G37" s="26">
        <f t="shared" si="0"/>
        <v>1.2500000000000001E-2</v>
      </c>
    </row>
    <row r="38" spans="1:7" ht="12.95" customHeight="1">
      <c r="A38" s="6"/>
      <c r="B38" s="25" t="s">
        <v>174</v>
      </c>
      <c r="C38" s="5" t="s">
        <v>108</v>
      </c>
      <c r="D38" s="5" t="s">
        <v>109</v>
      </c>
      <c r="E38" s="7">
        <v>47960</v>
      </c>
      <c r="F38" s="8">
        <v>242.15</v>
      </c>
      <c r="G38" s="26">
        <f t="shared" si="0"/>
        <v>1.1299999999999999E-2</v>
      </c>
    </row>
    <row r="39" spans="1:7" ht="12.95" customHeight="1">
      <c r="A39" s="6"/>
      <c r="B39" s="25" t="s">
        <v>134</v>
      </c>
      <c r="C39" s="5" t="s">
        <v>41</v>
      </c>
      <c r="D39" s="5" t="s">
        <v>23</v>
      </c>
      <c r="E39" s="7">
        <v>20657</v>
      </c>
      <c r="F39" s="8">
        <v>240.22</v>
      </c>
      <c r="G39" s="26">
        <f t="shared" si="0"/>
        <v>1.12E-2</v>
      </c>
    </row>
    <row r="40" spans="1:7" ht="12.95" customHeight="1">
      <c r="A40" s="6"/>
      <c r="B40" s="25" t="s">
        <v>136</v>
      </c>
      <c r="C40" s="5" t="s">
        <v>29</v>
      </c>
      <c r="D40" s="5" t="s">
        <v>17</v>
      </c>
      <c r="E40" s="7">
        <v>39806</v>
      </c>
      <c r="F40" s="8">
        <v>218.99</v>
      </c>
      <c r="G40" s="26">
        <f t="shared" si="0"/>
        <v>1.0200000000000001E-2</v>
      </c>
    </row>
    <row r="41" spans="1:7" ht="12.95" customHeight="1">
      <c r="A41" s="6"/>
      <c r="B41" s="25" t="s">
        <v>185</v>
      </c>
      <c r="C41" s="5" t="s">
        <v>186</v>
      </c>
      <c r="D41" s="5" t="s">
        <v>26</v>
      </c>
      <c r="E41" s="7">
        <v>19789</v>
      </c>
      <c r="F41" s="8">
        <v>187.78</v>
      </c>
      <c r="G41" s="26">
        <f t="shared" si="0"/>
        <v>8.6999999999999994E-3</v>
      </c>
    </row>
    <row r="42" spans="1:7" ht="12.95" customHeight="1">
      <c r="A42" s="6"/>
      <c r="B42" s="25" t="s">
        <v>215</v>
      </c>
      <c r="C42" s="5" t="s">
        <v>216</v>
      </c>
      <c r="D42" s="5" t="s">
        <v>217</v>
      </c>
      <c r="E42" s="7">
        <v>2010</v>
      </c>
      <c r="F42" s="8">
        <v>133.81</v>
      </c>
      <c r="G42" s="26">
        <f t="shared" si="0"/>
        <v>6.1999999999999998E-3</v>
      </c>
    </row>
    <row r="43" spans="1:7" ht="12.95" customHeight="1">
      <c r="A43" s="6"/>
      <c r="B43" s="25" t="s">
        <v>223</v>
      </c>
      <c r="C43" s="5" t="s">
        <v>182</v>
      </c>
      <c r="D43" s="5" t="s">
        <v>31</v>
      </c>
      <c r="E43" s="7">
        <v>26458</v>
      </c>
      <c r="F43" s="8">
        <v>76.16</v>
      </c>
      <c r="G43" s="26">
        <f t="shared" si="0"/>
        <v>3.5000000000000001E-3</v>
      </c>
    </row>
    <row r="44" spans="1:7" ht="12.95" customHeight="1">
      <c r="A44" s="1"/>
      <c r="B44" s="23" t="s">
        <v>57</v>
      </c>
      <c r="C44" s="5" t="s">
        <v>1</v>
      </c>
      <c r="D44" s="5" t="s">
        <v>1</v>
      </c>
      <c r="E44" s="5" t="s">
        <v>1</v>
      </c>
      <c r="F44" s="9">
        <f>SUM(F7:F43)</f>
        <v>21047.780000000006</v>
      </c>
      <c r="G44" s="27">
        <f>SUM(G7:G43)</f>
        <v>0.97949999999999982</v>
      </c>
    </row>
    <row r="45" spans="1:7" ht="12.95" customHeight="1">
      <c r="A45" s="1"/>
      <c r="B45" s="23" t="s">
        <v>58</v>
      </c>
      <c r="C45" s="5" t="s">
        <v>1</v>
      </c>
      <c r="D45" s="5" t="s">
        <v>1</v>
      </c>
      <c r="E45" s="5" t="s">
        <v>1</v>
      </c>
      <c r="F45" s="1"/>
      <c r="G45" s="24" t="s">
        <v>1</v>
      </c>
    </row>
    <row r="46" spans="1:7" ht="12.95" customHeight="1">
      <c r="A46" s="6"/>
      <c r="B46" s="25" t="s">
        <v>190</v>
      </c>
      <c r="C46" s="5" t="s">
        <v>116</v>
      </c>
      <c r="D46" s="5" t="s">
        <v>35</v>
      </c>
      <c r="E46" s="7">
        <v>189983</v>
      </c>
      <c r="F46" s="14" t="s">
        <v>117</v>
      </c>
      <c r="G46" s="36" t="s">
        <v>118</v>
      </c>
    </row>
    <row r="47" spans="1:7" ht="12.95" customHeight="1">
      <c r="A47" s="1"/>
      <c r="B47" s="23" t="s">
        <v>57</v>
      </c>
      <c r="C47" s="5" t="s">
        <v>1</v>
      </c>
      <c r="D47" s="5" t="s">
        <v>1</v>
      </c>
      <c r="E47" s="5" t="s">
        <v>1</v>
      </c>
      <c r="F47" s="9">
        <f>SUM(F46)</f>
        <v>0</v>
      </c>
      <c r="G47" s="37">
        <f>SUM(G46)</f>
        <v>0</v>
      </c>
    </row>
    <row r="48" spans="1:7" ht="12.95" customHeight="1">
      <c r="A48" s="1"/>
      <c r="B48" s="28" t="s">
        <v>60</v>
      </c>
      <c r="C48" s="12" t="s">
        <v>1</v>
      </c>
      <c r="D48" s="10" t="s">
        <v>1</v>
      </c>
      <c r="E48" s="12" t="s">
        <v>1</v>
      </c>
      <c r="F48" s="9">
        <f>+F47+F44</f>
        <v>21047.780000000006</v>
      </c>
      <c r="G48" s="27">
        <f>+G47+G44</f>
        <v>0.97949999999999982</v>
      </c>
    </row>
    <row r="49" spans="1:7" ht="12.95" customHeight="1">
      <c r="A49" s="1"/>
      <c r="B49" s="23" t="s">
        <v>80</v>
      </c>
      <c r="C49" s="5" t="s">
        <v>1</v>
      </c>
      <c r="D49" s="5" t="s">
        <v>1</v>
      </c>
      <c r="E49" s="5" t="s">
        <v>1</v>
      </c>
      <c r="F49" s="1"/>
      <c r="G49" s="24" t="s">
        <v>1</v>
      </c>
    </row>
    <row r="50" spans="1:7" ht="12.95" customHeight="1">
      <c r="A50" s="6"/>
      <c r="B50" s="25" t="s">
        <v>193</v>
      </c>
      <c r="C50" s="5" t="s">
        <v>1</v>
      </c>
      <c r="D50" s="5" t="s">
        <v>63</v>
      </c>
      <c r="E50" s="7"/>
      <c r="F50" s="8">
        <v>167.54</v>
      </c>
      <c r="G50" s="26">
        <f t="shared" ref="G50" si="1">+ROUND(F50/$F$54,4)</f>
        <v>7.7999999999999996E-3</v>
      </c>
    </row>
    <row r="51" spans="1:7" ht="12.95" customHeight="1">
      <c r="A51" s="1"/>
      <c r="B51" s="23" t="s">
        <v>57</v>
      </c>
      <c r="C51" s="5" t="s">
        <v>1</v>
      </c>
      <c r="D51" s="5" t="s">
        <v>1</v>
      </c>
      <c r="E51" s="5" t="s">
        <v>1</v>
      </c>
      <c r="F51" s="9">
        <f>+F50</f>
        <v>167.54</v>
      </c>
      <c r="G51" s="27">
        <f>+G50</f>
        <v>7.7999999999999996E-3</v>
      </c>
    </row>
    <row r="52" spans="1:7" ht="12.95" customHeight="1">
      <c r="A52" s="1"/>
      <c r="B52" s="28" t="s">
        <v>60</v>
      </c>
      <c r="C52" s="12" t="s">
        <v>1</v>
      </c>
      <c r="D52" s="10" t="s">
        <v>1</v>
      </c>
      <c r="E52" s="12" t="s">
        <v>1</v>
      </c>
      <c r="F52" s="9">
        <f>+F51</f>
        <v>167.54</v>
      </c>
      <c r="G52" s="27">
        <f>+G51</f>
        <v>7.7999999999999996E-3</v>
      </c>
    </row>
    <row r="53" spans="1:7" ht="12.95" customHeight="1">
      <c r="A53" s="1"/>
      <c r="B53" s="28" t="s">
        <v>61</v>
      </c>
      <c r="C53" s="5" t="s">
        <v>1</v>
      </c>
      <c r="D53" s="10" t="s">
        <v>1</v>
      </c>
      <c r="E53" s="5" t="s">
        <v>1</v>
      </c>
      <c r="F53" s="13">
        <f>+F54-F48-F52</f>
        <v>270.74999999999363</v>
      </c>
      <c r="G53" s="27">
        <f>+G54-G48-G52</f>
        <v>1.2700000000000185E-2</v>
      </c>
    </row>
    <row r="54" spans="1:7" ht="12.95" customHeight="1" thickBot="1">
      <c r="A54" s="1"/>
      <c r="B54" s="30" t="s">
        <v>62</v>
      </c>
      <c r="C54" s="31" t="s">
        <v>1</v>
      </c>
      <c r="D54" s="31" t="s">
        <v>1</v>
      </c>
      <c r="E54" s="31" t="s">
        <v>1</v>
      </c>
      <c r="F54" s="32">
        <v>21486.07</v>
      </c>
      <c r="G54" s="33">
        <v>1</v>
      </c>
    </row>
    <row r="55" spans="1:7">
      <c r="A55" s="1"/>
      <c r="B55" s="2" t="s">
        <v>77</v>
      </c>
      <c r="C55" s="1"/>
      <c r="D55" s="1"/>
      <c r="E55" s="1"/>
      <c r="F55" s="1"/>
      <c r="G55" s="1"/>
    </row>
    <row r="56" spans="1:7">
      <c r="A56" s="1"/>
      <c r="B56" s="2" t="s">
        <v>119</v>
      </c>
      <c r="C56" s="1"/>
      <c r="D56" s="1"/>
      <c r="E56" s="1"/>
      <c r="F56" s="1"/>
      <c r="G56" s="1"/>
    </row>
    <row r="57" spans="1:7">
      <c r="A57" s="1"/>
      <c r="B57" s="2" t="s">
        <v>76</v>
      </c>
      <c r="C57" s="1"/>
      <c r="D57" s="1"/>
      <c r="E57" s="1"/>
      <c r="F57" s="1"/>
      <c r="G57" s="18"/>
    </row>
    <row r="58" spans="1:7">
      <c r="A58" s="1"/>
      <c r="B58" s="2" t="s">
        <v>1</v>
      </c>
      <c r="C58" s="1"/>
      <c r="D58" s="1"/>
      <c r="E58" s="1"/>
      <c r="F58" s="17"/>
      <c r="G58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4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bestFit="1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123</v>
      </c>
      <c r="C7" s="5" t="s">
        <v>18</v>
      </c>
      <c r="D7" s="5" t="s">
        <v>19</v>
      </c>
      <c r="E7" s="7">
        <v>1875</v>
      </c>
      <c r="F7" s="8">
        <v>33</v>
      </c>
      <c r="G7" s="26">
        <f t="shared" ref="G7:G37" si="0">+ROUND(F7/$F$43,4)</f>
        <v>6.6299999999999998E-2</v>
      </c>
    </row>
    <row r="8" spans="1:7" ht="12.95" customHeight="1">
      <c r="A8" s="6"/>
      <c r="B8" s="25" t="s">
        <v>126</v>
      </c>
      <c r="C8" s="5" t="s">
        <v>20</v>
      </c>
      <c r="D8" s="5" t="s">
        <v>11</v>
      </c>
      <c r="E8" s="7">
        <v>9851</v>
      </c>
      <c r="F8" s="8">
        <v>32.14</v>
      </c>
      <c r="G8" s="26">
        <f t="shared" si="0"/>
        <v>6.4500000000000002E-2</v>
      </c>
    </row>
    <row r="9" spans="1:7" ht="12.95" customHeight="1">
      <c r="A9" s="6"/>
      <c r="B9" s="25" t="s">
        <v>179</v>
      </c>
      <c r="C9" s="5" t="s">
        <v>96</v>
      </c>
      <c r="D9" s="5" t="s">
        <v>75</v>
      </c>
      <c r="E9" s="7">
        <v>6305</v>
      </c>
      <c r="F9" s="8">
        <v>27.73</v>
      </c>
      <c r="G9" s="26">
        <f t="shared" si="0"/>
        <v>5.57E-2</v>
      </c>
    </row>
    <row r="10" spans="1:7" ht="12.95" customHeight="1">
      <c r="A10" s="6"/>
      <c r="B10" s="25" t="s">
        <v>183</v>
      </c>
      <c r="C10" s="5" t="s">
        <v>184</v>
      </c>
      <c r="D10" s="5" t="s">
        <v>75</v>
      </c>
      <c r="E10" s="7">
        <v>2540</v>
      </c>
      <c r="F10" s="8">
        <v>27.19</v>
      </c>
      <c r="G10" s="26">
        <f t="shared" si="0"/>
        <v>5.4600000000000003E-2</v>
      </c>
    </row>
    <row r="11" spans="1:7" ht="12.95" customHeight="1">
      <c r="A11" s="6"/>
      <c r="B11" s="25" t="s">
        <v>173</v>
      </c>
      <c r="C11" s="5" t="s">
        <v>103</v>
      </c>
      <c r="D11" s="5" t="s">
        <v>104</v>
      </c>
      <c r="E11" s="7">
        <v>12187</v>
      </c>
      <c r="F11" s="8">
        <v>25.32</v>
      </c>
      <c r="G11" s="26">
        <f t="shared" si="0"/>
        <v>5.0799999999999998E-2</v>
      </c>
    </row>
    <row r="12" spans="1:7" ht="12.95" customHeight="1">
      <c r="A12" s="6"/>
      <c r="B12" s="25" t="s">
        <v>132</v>
      </c>
      <c r="C12" s="5" t="s">
        <v>257</v>
      </c>
      <c r="D12" s="5" t="s">
        <v>35</v>
      </c>
      <c r="E12" s="7">
        <v>13850</v>
      </c>
      <c r="F12" s="8">
        <v>23.91</v>
      </c>
      <c r="G12" s="26">
        <f t="shared" si="0"/>
        <v>4.8000000000000001E-2</v>
      </c>
    </row>
    <row r="13" spans="1:7" ht="12.95" customHeight="1">
      <c r="A13" s="6"/>
      <c r="B13" s="25" t="s">
        <v>134</v>
      </c>
      <c r="C13" s="5" t="s">
        <v>41</v>
      </c>
      <c r="D13" s="5" t="s">
        <v>23</v>
      </c>
      <c r="E13" s="7">
        <v>2011</v>
      </c>
      <c r="F13" s="8">
        <v>23.39</v>
      </c>
      <c r="G13" s="26">
        <f t="shared" si="0"/>
        <v>4.7E-2</v>
      </c>
    </row>
    <row r="14" spans="1:7" ht="12.95" customHeight="1">
      <c r="A14" s="6"/>
      <c r="B14" s="25" t="s">
        <v>21</v>
      </c>
      <c r="C14" s="5" t="s">
        <v>22</v>
      </c>
      <c r="D14" s="5" t="s">
        <v>11</v>
      </c>
      <c r="E14" s="7">
        <v>7487</v>
      </c>
      <c r="F14" s="8">
        <v>21.6</v>
      </c>
      <c r="G14" s="26">
        <f t="shared" si="0"/>
        <v>4.3400000000000001E-2</v>
      </c>
    </row>
    <row r="15" spans="1:7" ht="12.95" customHeight="1">
      <c r="A15" s="6"/>
      <c r="B15" s="25" t="s">
        <v>171</v>
      </c>
      <c r="C15" s="5" t="s">
        <v>114</v>
      </c>
      <c r="D15" s="5" t="s">
        <v>113</v>
      </c>
      <c r="E15" s="7">
        <v>9261</v>
      </c>
      <c r="F15" s="8">
        <v>18.57</v>
      </c>
      <c r="G15" s="26">
        <f t="shared" si="0"/>
        <v>3.73E-2</v>
      </c>
    </row>
    <row r="16" spans="1:7" ht="12.95" customHeight="1">
      <c r="A16" s="6"/>
      <c r="B16" s="25" t="s">
        <v>152</v>
      </c>
      <c r="C16" s="5" t="s">
        <v>73</v>
      </c>
      <c r="D16" s="5" t="s">
        <v>71</v>
      </c>
      <c r="E16" s="7">
        <v>2388</v>
      </c>
      <c r="F16" s="8">
        <v>17.23</v>
      </c>
      <c r="G16" s="26">
        <f t="shared" si="0"/>
        <v>3.4599999999999999E-2</v>
      </c>
    </row>
    <row r="17" spans="1:7" ht="12.95" customHeight="1">
      <c r="A17" s="6"/>
      <c r="B17" s="25" t="s">
        <v>156</v>
      </c>
      <c r="C17" s="5" t="s">
        <v>83</v>
      </c>
      <c r="D17" s="5" t="s">
        <v>71</v>
      </c>
      <c r="E17" s="7">
        <v>383</v>
      </c>
      <c r="F17" s="8">
        <v>16.07</v>
      </c>
      <c r="G17" s="26">
        <f t="shared" si="0"/>
        <v>3.2300000000000002E-2</v>
      </c>
    </row>
    <row r="18" spans="1:7" ht="12.95" customHeight="1">
      <c r="A18" s="6"/>
      <c r="B18" s="25" t="s">
        <v>191</v>
      </c>
      <c r="C18" s="5" t="s">
        <v>192</v>
      </c>
      <c r="D18" s="5" t="s">
        <v>55</v>
      </c>
      <c r="E18" s="7">
        <v>1047</v>
      </c>
      <c r="F18" s="8">
        <v>15.41</v>
      </c>
      <c r="G18" s="26">
        <f t="shared" si="0"/>
        <v>3.09E-2</v>
      </c>
    </row>
    <row r="19" spans="1:7" ht="12.95" customHeight="1">
      <c r="A19" s="6"/>
      <c r="B19" s="25" t="s">
        <v>133</v>
      </c>
      <c r="C19" s="5" t="s">
        <v>47</v>
      </c>
      <c r="D19" s="5" t="s">
        <v>17</v>
      </c>
      <c r="E19" s="7">
        <v>2075</v>
      </c>
      <c r="F19" s="8">
        <v>15.4</v>
      </c>
      <c r="G19" s="26">
        <f t="shared" si="0"/>
        <v>3.09E-2</v>
      </c>
    </row>
    <row r="20" spans="1:7" ht="12.95" customHeight="1">
      <c r="A20" s="6"/>
      <c r="B20" s="25" t="s">
        <v>188</v>
      </c>
      <c r="C20" s="5" t="s">
        <v>189</v>
      </c>
      <c r="D20" s="5" t="s">
        <v>104</v>
      </c>
      <c r="E20" s="7">
        <v>16274</v>
      </c>
      <c r="F20" s="8">
        <v>15.31</v>
      </c>
      <c r="G20" s="26">
        <f t="shared" si="0"/>
        <v>3.0700000000000002E-2</v>
      </c>
    </row>
    <row r="21" spans="1:7" ht="12.95" customHeight="1">
      <c r="A21" s="6"/>
      <c r="B21" s="25" t="s">
        <v>230</v>
      </c>
      <c r="C21" s="5" t="s">
        <v>231</v>
      </c>
      <c r="D21" s="5" t="s">
        <v>104</v>
      </c>
      <c r="E21" s="7">
        <v>1595</v>
      </c>
      <c r="F21" s="8">
        <v>14.64</v>
      </c>
      <c r="G21" s="26">
        <f t="shared" si="0"/>
        <v>2.9399999999999999E-2</v>
      </c>
    </row>
    <row r="22" spans="1:7" ht="12.95" customHeight="1">
      <c r="A22" s="6"/>
      <c r="B22" s="25" t="s">
        <v>176</v>
      </c>
      <c r="C22" s="5" t="s">
        <v>98</v>
      </c>
      <c r="D22" s="5" t="s">
        <v>17</v>
      </c>
      <c r="E22" s="7">
        <v>3370</v>
      </c>
      <c r="F22" s="8">
        <v>14.55</v>
      </c>
      <c r="G22" s="26">
        <f t="shared" si="0"/>
        <v>2.92E-2</v>
      </c>
    </row>
    <row r="23" spans="1:7" ht="12.95" customHeight="1">
      <c r="A23" s="6"/>
      <c r="B23" s="25" t="s">
        <v>226</v>
      </c>
      <c r="C23" s="5" t="s">
        <v>227</v>
      </c>
      <c r="D23" s="5" t="s">
        <v>75</v>
      </c>
      <c r="E23" s="7">
        <v>8443</v>
      </c>
      <c r="F23" s="8">
        <v>14.37</v>
      </c>
      <c r="G23" s="26">
        <f t="shared" si="0"/>
        <v>2.8899999999999999E-2</v>
      </c>
    </row>
    <row r="24" spans="1:7" ht="12.95" customHeight="1">
      <c r="A24" s="6"/>
      <c r="B24" s="25" t="s">
        <v>264</v>
      </c>
      <c r="C24" s="5" t="s">
        <v>265</v>
      </c>
      <c r="D24" s="5" t="s">
        <v>19</v>
      </c>
      <c r="E24" s="7">
        <v>15413</v>
      </c>
      <c r="F24" s="8">
        <v>13.53</v>
      </c>
      <c r="G24" s="26">
        <f t="shared" si="0"/>
        <v>2.7199999999999998E-2</v>
      </c>
    </row>
    <row r="25" spans="1:7" ht="12.95" customHeight="1">
      <c r="A25" s="6"/>
      <c r="B25" s="25" t="s">
        <v>140</v>
      </c>
      <c r="C25" s="5" t="s">
        <v>25</v>
      </c>
      <c r="D25" s="5" t="s">
        <v>26</v>
      </c>
      <c r="E25" s="7">
        <v>458</v>
      </c>
      <c r="F25" s="8">
        <v>12.52</v>
      </c>
      <c r="G25" s="26">
        <f t="shared" si="0"/>
        <v>2.5100000000000001E-2</v>
      </c>
    </row>
    <row r="26" spans="1:7" ht="12.95" customHeight="1">
      <c r="A26" s="6"/>
      <c r="B26" s="25" t="s">
        <v>51</v>
      </c>
      <c r="C26" s="5" t="s">
        <v>52</v>
      </c>
      <c r="D26" s="5" t="s">
        <v>11</v>
      </c>
      <c r="E26" s="7">
        <v>6805</v>
      </c>
      <c r="F26" s="8">
        <v>12.11</v>
      </c>
      <c r="G26" s="26">
        <f t="shared" si="0"/>
        <v>2.4299999999999999E-2</v>
      </c>
    </row>
    <row r="27" spans="1:7" ht="12.95" customHeight="1">
      <c r="A27" s="6"/>
      <c r="B27" s="25" t="s">
        <v>180</v>
      </c>
      <c r="C27" s="5" t="s">
        <v>232</v>
      </c>
      <c r="D27" s="5" t="s">
        <v>109</v>
      </c>
      <c r="E27" s="7">
        <v>6164</v>
      </c>
      <c r="F27" s="8">
        <v>11.96</v>
      </c>
      <c r="G27" s="26">
        <f t="shared" si="0"/>
        <v>2.4E-2</v>
      </c>
    </row>
    <row r="28" spans="1:7" ht="12.95" customHeight="1">
      <c r="A28" s="6"/>
      <c r="B28" s="25" t="s">
        <v>124</v>
      </c>
      <c r="C28" s="5" t="s">
        <v>10</v>
      </c>
      <c r="D28" s="5" t="s">
        <v>11</v>
      </c>
      <c r="E28" s="7">
        <v>699</v>
      </c>
      <c r="F28" s="8">
        <v>11.42</v>
      </c>
      <c r="G28" s="26">
        <f t="shared" si="0"/>
        <v>2.29E-2</v>
      </c>
    </row>
    <row r="29" spans="1:7" ht="12.95" customHeight="1">
      <c r="A29" s="6"/>
      <c r="B29" s="25" t="s">
        <v>174</v>
      </c>
      <c r="C29" s="5" t="s">
        <v>108</v>
      </c>
      <c r="D29" s="5" t="s">
        <v>109</v>
      </c>
      <c r="E29" s="7">
        <v>2202</v>
      </c>
      <c r="F29" s="8">
        <v>11.12</v>
      </c>
      <c r="G29" s="26">
        <f t="shared" si="0"/>
        <v>2.23E-2</v>
      </c>
    </row>
    <row r="30" spans="1:7" ht="12.95" customHeight="1">
      <c r="A30" s="6"/>
      <c r="B30" s="25" t="s">
        <v>121</v>
      </c>
      <c r="C30" s="5" t="s">
        <v>16</v>
      </c>
      <c r="D30" s="5" t="s">
        <v>17</v>
      </c>
      <c r="E30" s="7">
        <v>809</v>
      </c>
      <c r="F30" s="8">
        <v>10.85</v>
      </c>
      <c r="G30" s="26">
        <f t="shared" si="0"/>
        <v>2.18E-2</v>
      </c>
    </row>
    <row r="31" spans="1:7" ht="12.95" customHeight="1">
      <c r="A31" s="6"/>
      <c r="B31" s="25" t="s">
        <v>233</v>
      </c>
      <c r="C31" s="5" t="s">
        <v>234</v>
      </c>
      <c r="D31" s="5" t="s">
        <v>177</v>
      </c>
      <c r="E31" s="7">
        <v>5935</v>
      </c>
      <c r="F31" s="8">
        <v>10.199999999999999</v>
      </c>
      <c r="G31" s="26">
        <f t="shared" si="0"/>
        <v>2.0500000000000001E-2</v>
      </c>
    </row>
    <row r="32" spans="1:7" ht="12.95" customHeight="1">
      <c r="A32" s="6"/>
      <c r="B32" s="25" t="s">
        <v>278</v>
      </c>
      <c r="C32" s="5" t="s">
        <v>279</v>
      </c>
      <c r="D32" s="5" t="s">
        <v>19</v>
      </c>
      <c r="E32" s="7">
        <v>2294</v>
      </c>
      <c r="F32" s="8">
        <v>7.22</v>
      </c>
      <c r="G32" s="26">
        <f t="shared" si="0"/>
        <v>1.4500000000000001E-2</v>
      </c>
    </row>
    <row r="33" spans="1:7" ht="12.95" customHeight="1">
      <c r="A33" s="6"/>
      <c r="B33" s="25" t="s">
        <v>212</v>
      </c>
      <c r="C33" s="5" t="s">
        <v>213</v>
      </c>
      <c r="D33" s="5" t="s">
        <v>214</v>
      </c>
      <c r="E33" s="7">
        <v>1655</v>
      </c>
      <c r="F33" s="8">
        <v>6.09</v>
      </c>
      <c r="G33" s="26">
        <f t="shared" si="0"/>
        <v>1.2200000000000001E-2</v>
      </c>
    </row>
    <row r="34" spans="1:7" ht="12.95" customHeight="1">
      <c r="A34" s="6"/>
      <c r="B34" s="25" t="s">
        <v>258</v>
      </c>
      <c r="C34" s="5" t="s">
        <v>259</v>
      </c>
      <c r="D34" s="5" t="s">
        <v>177</v>
      </c>
      <c r="E34" s="7">
        <v>1211</v>
      </c>
      <c r="F34" s="8">
        <v>5.97</v>
      </c>
      <c r="G34" s="26">
        <f t="shared" si="0"/>
        <v>1.2E-2</v>
      </c>
    </row>
    <row r="35" spans="1:7" ht="12.95" customHeight="1">
      <c r="A35" s="6"/>
      <c r="B35" s="25" t="s">
        <v>220</v>
      </c>
      <c r="C35" s="5" t="s">
        <v>221</v>
      </c>
      <c r="D35" s="5" t="s">
        <v>75</v>
      </c>
      <c r="E35" s="7">
        <v>619</v>
      </c>
      <c r="F35" s="8">
        <v>4.72</v>
      </c>
      <c r="G35" s="26">
        <f t="shared" si="0"/>
        <v>9.4999999999999998E-3</v>
      </c>
    </row>
    <row r="36" spans="1:7" ht="12.95" customHeight="1">
      <c r="A36" s="6"/>
      <c r="B36" s="25" t="s">
        <v>202</v>
      </c>
      <c r="C36" s="5" t="s">
        <v>203</v>
      </c>
      <c r="D36" s="5" t="s">
        <v>15</v>
      </c>
      <c r="E36" s="7">
        <v>3076</v>
      </c>
      <c r="F36" s="8">
        <v>4.1100000000000003</v>
      </c>
      <c r="G36" s="26">
        <f t="shared" si="0"/>
        <v>8.3000000000000001E-3</v>
      </c>
    </row>
    <row r="37" spans="1:7" ht="12.95" customHeight="1">
      <c r="A37" s="6"/>
      <c r="B37" s="25" t="s">
        <v>194</v>
      </c>
      <c r="C37" s="5" t="s">
        <v>195</v>
      </c>
      <c r="D37" s="5" t="s">
        <v>113</v>
      </c>
      <c r="E37" s="7">
        <v>35</v>
      </c>
      <c r="F37" s="8">
        <v>0.08</v>
      </c>
      <c r="G37" s="26">
        <f t="shared" si="0"/>
        <v>2.0000000000000001E-4</v>
      </c>
    </row>
    <row r="38" spans="1:7" ht="12.95" customHeight="1">
      <c r="A38" s="1"/>
      <c r="B38" s="23" t="s">
        <v>57</v>
      </c>
      <c r="C38" s="5" t="s">
        <v>1</v>
      </c>
      <c r="D38" s="5" t="s">
        <v>1</v>
      </c>
      <c r="E38" s="5" t="s">
        <v>1</v>
      </c>
      <c r="F38" s="9">
        <f>SUM(F7:F37)</f>
        <v>477.73</v>
      </c>
      <c r="G38" s="27">
        <f>SUM(G7:G37)</f>
        <v>0.95929999999999993</v>
      </c>
    </row>
    <row r="39" spans="1:7" ht="12.95" customHeight="1">
      <c r="A39" s="1"/>
      <c r="B39" s="28" t="s">
        <v>58</v>
      </c>
      <c r="C39" s="10" t="s">
        <v>1</v>
      </c>
      <c r="D39" s="10" t="s">
        <v>1</v>
      </c>
      <c r="E39" s="10" t="s">
        <v>1</v>
      </c>
      <c r="F39" s="11" t="s">
        <v>59</v>
      </c>
      <c r="G39" s="29" t="s">
        <v>59</v>
      </c>
    </row>
    <row r="40" spans="1:7" ht="12.95" customHeight="1">
      <c r="A40" s="1"/>
      <c r="B40" s="28" t="s">
        <v>57</v>
      </c>
      <c r="C40" s="10" t="s">
        <v>1</v>
      </c>
      <c r="D40" s="10" t="s">
        <v>1</v>
      </c>
      <c r="E40" s="10" t="s">
        <v>1</v>
      </c>
      <c r="F40" s="11" t="s">
        <v>59</v>
      </c>
      <c r="G40" s="29" t="s">
        <v>59</v>
      </c>
    </row>
    <row r="41" spans="1:7" ht="12.95" customHeight="1">
      <c r="A41" s="1"/>
      <c r="B41" s="28" t="s">
        <v>60</v>
      </c>
      <c r="C41" s="12" t="s">
        <v>1</v>
      </c>
      <c r="D41" s="10" t="s">
        <v>1</v>
      </c>
      <c r="E41" s="12" t="s">
        <v>1</v>
      </c>
      <c r="F41" s="9">
        <f>+F38</f>
        <v>477.73</v>
      </c>
      <c r="G41" s="27">
        <f>+G38</f>
        <v>0.95929999999999993</v>
      </c>
    </row>
    <row r="42" spans="1:7" ht="12.95" customHeight="1">
      <c r="A42" s="1"/>
      <c r="B42" s="28" t="s">
        <v>61</v>
      </c>
      <c r="C42" s="5" t="s">
        <v>1</v>
      </c>
      <c r="D42" s="10" t="s">
        <v>1</v>
      </c>
      <c r="E42" s="5" t="s">
        <v>1</v>
      </c>
      <c r="F42" s="13">
        <f>+F43-F41</f>
        <v>20.269999999999982</v>
      </c>
      <c r="G42" s="27">
        <f>+G43-G41</f>
        <v>4.0700000000000069E-2</v>
      </c>
    </row>
    <row r="43" spans="1:7" ht="12.95" customHeight="1" thickBot="1">
      <c r="A43" s="1"/>
      <c r="B43" s="30" t="s">
        <v>62</v>
      </c>
      <c r="C43" s="31" t="s">
        <v>1</v>
      </c>
      <c r="D43" s="31" t="s">
        <v>1</v>
      </c>
      <c r="E43" s="31" t="s">
        <v>1</v>
      </c>
      <c r="F43" s="32">
        <v>498</v>
      </c>
      <c r="G43" s="33">
        <v>1</v>
      </c>
    </row>
    <row r="44" spans="1:7">
      <c r="A44" s="1"/>
      <c r="B44" s="4" t="s">
        <v>1</v>
      </c>
      <c r="C44" s="1"/>
      <c r="D44" s="1"/>
      <c r="E44" s="1"/>
      <c r="F44" s="1"/>
      <c r="G44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2"/>
  <sheetViews>
    <sheetView zoomScale="90" zoomScaleNormal="90" workbookViewId="0"/>
  </sheetViews>
  <sheetFormatPr defaultRowHeight="12.75"/>
  <cols>
    <col min="1" max="1" width="2.5703125" customWidth="1"/>
    <col min="2" max="2" width="40.28515625" bestFit="1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124</v>
      </c>
      <c r="C7" s="5" t="s">
        <v>10</v>
      </c>
      <c r="D7" s="5" t="s">
        <v>11</v>
      </c>
      <c r="E7" s="7">
        <v>8634</v>
      </c>
      <c r="F7" s="8">
        <v>141.02000000000001</v>
      </c>
      <c r="G7" s="26">
        <f t="shared" ref="G7:G22" si="0">ROUND(F7/$F$31,4)</f>
        <v>0.21529999999999999</v>
      </c>
    </row>
    <row r="8" spans="1:7" ht="12.95" customHeight="1">
      <c r="A8" s="6"/>
      <c r="B8" s="25" t="s">
        <v>126</v>
      </c>
      <c r="C8" s="5" t="s">
        <v>20</v>
      </c>
      <c r="D8" s="5" t="s">
        <v>11</v>
      </c>
      <c r="E8" s="7">
        <v>43197</v>
      </c>
      <c r="F8" s="8">
        <v>140.94999999999999</v>
      </c>
      <c r="G8" s="26">
        <f t="shared" si="0"/>
        <v>0.2152</v>
      </c>
    </row>
    <row r="9" spans="1:7" ht="12.95" customHeight="1">
      <c r="A9" s="6"/>
      <c r="B9" s="25" t="s">
        <v>137</v>
      </c>
      <c r="C9" s="5" t="s">
        <v>45</v>
      </c>
      <c r="D9" s="5" t="s">
        <v>11</v>
      </c>
      <c r="E9" s="7">
        <v>7422</v>
      </c>
      <c r="F9" s="8">
        <v>71.59</v>
      </c>
      <c r="G9" s="26">
        <f t="shared" si="0"/>
        <v>0.10929999999999999</v>
      </c>
    </row>
    <row r="10" spans="1:7" ht="12.95" customHeight="1">
      <c r="A10" s="6"/>
      <c r="B10" s="25" t="s">
        <v>21</v>
      </c>
      <c r="C10" s="5" t="s">
        <v>22</v>
      </c>
      <c r="D10" s="5" t="s">
        <v>11</v>
      </c>
      <c r="E10" s="7">
        <v>22523</v>
      </c>
      <c r="F10" s="8">
        <v>64.989999999999995</v>
      </c>
      <c r="G10" s="26">
        <f t="shared" si="0"/>
        <v>9.9199999999999997E-2</v>
      </c>
    </row>
    <row r="11" spans="1:7" ht="12.95" customHeight="1">
      <c r="A11" s="6"/>
      <c r="B11" s="25" t="s">
        <v>128</v>
      </c>
      <c r="C11" s="5" t="s">
        <v>24</v>
      </c>
      <c r="D11" s="5" t="s">
        <v>11</v>
      </c>
      <c r="E11" s="7">
        <v>9079</v>
      </c>
      <c r="F11" s="8">
        <v>46.68</v>
      </c>
      <c r="G11" s="26">
        <f t="shared" si="0"/>
        <v>7.1300000000000002E-2</v>
      </c>
    </row>
    <row r="12" spans="1:7" ht="12.95" customHeight="1">
      <c r="A12" s="6"/>
      <c r="B12" s="25" t="s">
        <v>146</v>
      </c>
      <c r="C12" s="5" t="s">
        <v>72</v>
      </c>
      <c r="D12" s="5" t="s">
        <v>11</v>
      </c>
      <c r="E12" s="7">
        <v>2990</v>
      </c>
      <c r="F12" s="8">
        <v>44.24</v>
      </c>
      <c r="G12" s="26">
        <f t="shared" si="0"/>
        <v>6.7500000000000004E-2</v>
      </c>
    </row>
    <row r="13" spans="1:7" ht="12.95" customHeight="1">
      <c r="A13" s="6"/>
      <c r="B13" s="25" t="s">
        <v>163</v>
      </c>
      <c r="C13" s="5" t="s">
        <v>88</v>
      </c>
      <c r="D13" s="5" t="s">
        <v>11</v>
      </c>
      <c r="E13" s="7">
        <v>1222</v>
      </c>
      <c r="F13" s="8">
        <v>17.5</v>
      </c>
      <c r="G13" s="26">
        <f t="shared" si="0"/>
        <v>2.6700000000000002E-2</v>
      </c>
    </row>
    <row r="14" spans="1:7" ht="12.95" customHeight="1">
      <c r="A14" s="6"/>
      <c r="B14" s="25" t="s">
        <v>51</v>
      </c>
      <c r="C14" s="5" t="s">
        <v>52</v>
      </c>
      <c r="D14" s="5" t="s">
        <v>11</v>
      </c>
      <c r="E14" s="7">
        <v>9753</v>
      </c>
      <c r="F14" s="8">
        <v>17.36</v>
      </c>
      <c r="G14" s="26">
        <f t="shared" si="0"/>
        <v>2.6499999999999999E-2</v>
      </c>
    </row>
    <row r="15" spans="1:7" ht="12.95" customHeight="1">
      <c r="A15" s="6"/>
      <c r="B15" s="25" t="s">
        <v>204</v>
      </c>
      <c r="C15" s="5" t="s">
        <v>205</v>
      </c>
      <c r="D15" s="5" t="s">
        <v>15</v>
      </c>
      <c r="E15" s="7">
        <v>8375</v>
      </c>
      <c r="F15" s="8">
        <v>16.18</v>
      </c>
      <c r="G15" s="26">
        <f t="shared" si="0"/>
        <v>2.47E-2</v>
      </c>
    </row>
    <row r="16" spans="1:7" ht="12.95" customHeight="1">
      <c r="A16" s="6"/>
      <c r="B16" s="25" t="s">
        <v>266</v>
      </c>
      <c r="C16" s="5" t="s">
        <v>267</v>
      </c>
      <c r="D16" s="5" t="s">
        <v>268</v>
      </c>
      <c r="E16" s="7">
        <v>911</v>
      </c>
      <c r="F16" s="8">
        <v>15.35</v>
      </c>
      <c r="G16" s="26">
        <f t="shared" si="0"/>
        <v>2.3400000000000001E-2</v>
      </c>
    </row>
    <row r="17" spans="1:7" ht="12.95" customHeight="1">
      <c r="A17" s="6"/>
      <c r="B17" s="25" t="s">
        <v>269</v>
      </c>
      <c r="C17" s="5" t="s">
        <v>270</v>
      </c>
      <c r="D17" s="5" t="s">
        <v>11</v>
      </c>
      <c r="E17" s="7">
        <v>48920</v>
      </c>
      <c r="F17" s="8">
        <v>13.77</v>
      </c>
      <c r="G17" s="26">
        <f t="shared" si="0"/>
        <v>2.1000000000000001E-2</v>
      </c>
    </row>
    <row r="18" spans="1:7" ht="12.95" customHeight="1">
      <c r="A18" s="6"/>
      <c r="B18" s="25" t="s">
        <v>248</v>
      </c>
      <c r="C18" s="5" t="s">
        <v>249</v>
      </c>
      <c r="D18" s="5" t="s">
        <v>15</v>
      </c>
      <c r="E18" s="7">
        <v>6999</v>
      </c>
      <c r="F18" s="8">
        <v>12.12</v>
      </c>
      <c r="G18" s="26">
        <f t="shared" si="0"/>
        <v>1.8499999999999999E-2</v>
      </c>
    </row>
    <row r="19" spans="1:7" ht="12.95" customHeight="1">
      <c r="A19" s="6"/>
      <c r="B19" s="25" t="s">
        <v>200</v>
      </c>
      <c r="C19" s="5" t="s">
        <v>201</v>
      </c>
      <c r="D19" s="5" t="s">
        <v>11</v>
      </c>
      <c r="E19" s="7">
        <v>7813</v>
      </c>
      <c r="F19" s="8">
        <v>11.73</v>
      </c>
      <c r="G19" s="26">
        <f t="shared" si="0"/>
        <v>1.7899999999999999E-2</v>
      </c>
    </row>
    <row r="20" spans="1:7" ht="12.95" customHeight="1">
      <c r="A20" s="6"/>
      <c r="B20" s="25" t="s">
        <v>262</v>
      </c>
      <c r="C20" s="5" t="s">
        <v>263</v>
      </c>
      <c r="D20" s="5" t="s">
        <v>15</v>
      </c>
      <c r="E20" s="7">
        <v>1983</v>
      </c>
      <c r="F20" s="8">
        <v>10.68</v>
      </c>
      <c r="G20" s="26">
        <f t="shared" si="0"/>
        <v>1.6299999999999999E-2</v>
      </c>
    </row>
    <row r="21" spans="1:7" ht="12.95" customHeight="1">
      <c r="A21" s="6"/>
      <c r="B21" s="25" t="s">
        <v>207</v>
      </c>
      <c r="C21" s="5" t="s">
        <v>187</v>
      </c>
      <c r="D21" s="5" t="s">
        <v>15</v>
      </c>
      <c r="E21" s="7">
        <v>7334</v>
      </c>
      <c r="F21" s="8">
        <v>9.42</v>
      </c>
      <c r="G21" s="26">
        <f t="shared" si="0"/>
        <v>1.44E-2</v>
      </c>
    </row>
    <row r="22" spans="1:7" ht="12.95" customHeight="1">
      <c r="A22" s="6"/>
      <c r="B22" s="25" t="s">
        <v>120</v>
      </c>
      <c r="C22" s="5" t="s">
        <v>14</v>
      </c>
      <c r="D22" s="5" t="s">
        <v>15</v>
      </c>
      <c r="E22" s="7">
        <v>383</v>
      </c>
      <c r="F22" s="8">
        <v>6.01</v>
      </c>
      <c r="G22" s="26">
        <f t="shared" si="0"/>
        <v>9.1999999999999998E-3</v>
      </c>
    </row>
    <row r="23" spans="1:7" ht="12.95" customHeight="1">
      <c r="A23" s="6"/>
      <c r="B23" s="25" t="s">
        <v>202</v>
      </c>
      <c r="C23" s="5" t="s">
        <v>203</v>
      </c>
      <c r="D23" s="5" t="s">
        <v>15</v>
      </c>
      <c r="E23" s="7">
        <v>3862</v>
      </c>
      <c r="F23" s="8">
        <v>5.16</v>
      </c>
      <c r="G23" s="26">
        <f t="shared" ref="G23:G25" si="1">ROUND(F23/$F$31,4)</f>
        <v>7.9000000000000008E-3</v>
      </c>
    </row>
    <row r="24" spans="1:7" ht="12.95" customHeight="1">
      <c r="A24" s="6"/>
      <c r="B24" s="25" t="s">
        <v>239</v>
      </c>
      <c r="C24" s="5" t="s">
        <v>240</v>
      </c>
      <c r="D24" s="5" t="s">
        <v>11</v>
      </c>
      <c r="E24" s="7">
        <v>2018</v>
      </c>
      <c r="F24" s="8">
        <v>2.25</v>
      </c>
      <c r="G24" s="26">
        <f t="shared" si="1"/>
        <v>3.3999999999999998E-3</v>
      </c>
    </row>
    <row r="25" spans="1:7" ht="12.95" customHeight="1">
      <c r="A25" s="6"/>
      <c r="B25" s="25" t="s">
        <v>280</v>
      </c>
      <c r="C25" s="5" t="s">
        <v>281</v>
      </c>
      <c r="D25" s="5" t="s">
        <v>15</v>
      </c>
      <c r="E25" s="7">
        <v>246</v>
      </c>
      <c r="F25" s="8">
        <v>1.92</v>
      </c>
      <c r="G25" s="26">
        <f t="shared" si="1"/>
        <v>2.8999999999999998E-3</v>
      </c>
    </row>
    <row r="26" spans="1:7" ht="12.95" customHeight="1">
      <c r="A26" s="1"/>
      <c r="B26" s="23" t="s">
        <v>57</v>
      </c>
      <c r="C26" s="5" t="s">
        <v>1</v>
      </c>
      <c r="D26" s="5" t="s">
        <v>1</v>
      </c>
      <c r="E26" s="5" t="s">
        <v>1</v>
      </c>
      <c r="F26" s="9">
        <f>SUM(F7:F25)</f>
        <v>648.91999999999985</v>
      </c>
      <c r="G26" s="27">
        <f>SUM(G7:G25)</f>
        <v>0.99059999999999981</v>
      </c>
    </row>
    <row r="27" spans="1:7" ht="12.95" customHeight="1">
      <c r="A27" s="1"/>
      <c r="B27" s="28" t="s">
        <v>58</v>
      </c>
      <c r="C27" s="10" t="s">
        <v>1</v>
      </c>
      <c r="D27" s="10" t="s">
        <v>1</v>
      </c>
      <c r="E27" s="10" t="s">
        <v>1</v>
      </c>
      <c r="F27" s="11" t="s">
        <v>59</v>
      </c>
      <c r="G27" s="29" t="s">
        <v>59</v>
      </c>
    </row>
    <row r="28" spans="1:7" ht="12.95" customHeight="1">
      <c r="A28" s="1"/>
      <c r="B28" s="28" t="s">
        <v>57</v>
      </c>
      <c r="C28" s="10" t="s">
        <v>1</v>
      </c>
      <c r="D28" s="10" t="s">
        <v>1</v>
      </c>
      <c r="E28" s="10" t="s">
        <v>1</v>
      </c>
      <c r="F28" s="11" t="s">
        <v>59</v>
      </c>
      <c r="G28" s="29" t="s">
        <v>59</v>
      </c>
    </row>
    <row r="29" spans="1:7" ht="12.95" customHeight="1">
      <c r="A29" s="1"/>
      <c r="B29" s="28" t="s">
        <v>60</v>
      </c>
      <c r="C29" s="12" t="s">
        <v>1</v>
      </c>
      <c r="D29" s="10" t="s">
        <v>1</v>
      </c>
      <c r="E29" s="12" t="s">
        <v>1</v>
      </c>
      <c r="F29" s="9">
        <f>+F26</f>
        <v>648.91999999999985</v>
      </c>
      <c r="G29" s="27">
        <f>+G26</f>
        <v>0.99059999999999981</v>
      </c>
    </row>
    <row r="30" spans="1:7" ht="12.95" customHeight="1">
      <c r="A30" s="1"/>
      <c r="B30" s="28" t="s">
        <v>61</v>
      </c>
      <c r="C30" s="5" t="s">
        <v>1</v>
      </c>
      <c r="D30" s="10" t="s">
        <v>1</v>
      </c>
      <c r="E30" s="5" t="s">
        <v>1</v>
      </c>
      <c r="F30" s="13">
        <f>+F31-F29</f>
        <v>6.1800000000001774</v>
      </c>
      <c r="G30" s="27">
        <f>+G31-G29</f>
        <v>9.400000000000186E-3</v>
      </c>
    </row>
    <row r="31" spans="1:7" ht="12.95" customHeight="1" thickBot="1">
      <c r="A31" s="1"/>
      <c r="B31" s="30" t="s">
        <v>62</v>
      </c>
      <c r="C31" s="31" t="s">
        <v>1</v>
      </c>
      <c r="D31" s="31" t="s">
        <v>1</v>
      </c>
      <c r="E31" s="31" t="s">
        <v>1</v>
      </c>
      <c r="F31" s="32">
        <v>655.1</v>
      </c>
      <c r="G31" s="33">
        <v>1</v>
      </c>
    </row>
    <row r="32" spans="1:7">
      <c r="A32" s="1"/>
      <c r="B32" s="2"/>
      <c r="C32" s="1"/>
      <c r="D32" s="1"/>
      <c r="E32" s="1"/>
      <c r="F32" s="1"/>
      <c r="G32" s="1"/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0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7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138</v>
      </c>
      <c r="C7" s="5" t="s">
        <v>30</v>
      </c>
      <c r="D7" s="5" t="s">
        <v>31</v>
      </c>
      <c r="E7" s="7">
        <v>2982</v>
      </c>
      <c r="F7" s="8">
        <v>215.15</v>
      </c>
      <c r="G7" s="26">
        <f t="shared" ref="G7:G43" si="0">+ROUND(F7/$F$49,4)</f>
        <v>7.1499999999999994E-2</v>
      </c>
    </row>
    <row r="8" spans="1:7" ht="12.95" customHeight="1">
      <c r="A8" s="6"/>
      <c r="B8" s="25" t="s">
        <v>179</v>
      </c>
      <c r="C8" s="5" t="s">
        <v>96</v>
      </c>
      <c r="D8" s="5" t="s">
        <v>75</v>
      </c>
      <c r="E8" s="7">
        <v>43614</v>
      </c>
      <c r="F8" s="8">
        <v>191.81</v>
      </c>
      <c r="G8" s="26">
        <f t="shared" si="0"/>
        <v>6.3700000000000007E-2</v>
      </c>
    </row>
    <row r="9" spans="1:7" ht="12.95" customHeight="1">
      <c r="A9" s="6"/>
      <c r="B9" s="25" t="s">
        <v>122</v>
      </c>
      <c r="C9" s="5" t="s">
        <v>12</v>
      </c>
      <c r="D9" s="5" t="s">
        <v>13</v>
      </c>
      <c r="E9" s="7">
        <v>17020</v>
      </c>
      <c r="F9" s="8">
        <v>166.28</v>
      </c>
      <c r="G9" s="26">
        <f t="shared" si="0"/>
        <v>5.5199999999999999E-2</v>
      </c>
    </row>
    <row r="10" spans="1:7" ht="12.95" customHeight="1">
      <c r="A10" s="6"/>
      <c r="B10" s="25" t="s">
        <v>129</v>
      </c>
      <c r="C10" s="5" t="s">
        <v>32</v>
      </c>
      <c r="D10" s="5" t="s">
        <v>13</v>
      </c>
      <c r="E10" s="7">
        <v>6092</v>
      </c>
      <c r="F10" s="8">
        <v>155</v>
      </c>
      <c r="G10" s="26">
        <f t="shared" si="0"/>
        <v>5.1499999999999997E-2</v>
      </c>
    </row>
    <row r="11" spans="1:7" ht="12.95" customHeight="1">
      <c r="A11" s="6"/>
      <c r="B11" s="25" t="s">
        <v>183</v>
      </c>
      <c r="C11" s="5" t="s">
        <v>184</v>
      </c>
      <c r="D11" s="5" t="s">
        <v>75</v>
      </c>
      <c r="E11" s="7">
        <v>14253</v>
      </c>
      <c r="F11" s="8">
        <v>152.59</v>
      </c>
      <c r="G11" s="26">
        <f t="shared" si="0"/>
        <v>5.0700000000000002E-2</v>
      </c>
    </row>
    <row r="12" spans="1:7" ht="12.95" customHeight="1">
      <c r="A12" s="6"/>
      <c r="B12" s="25" t="s">
        <v>152</v>
      </c>
      <c r="C12" s="5" t="s">
        <v>73</v>
      </c>
      <c r="D12" s="5" t="s">
        <v>71</v>
      </c>
      <c r="E12" s="7">
        <v>19005</v>
      </c>
      <c r="F12" s="8">
        <v>137.1</v>
      </c>
      <c r="G12" s="26">
        <f t="shared" si="0"/>
        <v>4.5499999999999999E-2</v>
      </c>
    </row>
    <row r="13" spans="1:7" ht="12.95" customHeight="1">
      <c r="A13" s="6"/>
      <c r="B13" s="25" t="s">
        <v>148</v>
      </c>
      <c r="C13" s="5" t="s">
        <v>67</v>
      </c>
      <c r="D13" s="5" t="s">
        <v>68</v>
      </c>
      <c r="E13" s="7">
        <v>30015</v>
      </c>
      <c r="F13" s="8">
        <v>135.37</v>
      </c>
      <c r="G13" s="26">
        <f t="shared" si="0"/>
        <v>4.4999999999999998E-2</v>
      </c>
    </row>
    <row r="14" spans="1:7" ht="12.95" customHeight="1">
      <c r="A14" s="6"/>
      <c r="B14" s="25" t="s">
        <v>226</v>
      </c>
      <c r="C14" s="5" t="s">
        <v>227</v>
      </c>
      <c r="D14" s="5" t="s">
        <v>75</v>
      </c>
      <c r="E14" s="7">
        <v>71235</v>
      </c>
      <c r="F14" s="8">
        <v>121.21</v>
      </c>
      <c r="G14" s="26">
        <f t="shared" si="0"/>
        <v>4.0300000000000002E-2</v>
      </c>
    </row>
    <row r="15" spans="1:7" ht="12.95" customHeight="1">
      <c r="A15" s="6"/>
      <c r="B15" s="25" t="s">
        <v>134</v>
      </c>
      <c r="C15" s="5" t="s">
        <v>41</v>
      </c>
      <c r="D15" s="5" t="s">
        <v>23</v>
      </c>
      <c r="E15" s="7">
        <v>9932</v>
      </c>
      <c r="F15" s="8">
        <v>115.5</v>
      </c>
      <c r="G15" s="26">
        <f t="shared" si="0"/>
        <v>3.8399999999999997E-2</v>
      </c>
    </row>
    <row r="16" spans="1:7" ht="12.95" customHeight="1">
      <c r="A16" s="6"/>
      <c r="B16" s="25" t="s">
        <v>156</v>
      </c>
      <c r="C16" s="5" t="s">
        <v>83</v>
      </c>
      <c r="D16" s="5" t="s">
        <v>71</v>
      </c>
      <c r="E16" s="7">
        <v>2446</v>
      </c>
      <c r="F16" s="8">
        <v>102.66</v>
      </c>
      <c r="G16" s="26">
        <f t="shared" si="0"/>
        <v>3.4099999999999998E-2</v>
      </c>
    </row>
    <row r="17" spans="1:7" ht="12.95" customHeight="1">
      <c r="A17" s="6"/>
      <c r="B17" s="25" t="s">
        <v>153</v>
      </c>
      <c r="C17" s="5" t="s">
        <v>70</v>
      </c>
      <c r="D17" s="5" t="s">
        <v>71</v>
      </c>
      <c r="E17" s="7">
        <v>543</v>
      </c>
      <c r="F17" s="8">
        <v>97.74</v>
      </c>
      <c r="G17" s="26">
        <f t="shared" si="0"/>
        <v>3.2500000000000001E-2</v>
      </c>
    </row>
    <row r="18" spans="1:7" ht="12.95" customHeight="1">
      <c r="A18" s="6"/>
      <c r="B18" s="25" t="s">
        <v>191</v>
      </c>
      <c r="C18" s="5" t="s">
        <v>192</v>
      </c>
      <c r="D18" s="5" t="s">
        <v>55</v>
      </c>
      <c r="E18" s="7">
        <v>6328</v>
      </c>
      <c r="F18" s="8">
        <v>93.11</v>
      </c>
      <c r="G18" s="26">
        <f t="shared" si="0"/>
        <v>3.09E-2</v>
      </c>
    </row>
    <row r="19" spans="1:7" ht="12.95" customHeight="1">
      <c r="A19" s="6"/>
      <c r="B19" s="25" t="s">
        <v>166</v>
      </c>
      <c r="C19" s="5" t="s">
        <v>102</v>
      </c>
      <c r="D19" s="5" t="s">
        <v>40</v>
      </c>
      <c r="E19" s="7">
        <v>7542</v>
      </c>
      <c r="F19" s="8">
        <v>86.93</v>
      </c>
      <c r="G19" s="26">
        <f t="shared" si="0"/>
        <v>2.8899999999999999E-2</v>
      </c>
    </row>
    <row r="20" spans="1:7" ht="12.95" customHeight="1">
      <c r="A20" s="6"/>
      <c r="B20" s="25" t="s">
        <v>149</v>
      </c>
      <c r="C20" s="5" t="s">
        <v>66</v>
      </c>
      <c r="D20" s="5" t="s">
        <v>55</v>
      </c>
      <c r="E20" s="7">
        <v>7418</v>
      </c>
      <c r="F20" s="8">
        <v>86.63</v>
      </c>
      <c r="G20" s="26">
        <f t="shared" si="0"/>
        <v>2.8799999999999999E-2</v>
      </c>
    </row>
    <row r="21" spans="1:7" ht="12.95" customHeight="1">
      <c r="A21" s="6"/>
      <c r="B21" s="25" t="s">
        <v>220</v>
      </c>
      <c r="C21" s="5" t="s">
        <v>221</v>
      </c>
      <c r="D21" s="5" t="s">
        <v>75</v>
      </c>
      <c r="E21" s="7">
        <v>11091</v>
      </c>
      <c r="F21" s="8">
        <v>84.56</v>
      </c>
      <c r="G21" s="26">
        <f t="shared" si="0"/>
        <v>2.81E-2</v>
      </c>
    </row>
    <row r="22" spans="1:7" ht="12.95" customHeight="1">
      <c r="A22" s="6"/>
      <c r="B22" s="25" t="s">
        <v>210</v>
      </c>
      <c r="C22" s="5" t="s">
        <v>211</v>
      </c>
      <c r="D22" s="5" t="s">
        <v>68</v>
      </c>
      <c r="E22" s="7">
        <v>33710</v>
      </c>
      <c r="F22" s="8">
        <v>77.47</v>
      </c>
      <c r="G22" s="26">
        <f t="shared" si="0"/>
        <v>2.5700000000000001E-2</v>
      </c>
    </row>
    <row r="23" spans="1:7" ht="12.95" customHeight="1">
      <c r="A23" s="6"/>
      <c r="B23" s="25" t="s">
        <v>151</v>
      </c>
      <c r="C23" s="5" t="s">
        <v>69</v>
      </c>
      <c r="D23" s="5" t="s">
        <v>40</v>
      </c>
      <c r="E23" s="7">
        <v>2147</v>
      </c>
      <c r="F23" s="8">
        <v>75.849999999999994</v>
      </c>
      <c r="G23" s="26">
        <f t="shared" si="0"/>
        <v>2.52E-2</v>
      </c>
    </row>
    <row r="24" spans="1:7" ht="12.95" customHeight="1">
      <c r="A24" s="6"/>
      <c r="B24" s="25" t="s">
        <v>282</v>
      </c>
      <c r="C24" s="5" t="s">
        <v>283</v>
      </c>
      <c r="D24" s="5" t="s">
        <v>23</v>
      </c>
      <c r="E24" s="7">
        <v>6661</v>
      </c>
      <c r="F24" s="8">
        <v>73.66</v>
      </c>
      <c r="G24" s="26">
        <f t="shared" si="0"/>
        <v>2.4500000000000001E-2</v>
      </c>
    </row>
    <row r="25" spans="1:7" ht="12.95" customHeight="1">
      <c r="A25" s="6"/>
      <c r="B25" s="25" t="s">
        <v>250</v>
      </c>
      <c r="C25" s="5" t="s">
        <v>251</v>
      </c>
      <c r="D25" s="5" t="s">
        <v>55</v>
      </c>
      <c r="E25" s="7">
        <v>11585</v>
      </c>
      <c r="F25" s="8">
        <v>70.510000000000005</v>
      </c>
      <c r="G25" s="26">
        <f t="shared" si="0"/>
        <v>2.3400000000000001E-2</v>
      </c>
    </row>
    <row r="26" spans="1:7" ht="12.95" customHeight="1">
      <c r="A26" s="6"/>
      <c r="B26" s="25" t="s">
        <v>243</v>
      </c>
      <c r="C26" s="5" t="s">
        <v>244</v>
      </c>
      <c r="D26" s="5" t="s">
        <v>35</v>
      </c>
      <c r="E26" s="7">
        <v>4514</v>
      </c>
      <c r="F26" s="8">
        <v>65.89</v>
      </c>
      <c r="G26" s="26">
        <f t="shared" si="0"/>
        <v>2.1899999999999999E-2</v>
      </c>
    </row>
    <row r="27" spans="1:7" ht="12.95" customHeight="1">
      <c r="A27" s="6"/>
      <c r="B27" s="25" t="s">
        <v>212</v>
      </c>
      <c r="C27" s="5" t="s">
        <v>213</v>
      </c>
      <c r="D27" s="5" t="s">
        <v>214</v>
      </c>
      <c r="E27" s="7">
        <v>17187</v>
      </c>
      <c r="F27" s="8">
        <v>63.21</v>
      </c>
      <c r="G27" s="26">
        <f t="shared" si="0"/>
        <v>2.1000000000000001E-2</v>
      </c>
    </row>
    <row r="28" spans="1:7" ht="12.95" customHeight="1">
      <c r="A28" s="6"/>
      <c r="B28" s="25" t="s">
        <v>284</v>
      </c>
      <c r="C28" s="5" t="s">
        <v>285</v>
      </c>
      <c r="D28" s="5" t="s">
        <v>68</v>
      </c>
      <c r="E28" s="7">
        <v>23876</v>
      </c>
      <c r="F28" s="8">
        <v>54.53</v>
      </c>
      <c r="G28" s="26">
        <f t="shared" si="0"/>
        <v>1.8100000000000002E-2</v>
      </c>
    </row>
    <row r="29" spans="1:7" ht="12.95" customHeight="1">
      <c r="A29" s="6"/>
      <c r="B29" s="25" t="s">
        <v>218</v>
      </c>
      <c r="C29" s="5" t="s">
        <v>219</v>
      </c>
      <c r="D29" s="5" t="s">
        <v>15</v>
      </c>
      <c r="E29" s="7">
        <v>3735</v>
      </c>
      <c r="F29" s="8">
        <v>53.18</v>
      </c>
      <c r="G29" s="26">
        <f t="shared" si="0"/>
        <v>1.77E-2</v>
      </c>
    </row>
    <row r="30" spans="1:7" ht="12.95" customHeight="1">
      <c r="A30" s="6"/>
      <c r="B30" s="25" t="s">
        <v>144</v>
      </c>
      <c r="C30" s="5" t="s">
        <v>74</v>
      </c>
      <c r="D30" s="5" t="s">
        <v>40</v>
      </c>
      <c r="E30" s="7">
        <v>2716</v>
      </c>
      <c r="F30" s="8">
        <v>49.19</v>
      </c>
      <c r="G30" s="26">
        <f t="shared" si="0"/>
        <v>1.6299999999999999E-2</v>
      </c>
    </row>
    <row r="31" spans="1:7" ht="12.95" customHeight="1">
      <c r="A31" s="6"/>
      <c r="B31" s="25" t="s">
        <v>168</v>
      </c>
      <c r="C31" s="5" t="s">
        <v>222</v>
      </c>
      <c r="D31" s="5" t="s">
        <v>71</v>
      </c>
      <c r="E31" s="7">
        <v>3821</v>
      </c>
      <c r="F31" s="8">
        <v>44.22</v>
      </c>
      <c r="G31" s="26">
        <f t="shared" si="0"/>
        <v>1.47E-2</v>
      </c>
    </row>
    <row r="32" spans="1:7" ht="12.95" customHeight="1">
      <c r="A32" s="6"/>
      <c r="B32" s="25" t="s">
        <v>157</v>
      </c>
      <c r="C32" s="5" t="s">
        <v>82</v>
      </c>
      <c r="D32" s="5" t="s">
        <v>38</v>
      </c>
      <c r="E32" s="7">
        <v>1571</v>
      </c>
      <c r="F32" s="8">
        <v>39.43</v>
      </c>
      <c r="G32" s="26">
        <f t="shared" si="0"/>
        <v>1.3100000000000001E-2</v>
      </c>
    </row>
    <row r="33" spans="1:7" ht="12.95" customHeight="1">
      <c r="A33" s="6"/>
      <c r="B33" s="25" t="s">
        <v>178</v>
      </c>
      <c r="C33" s="5" t="s">
        <v>91</v>
      </c>
      <c r="D33" s="5" t="s">
        <v>294</v>
      </c>
      <c r="E33" s="7">
        <v>227</v>
      </c>
      <c r="F33" s="8">
        <v>31.45</v>
      </c>
      <c r="G33" s="26">
        <f t="shared" si="0"/>
        <v>1.04E-2</v>
      </c>
    </row>
    <row r="34" spans="1:7" ht="12.95" customHeight="1">
      <c r="A34" s="6"/>
      <c r="B34" s="25" t="s">
        <v>289</v>
      </c>
      <c r="C34" s="5" t="s">
        <v>290</v>
      </c>
      <c r="D34" s="5" t="s">
        <v>291</v>
      </c>
      <c r="E34" s="7">
        <v>6248</v>
      </c>
      <c r="F34" s="8">
        <v>30.51</v>
      </c>
      <c r="G34" s="26">
        <f t="shared" si="0"/>
        <v>1.01E-2</v>
      </c>
    </row>
    <row r="35" spans="1:7" ht="12.95" customHeight="1">
      <c r="A35" s="6"/>
      <c r="B35" s="25" t="s">
        <v>141</v>
      </c>
      <c r="C35" s="5" t="s">
        <v>34</v>
      </c>
      <c r="D35" s="5" t="s">
        <v>35</v>
      </c>
      <c r="E35" s="7">
        <v>2171</v>
      </c>
      <c r="F35" s="8">
        <v>29.82</v>
      </c>
      <c r="G35" s="26">
        <f t="shared" si="0"/>
        <v>9.9000000000000008E-3</v>
      </c>
    </row>
    <row r="36" spans="1:7" ht="12.95" customHeight="1">
      <c r="A36" s="6"/>
      <c r="B36" s="25" t="s">
        <v>252</v>
      </c>
      <c r="C36" s="5" t="s">
        <v>253</v>
      </c>
      <c r="D36" s="5" t="s">
        <v>40</v>
      </c>
      <c r="E36" s="7">
        <v>11740</v>
      </c>
      <c r="F36" s="8">
        <v>29.54</v>
      </c>
      <c r="G36" s="26">
        <f t="shared" si="0"/>
        <v>9.7999999999999997E-3</v>
      </c>
    </row>
    <row r="37" spans="1:7" ht="12.95" customHeight="1">
      <c r="A37" s="6"/>
      <c r="B37" s="25" t="s">
        <v>130</v>
      </c>
      <c r="C37" s="5" t="s">
        <v>50</v>
      </c>
      <c r="D37" s="5" t="s">
        <v>13</v>
      </c>
      <c r="E37" s="7">
        <v>3405</v>
      </c>
      <c r="F37" s="8">
        <v>29.46</v>
      </c>
      <c r="G37" s="26">
        <f t="shared" si="0"/>
        <v>9.7999999999999997E-3</v>
      </c>
    </row>
    <row r="38" spans="1:7" ht="12.95" customHeight="1">
      <c r="A38" s="6"/>
      <c r="B38" s="25" t="s">
        <v>295</v>
      </c>
      <c r="C38" s="5" t="s">
        <v>296</v>
      </c>
      <c r="D38" s="5" t="s">
        <v>13</v>
      </c>
      <c r="E38" s="7">
        <v>3600</v>
      </c>
      <c r="F38" s="8">
        <v>28.72</v>
      </c>
      <c r="G38" s="26">
        <f t="shared" si="0"/>
        <v>9.4999999999999998E-3</v>
      </c>
    </row>
    <row r="39" spans="1:7" ht="12.95" customHeight="1">
      <c r="A39" s="6"/>
      <c r="B39" s="25" t="s">
        <v>271</v>
      </c>
      <c r="C39" s="5" t="s">
        <v>272</v>
      </c>
      <c r="D39" s="5" t="s">
        <v>273</v>
      </c>
      <c r="E39" s="7">
        <v>2255</v>
      </c>
      <c r="F39" s="8">
        <v>27.28</v>
      </c>
      <c r="G39" s="26">
        <f t="shared" si="0"/>
        <v>9.1000000000000004E-3</v>
      </c>
    </row>
    <row r="40" spans="1:7" ht="12.95" customHeight="1">
      <c r="A40" s="6"/>
      <c r="B40" s="25" t="s">
        <v>185</v>
      </c>
      <c r="C40" s="5" t="s">
        <v>186</v>
      </c>
      <c r="D40" s="5" t="s">
        <v>26</v>
      </c>
      <c r="E40" s="7">
        <v>2829</v>
      </c>
      <c r="F40" s="8">
        <v>26.84</v>
      </c>
      <c r="G40" s="26">
        <f t="shared" si="0"/>
        <v>8.8999999999999999E-3</v>
      </c>
    </row>
    <row r="41" spans="1:7" ht="12.95" customHeight="1">
      <c r="A41" s="6"/>
      <c r="B41" s="25" t="s">
        <v>274</v>
      </c>
      <c r="C41" s="5" t="s">
        <v>275</v>
      </c>
      <c r="D41" s="5" t="s">
        <v>38</v>
      </c>
      <c r="E41" s="7">
        <v>3217</v>
      </c>
      <c r="F41" s="8">
        <v>26.72</v>
      </c>
      <c r="G41" s="26">
        <f t="shared" si="0"/>
        <v>8.8999999999999999E-3</v>
      </c>
    </row>
    <row r="42" spans="1:7" ht="12.95" customHeight="1">
      <c r="A42" s="6"/>
      <c r="B42" s="25" t="s">
        <v>143</v>
      </c>
      <c r="C42" s="5" t="s">
        <v>95</v>
      </c>
      <c r="D42" s="5" t="s">
        <v>26</v>
      </c>
      <c r="E42" s="7">
        <v>5062</v>
      </c>
      <c r="F42" s="8">
        <v>26.05</v>
      </c>
      <c r="G42" s="26">
        <f t="shared" si="0"/>
        <v>8.6999999999999994E-3</v>
      </c>
    </row>
    <row r="43" spans="1:7" ht="12.95" customHeight="1">
      <c r="A43" s="6"/>
      <c r="B43" s="25" t="s">
        <v>286</v>
      </c>
      <c r="C43" s="5" t="s">
        <v>287</v>
      </c>
      <c r="D43" s="5" t="s">
        <v>23</v>
      </c>
      <c r="E43" s="7">
        <v>1080</v>
      </c>
      <c r="F43" s="8">
        <v>2.69</v>
      </c>
      <c r="G43" s="26">
        <f t="shared" si="0"/>
        <v>8.9999999999999998E-4</v>
      </c>
    </row>
    <row r="44" spans="1:7" ht="12.95" customHeight="1">
      <c r="A44" s="1"/>
      <c r="B44" s="23" t="s">
        <v>57</v>
      </c>
      <c r="C44" s="5" t="s">
        <v>1</v>
      </c>
      <c r="D44" s="5" t="s">
        <v>1</v>
      </c>
      <c r="E44" s="5" t="s">
        <v>1</v>
      </c>
      <c r="F44" s="9">
        <f>SUM(F7:F43)</f>
        <v>2897.8600000000006</v>
      </c>
      <c r="G44" s="27">
        <f>SUM(G7:G43)</f>
        <v>0.96270000000000022</v>
      </c>
    </row>
    <row r="45" spans="1:7" ht="12.95" customHeight="1">
      <c r="A45" s="1"/>
      <c r="B45" s="23" t="s">
        <v>58</v>
      </c>
      <c r="C45" s="5" t="s">
        <v>1</v>
      </c>
      <c r="D45" s="5" t="s">
        <v>1</v>
      </c>
      <c r="E45" s="5" t="s">
        <v>1</v>
      </c>
      <c r="F45" s="11" t="s">
        <v>59</v>
      </c>
      <c r="G45" s="29" t="s">
        <v>59</v>
      </c>
    </row>
    <row r="46" spans="1:7" ht="12.95" customHeight="1">
      <c r="A46" s="1"/>
      <c r="B46" s="23" t="s">
        <v>57</v>
      </c>
      <c r="C46" s="5" t="s">
        <v>1</v>
      </c>
      <c r="D46" s="5" t="s">
        <v>1</v>
      </c>
      <c r="E46" s="5" t="s">
        <v>1</v>
      </c>
      <c r="F46" s="11" t="s">
        <v>59</v>
      </c>
      <c r="G46" s="29" t="s">
        <v>59</v>
      </c>
    </row>
    <row r="47" spans="1:7" ht="12.95" customHeight="1">
      <c r="A47" s="1"/>
      <c r="B47" s="28" t="s">
        <v>60</v>
      </c>
      <c r="C47" s="12" t="s">
        <v>1</v>
      </c>
      <c r="D47" s="10" t="s">
        <v>1</v>
      </c>
      <c r="E47" s="12" t="s">
        <v>1</v>
      </c>
      <c r="F47" s="9">
        <f>+F44</f>
        <v>2897.8600000000006</v>
      </c>
      <c r="G47" s="27">
        <f>+G44</f>
        <v>0.96270000000000022</v>
      </c>
    </row>
    <row r="48" spans="1:7" ht="12.95" customHeight="1">
      <c r="A48" s="1"/>
      <c r="B48" s="28" t="s">
        <v>61</v>
      </c>
      <c r="C48" s="5" t="s">
        <v>1</v>
      </c>
      <c r="D48" s="10" t="s">
        <v>1</v>
      </c>
      <c r="E48" s="5" t="s">
        <v>1</v>
      </c>
      <c r="F48" s="13">
        <f>+F49-F47</f>
        <v>112.70999999999958</v>
      </c>
      <c r="G48" s="27">
        <f>+G49-G47</f>
        <v>3.7299999999999778E-2</v>
      </c>
    </row>
    <row r="49" spans="1:7" ht="12.95" customHeight="1" thickBot="1">
      <c r="A49" s="1"/>
      <c r="B49" s="30" t="s">
        <v>62</v>
      </c>
      <c r="C49" s="31" t="s">
        <v>1</v>
      </c>
      <c r="D49" s="31" t="s">
        <v>1</v>
      </c>
      <c r="E49" s="31" t="s">
        <v>1</v>
      </c>
      <c r="F49" s="32">
        <v>3010.57</v>
      </c>
      <c r="G49" s="33">
        <v>1</v>
      </c>
    </row>
    <row r="50" spans="1:7">
      <c r="A50" s="1"/>
      <c r="B50" s="2" t="s">
        <v>63</v>
      </c>
      <c r="C50" s="1"/>
      <c r="D50" s="1"/>
      <c r="E50" s="1"/>
      <c r="F50" s="1"/>
      <c r="G50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62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288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193</v>
      </c>
      <c r="C6" s="5" t="s">
        <v>1</v>
      </c>
      <c r="D6" s="5" t="s">
        <v>63</v>
      </c>
      <c r="E6" s="7"/>
      <c r="F6" s="8">
        <v>5028.2299999999996</v>
      </c>
      <c r="G6" s="26">
        <f>+ROUND(F6/$F$10,4)</f>
        <v>0.99009999999999998</v>
      </c>
    </row>
    <row r="7" spans="1:7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5028.2299999999996</v>
      </c>
      <c r="G7" s="27">
        <f>+G6</f>
        <v>0.99009999999999998</v>
      </c>
    </row>
    <row r="8" spans="1:7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5028.2299999999996</v>
      </c>
      <c r="G8" s="27">
        <f>+G7</f>
        <v>0.99009999999999998</v>
      </c>
    </row>
    <row r="9" spans="1:7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50.260000000000218</v>
      </c>
      <c r="G9" s="27">
        <f>+G10-G8</f>
        <v>9.9000000000000199E-3</v>
      </c>
    </row>
    <row r="10" spans="1:7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5078.49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2017-06-08T11:07:18Z</dcterms:modified>
</cp:coreProperties>
</file>