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urus\Monthly Portfolio\2018\"/>
    </mc:Choice>
  </mc:AlternateContent>
  <xr:revisionPtr revIDLastSave="0" documentId="8_{72D30E31-F565-4F0E-83F5-361E5CB4350A}" xr6:coauthVersionLast="28" xr6:coauthVersionMax="28" xr10:uidLastSave="{00000000-0000-0000-0000-000000000000}"/>
  <bookViews>
    <workbookView xWindow="360" yWindow="390" windowWidth="14940" windowHeight="9030" xr2:uid="{00000000-000D-0000-FFFF-FFFF00000000}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71027"/>
</workbook>
</file>

<file path=xl/calcChain.xml><?xml version="1.0" encoding="utf-8"?>
<calcChain xmlns="http://schemas.openxmlformats.org/spreadsheetml/2006/main">
  <c r="G62" i="7" l="1"/>
  <c r="G62" i="8"/>
  <c r="G61" i="8"/>
  <c r="G60" i="8"/>
  <c r="G77" i="13"/>
  <c r="G76" i="13"/>
  <c r="G75" i="13"/>
  <c r="G74" i="13"/>
  <c r="G63" i="4"/>
  <c r="G62" i="4"/>
  <c r="G61" i="4"/>
  <c r="G60" i="4"/>
  <c r="G66" i="1"/>
  <c r="G53" i="7" l="1"/>
  <c r="G23" i="13"/>
  <c r="G22" i="13"/>
  <c r="G21" i="13"/>
  <c r="G51" i="12"/>
  <c r="G50" i="12"/>
  <c r="G67" i="2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61" i="7" l="1"/>
  <c r="G60" i="7"/>
  <c r="G59" i="7"/>
  <c r="G32" i="5"/>
  <c r="G59" i="8"/>
  <c r="G58" i="8"/>
  <c r="G76" i="2"/>
  <c r="G75" i="2"/>
  <c r="G74" i="2"/>
  <c r="G63" i="1"/>
  <c r="G62" i="1"/>
  <c r="G61" i="1"/>
  <c r="G67" i="7" l="1"/>
  <c r="G66" i="7"/>
  <c r="G65" i="7"/>
  <c r="G64" i="7"/>
  <c r="G63" i="7"/>
  <c r="G58" i="7"/>
  <c r="G57" i="7"/>
  <c r="G56" i="7"/>
  <c r="G55" i="7"/>
  <c r="G54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4" i="5" l="1"/>
  <c r="G33" i="5"/>
  <c r="G31" i="5"/>
  <c r="G66" i="8"/>
  <c r="G65" i="8"/>
  <c r="G64" i="8"/>
  <c r="G63" i="8"/>
  <c r="G57" i="8"/>
  <c r="G56" i="8"/>
  <c r="G55" i="8"/>
  <c r="G54" i="8"/>
  <c r="G53" i="8"/>
  <c r="G52" i="8"/>
  <c r="G79" i="13"/>
  <c r="G78" i="13"/>
  <c r="G73" i="13"/>
  <c r="G72" i="13"/>
  <c r="G71" i="13"/>
  <c r="G70" i="13"/>
  <c r="G69" i="13"/>
  <c r="G68" i="13"/>
  <c r="G67" i="13"/>
  <c r="G66" i="13"/>
  <c r="G65" i="13"/>
  <c r="G57" i="12"/>
  <c r="G56" i="12"/>
  <c r="G55" i="12"/>
  <c r="G54" i="12"/>
  <c r="G65" i="4"/>
  <c r="G64" i="4"/>
  <c r="G59" i="4"/>
  <c r="G58" i="4"/>
  <c r="G78" i="2"/>
  <c r="G77" i="2"/>
  <c r="G73" i="2"/>
  <c r="G72" i="2"/>
  <c r="G71" i="2"/>
  <c r="G70" i="2"/>
  <c r="G69" i="2"/>
  <c r="G68" i="2"/>
  <c r="G66" i="2"/>
  <c r="G30" i="5" l="1"/>
  <c r="G51" i="8"/>
  <c r="G64" i="13"/>
  <c r="G63" i="13"/>
  <c r="G62" i="13"/>
  <c r="G61" i="13"/>
  <c r="G60" i="13"/>
  <c r="G57" i="4"/>
  <c r="G65" i="2"/>
  <c r="G64" i="2"/>
  <c r="G63" i="2"/>
  <c r="G62" i="2"/>
  <c r="G69" i="1"/>
  <c r="G68" i="1"/>
  <c r="G67" i="1"/>
  <c r="G50" i="8" l="1"/>
  <c r="G49" i="8"/>
  <c r="G59" i="13"/>
  <c r="G58" i="13"/>
  <c r="F79" i="2"/>
  <c r="G61" i="2"/>
  <c r="G60" i="2"/>
  <c r="G65" i="1" l="1"/>
  <c r="G64" i="1"/>
  <c r="G29" i="5" l="1"/>
  <c r="G28" i="5"/>
  <c r="G27" i="5"/>
  <c r="G26" i="5"/>
  <c r="G25" i="5"/>
  <c r="G48" i="8"/>
  <c r="G47" i="8"/>
  <c r="G46" i="8"/>
  <c r="G57" i="13"/>
  <c r="G56" i="13"/>
  <c r="G55" i="13"/>
  <c r="G54" i="13"/>
  <c r="G53" i="13"/>
  <c r="G52" i="13"/>
  <c r="G51" i="13"/>
  <c r="G50" i="13"/>
  <c r="G56" i="4"/>
  <c r="G55" i="4"/>
  <c r="G54" i="4"/>
  <c r="G53" i="4"/>
  <c r="G52" i="4"/>
  <c r="G51" i="4"/>
  <c r="G50" i="4"/>
  <c r="G59" i="2"/>
  <c r="G58" i="2"/>
  <c r="G57" i="2"/>
  <c r="G56" i="2"/>
  <c r="G55" i="2"/>
  <c r="G54" i="2"/>
  <c r="G53" i="2"/>
  <c r="G52" i="2"/>
  <c r="G60" i="1"/>
  <c r="G59" i="1"/>
  <c r="G58" i="1"/>
  <c r="G57" i="1"/>
  <c r="G56" i="1"/>
  <c r="G35" i="1"/>
  <c r="G34" i="1"/>
  <c r="G33" i="1"/>
  <c r="G32" i="1"/>
  <c r="G31" i="1"/>
  <c r="G30" i="1"/>
  <c r="G29" i="1"/>
  <c r="G28" i="1"/>
  <c r="G27" i="1"/>
  <c r="F67" i="8" l="1"/>
  <c r="G45" i="8"/>
  <c r="G44" i="8"/>
  <c r="G43" i="8"/>
  <c r="G42" i="8"/>
  <c r="G41" i="8"/>
  <c r="G40" i="8"/>
  <c r="G39" i="8"/>
  <c r="G38" i="8"/>
  <c r="G37" i="8"/>
  <c r="G49" i="13"/>
  <c r="G48" i="13"/>
  <c r="G47" i="13"/>
  <c r="G46" i="13"/>
  <c r="G45" i="13"/>
  <c r="G44" i="13"/>
  <c r="G49" i="4"/>
  <c r="G48" i="4"/>
  <c r="G47" i="4"/>
  <c r="G46" i="4"/>
  <c r="G45" i="4"/>
  <c r="G44" i="4"/>
  <c r="G43" i="4"/>
  <c r="G42" i="4"/>
  <c r="G51" i="2"/>
  <c r="G50" i="2"/>
  <c r="G49" i="2"/>
  <c r="G48" i="2"/>
  <c r="G47" i="2"/>
  <c r="G46" i="2"/>
  <c r="G45" i="2"/>
  <c r="G44" i="2"/>
  <c r="G26" i="1"/>
  <c r="F68" i="7" l="1"/>
  <c r="G43" i="2"/>
  <c r="G42" i="2"/>
  <c r="F70" i="1"/>
  <c r="G6" i="6" l="1"/>
  <c r="F80" i="13"/>
  <c r="F83" i="13" s="1"/>
  <c r="F66" i="4"/>
  <c r="F58" i="12" l="1"/>
  <c r="G24" i="5" l="1"/>
  <c r="G23" i="5"/>
  <c r="G22" i="5" l="1"/>
  <c r="G21" i="5"/>
  <c r="G20" i="5" l="1"/>
  <c r="G19" i="5"/>
  <c r="F7" i="3" l="1"/>
  <c r="F8" i="3" s="1"/>
  <c r="F9" i="3" s="1"/>
  <c r="G6" i="3"/>
  <c r="G7" i="3" s="1"/>
  <c r="G8" i="3" s="1"/>
  <c r="G9" i="3" s="1"/>
  <c r="F7" i="6"/>
  <c r="F8" i="6" s="1"/>
  <c r="F9" i="6" s="1"/>
  <c r="G7" i="6"/>
  <c r="G8" i="6" s="1"/>
  <c r="G9" i="6" s="1"/>
  <c r="F7" i="10"/>
  <c r="F8" i="10" s="1"/>
  <c r="F9" i="10" s="1"/>
  <c r="G6" i="10"/>
  <c r="G7" i="10" s="1"/>
  <c r="G8" i="10" s="1"/>
  <c r="G9" i="10" s="1"/>
  <c r="F7" i="9"/>
  <c r="F8" i="9" s="1"/>
  <c r="F9" i="9" s="1"/>
  <c r="G6" i="9"/>
  <c r="G7" i="9" s="1"/>
  <c r="G8" i="9" s="1"/>
  <c r="G9" i="9" s="1"/>
  <c r="F71" i="7"/>
  <c r="F72" i="7" s="1"/>
  <c r="G7" i="7"/>
  <c r="F35" i="5"/>
  <c r="F38" i="5" s="1"/>
  <c r="F39" i="5" s="1"/>
  <c r="G18" i="5"/>
  <c r="G17" i="5"/>
  <c r="G16" i="5"/>
  <c r="G15" i="5"/>
  <c r="G14" i="5"/>
  <c r="G13" i="5"/>
  <c r="G12" i="5"/>
  <c r="G11" i="5"/>
  <c r="G10" i="5"/>
  <c r="G9" i="5"/>
  <c r="G8" i="5"/>
  <c r="G7" i="5"/>
  <c r="F70" i="8"/>
  <c r="F71" i="8" s="1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F61" i="12"/>
  <c r="F62" i="12" s="1"/>
  <c r="G53" i="12"/>
  <c r="G52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8" i="7" l="1"/>
  <c r="G67" i="8"/>
  <c r="G70" i="8" s="1"/>
  <c r="G71" i="8" s="1"/>
  <c r="G80" i="13"/>
  <c r="G83" i="13" s="1"/>
  <c r="G58" i="12"/>
  <c r="G61" i="12" s="1"/>
  <c r="G62" i="12" s="1"/>
  <c r="F84" i="13"/>
  <c r="G35" i="5"/>
  <c r="G38" i="5" s="1"/>
  <c r="G39" i="5" s="1"/>
  <c r="F69" i="4"/>
  <c r="F70" i="4" s="1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82" i="2"/>
  <c r="F83" i="2" s="1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73" i="1"/>
  <c r="F74" i="1" s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71" i="7" l="1"/>
  <c r="G72" i="7" s="1"/>
  <c r="G79" i="2"/>
  <c r="G82" i="2" s="1"/>
  <c r="G83" i="2" s="1"/>
  <c r="G84" i="13"/>
  <c r="G70" i="1"/>
  <c r="G73" i="1" s="1"/>
  <c r="G74" i="1" s="1"/>
  <c r="G66" i="4"/>
  <c r="G69" i="4" s="1"/>
  <c r="G70" i="4" s="1"/>
</calcChain>
</file>

<file path=xl/sharedStrings.xml><?xml version="1.0" encoding="utf-8"?>
<sst xmlns="http://schemas.openxmlformats.org/spreadsheetml/2006/main" count="1920" uniqueCount="457">
  <si>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</si>
  <si>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</si>
  <si>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</si>
  <si>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</si>
  <si>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</si>
  <si>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</si>
  <si>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</si>
  <si>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</si>
  <si>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</si>
  <si>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</si>
  <si>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</si>
  <si>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</si>
  <si>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</si>
  <si>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</si>
  <si>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</si>
  <si>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</si>
  <si>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</si>
  <si>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</si>
  <si>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</si>
  <si>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</si>
  <si>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</si>
  <si>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</si>
  <si>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</si>
  <si>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</si>
  <si>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</si>
  <si>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</si>
  <si>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</si>
  <si>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</si>
  <si>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</si>
  <si>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INE585B01010</t>
  </si>
  <si>
    <t>Auto</t>
  </si>
  <si>
    <t>INE467B01029</t>
  </si>
  <si>
    <t>INE155A01022</t>
  </si>
  <si>
    <t>Industrial Capital Goods</t>
  </si>
  <si>
    <t>INE256A01028</t>
  </si>
  <si>
    <t>Media &amp; Entertainment</t>
  </si>
  <si>
    <t>Chemicals</t>
  </si>
  <si>
    <t>Consumer Non Durables</t>
  </si>
  <si>
    <t>INE111A01017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</si>
  <si>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</si>
  <si>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</si>
  <si>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</si>
  <si>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</si>
  <si>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</si>
  <si>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</si>
  <si>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</si>
  <si>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</si>
  <si>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</si>
  <si>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</si>
  <si>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</si>
  <si>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</si>
  <si>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</si>
  <si>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</si>
  <si>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</si>
  <si>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</si>
  <si>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</si>
  <si>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</si>
  <si>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</si>
  <si>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</si>
  <si>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</si>
  <si>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INE465A01025</t>
  </si>
  <si>
    <t>INE775A01035</t>
  </si>
  <si>
    <t>Auto Ancillaries</t>
  </si>
  <si>
    <t>INE216A01022</t>
  </si>
  <si>
    <t>INE070A01015</t>
  </si>
  <si>
    <t>Cement</t>
  </si>
  <si>
    <t>INE095A01012</t>
  </si>
  <si>
    <t>INE331A01037</t>
  </si>
  <si>
    <t>INE102D01028</t>
  </si>
  <si>
    <t>Gas</t>
  </si>
  <si>
    <t>TAURUS SHORT TERM INCOME FUND</t>
  </si>
  <si>
    <t>Rating</t>
  </si>
  <si>
    <t>CBLO / Reverse Repo</t>
  </si>
  <si>
    <t>TAURUS TAX SHIELD</t>
  </si>
  <si>
    <t>INE481G01011</t>
  </si>
  <si>
    <t>INE669C01036</t>
  </si>
  <si>
    <t>INE101A01026</t>
  </si>
  <si>
    <t>INE326A01037</t>
  </si>
  <si>
    <t>TAURUS BANKING &amp; FINANCIAL SERVICES FUND</t>
  </si>
  <si>
    <t>TAURUS DYNAMIC INCOME FUND</t>
  </si>
  <si>
    <t>TAURUS ETHICAL FUND</t>
  </si>
  <si>
    <t>INE470A01017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</si>
  <si>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</si>
  <si>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</si>
  <si>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</si>
  <si>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</si>
  <si>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</si>
  <si>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</si>
  <si>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</si>
  <si>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</si>
  <si>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</si>
  <si>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</si>
  <si>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</si>
  <si>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</si>
  <si>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</si>
  <si>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</si>
  <si>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</si>
  <si>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</si>
  <si>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</si>
  <si>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</si>
  <si>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</si>
  <si>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</si>
  <si>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</si>
  <si>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</si>
  <si>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</si>
  <si>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</si>
  <si>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</si>
  <si>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</si>
  <si>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</si>
  <si>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</si>
  <si>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</si>
  <si>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</si>
  <si>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</si>
  <si>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</si>
  <si>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</si>
  <si>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</si>
  <si>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</si>
  <si>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</si>
  <si>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</si>
  <si>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</si>
  <si>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</si>
  <si>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</si>
  <si>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Kotak Mahindra Bank Ltd.</t>
  </si>
  <si>
    <t>Maruti Suzuki India Ltd.</t>
  </si>
  <si>
    <t>Adani Ports and Special Economic Zone Ltd.</t>
  </si>
  <si>
    <t>Piramal Enterprises Ltd.</t>
  </si>
  <si>
    <t>Tata Motors Ltd.</t>
  </si>
  <si>
    <t>Cipla Ltd.</t>
  </si>
  <si>
    <t>Godrej Consumer Products Ltd.</t>
  </si>
  <si>
    <t>Zee Entertainment Enterprises Ltd.</t>
  </si>
  <si>
    <t>IndusInd Bank Ltd.</t>
  </si>
  <si>
    <t>Motherson Sumi Systems Ltd.</t>
  </si>
  <si>
    <t>Bharat Forge Ltd.</t>
  </si>
  <si>
    <t>Bajaj Finance Ltd.</t>
  </si>
  <si>
    <t>Britannia Industries Ltd.</t>
  </si>
  <si>
    <t>The Ramco Cements Ltd.</t>
  </si>
  <si>
    <t>Mahindra &amp; Mahindra Ltd.</t>
  </si>
  <si>
    <t>Lupin Ltd.</t>
  </si>
  <si>
    <t>Ultratech Cement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</si>
  <si>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</si>
  <si>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</si>
  <si>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</si>
  <si>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</si>
  <si>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</si>
  <si>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</si>
  <si>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</si>
  <si>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</si>
  <si>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</si>
  <si>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GAIL (India)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</si>
  <si>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</si>
  <si>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</si>
  <si>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</si>
  <si>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</si>
  <si>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</si>
  <si>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</si>
  <si>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</si>
  <si>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</si>
  <si>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</si>
  <si>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</si>
  <si>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</si>
  <si>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JSW Steel Ltd.</t>
  </si>
  <si>
    <t>Indraprastha Gas Ltd.</t>
  </si>
  <si>
    <t>INE498L01015</t>
  </si>
  <si>
    <t>PTC India Ltd.</t>
  </si>
  <si>
    <t>INE877F01012</t>
  </si>
  <si>
    <t>AIA Engineering Ltd.</t>
  </si>
  <si>
    <t>INE212H01026</t>
  </si>
  <si>
    <t>The Clearing Corporation of India Ltd.</t>
  </si>
  <si>
    <t>Hindustan Zinc Ltd.</t>
  </si>
  <si>
    <t>INE267A01025</t>
  </si>
  <si>
    <t>Aurobindo Pharma Ltd.</t>
  </si>
  <si>
    <t>INE406A01037</t>
  </si>
  <si>
    <t>INE296A01024</t>
  </si>
  <si>
    <t>L&amp;T Finance Holdings Ltd.</t>
  </si>
  <si>
    <t>Exide Industries Ltd.</t>
  </si>
  <si>
    <t>INE302A01020</t>
  </si>
  <si>
    <t>Bharti Infratel Ltd.</t>
  </si>
  <si>
    <t>INE121J01017</t>
  </si>
  <si>
    <t>Telecom -  Equipment &amp; Accessories</t>
  </si>
  <si>
    <t>INE752H01013</t>
  </si>
  <si>
    <t>Gujarat Gas Ltd.</t>
  </si>
  <si>
    <t>INE844O01022</t>
  </si>
  <si>
    <t>Tata Chemicals Ltd.</t>
  </si>
  <si>
    <t>INE092A01019</t>
  </si>
  <si>
    <t>Gujarat State Petronet Ltd.</t>
  </si>
  <si>
    <t>INE246F01010</t>
  </si>
  <si>
    <t>CESC Ltd.</t>
  </si>
  <si>
    <t>INE486A01013</t>
  </si>
  <si>
    <t>INE019A01038</t>
  </si>
  <si>
    <t>ITD Cementation India Ltd.</t>
  </si>
  <si>
    <t>INE686A01026</t>
  </si>
  <si>
    <t>Eicher Motors Ltd.</t>
  </si>
  <si>
    <t>INE066A01013</t>
  </si>
  <si>
    <t>The Federal Bank Ltd.</t>
  </si>
  <si>
    <t>INE171A01029</t>
  </si>
  <si>
    <t>ABB India Ltd.</t>
  </si>
  <si>
    <t>INE117A01022</t>
  </si>
  <si>
    <t>Edelweiss Financial Services Ltd.</t>
  </si>
  <si>
    <t>INE532F01054</t>
  </si>
  <si>
    <t>Astral Poly Technik Ltd.</t>
  </si>
  <si>
    <t>INE006I01046</t>
  </si>
  <si>
    <t>Berger Paints India Ltd.</t>
  </si>
  <si>
    <t>INE463A01038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</si>
  <si>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</si>
  <si>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</si>
  <si>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</si>
  <si>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</si>
  <si>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</si>
  <si>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</si>
  <si>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GIC Housing Finance Ltd.</t>
  </si>
  <si>
    <t>INE289B01019</t>
  </si>
  <si>
    <t>NCC Ltd.</t>
  </si>
  <si>
    <t>INE868B01028</t>
  </si>
  <si>
    <t>The South Indian Bank Ltd.</t>
  </si>
  <si>
    <t>INE683A01023</t>
  </si>
  <si>
    <t>Solar Industries India Ltd.</t>
  </si>
  <si>
    <t>INE343H01029</t>
  </si>
  <si>
    <t>Tata Elxsi Ltd.</t>
  </si>
  <si>
    <t>INE670A01012</t>
  </si>
  <si>
    <t>Interglobe Aviation Ltd.</t>
  </si>
  <si>
    <t>INE646L01027</t>
  </si>
  <si>
    <t>Apollo Tyres Ltd.</t>
  </si>
  <si>
    <t>INE438A01022</t>
  </si>
  <si>
    <t>Consumer Durables</t>
  </si>
  <si>
    <t>Vedanta Ltd.</t>
  </si>
  <si>
    <t>INE205A01025</t>
  </si>
  <si>
    <t>Commercial Services</t>
  </si>
  <si>
    <t>Larsen &amp; Toubro Infotech Ltd.</t>
  </si>
  <si>
    <t>INE214T01019</t>
  </si>
  <si>
    <t>Mahindra &amp; Mahindra Financial Services Ltd.</t>
  </si>
  <si>
    <t>INE774D01024</t>
  </si>
  <si>
    <t>Titan Company Ltd.</t>
  </si>
  <si>
    <t>INE280A01028</t>
  </si>
  <si>
    <t>Ashok Leyland Ltd.</t>
  </si>
  <si>
    <t>INE208A01029</t>
  </si>
  <si>
    <t>INE036D01028</t>
  </si>
  <si>
    <t>Sundaram Finance Ltd.</t>
  </si>
  <si>
    <t>INE660A01013</t>
  </si>
  <si>
    <t>Pesticides</t>
  </si>
  <si>
    <t>Greaves Cotton Ltd.</t>
  </si>
  <si>
    <t>INE224A01026</t>
  </si>
  <si>
    <t>KSB Pumps Ltd.</t>
  </si>
  <si>
    <t>INE999A01015</t>
  </si>
  <si>
    <t>Lakshmi Machine Works Ltd.</t>
  </si>
  <si>
    <t>INE269B01029</t>
  </si>
  <si>
    <t>Bayer Cropscience Ltd.</t>
  </si>
  <si>
    <t>INE462A01022</t>
  </si>
  <si>
    <t>Page Industries Ltd.</t>
  </si>
  <si>
    <t>INE761H01022</t>
  </si>
  <si>
    <t>Textile Products</t>
  </si>
  <si>
    <t>Blue Star Ltd.</t>
  </si>
  <si>
    <t>INE472A01039</t>
  </si>
  <si>
    <t>Engineers India Ltd.</t>
  </si>
  <si>
    <t>INE510A01028</t>
  </si>
  <si>
    <t>National Aluminium Company Ltd.</t>
  </si>
  <si>
    <t>INE139A01034</t>
  </si>
  <si>
    <t>Cyient Ltd.</t>
  </si>
  <si>
    <t>INE136B01020</t>
  </si>
  <si>
    <t>SKF India Ltd.</t>
  </si>
  <si>
    <t>INE640A01023</t>
  </si>
  <si>
    <t>Bharat Financial Inclusion Ltd.</t>
  </si>
  <si>
    <t>INE180K01011</t>
  </si>
  <si>
    <t>Shriram Transport Finance Company Ltd.</t>
  </si>
  <si>
    <t>INE721A01013</t>
  </si>
  <si>
    <t>INE614B01018</t>
  </si>
  <si>
    <t>CARE Ratings Ltd.</t>
  </si>
  <si>
    <t>Finolex Cables Ltd.</t>
  </si>
  <si>
    <t>INE235A01022</t>
  </si>
  <si>
    <t>Maharashtra Seamless Ltd.</t>
  </si>
  <si>
    <t>INE271B01025</t>
  </si>
  <si>
    <t>IIFL Holdings Ltd.</t>
  </si>
  <si>
    <t>INE530B01024</t>
  </si>
  <si>
    <t>INE528G01027</t>
  </si>
  <si>
    <t>Hindustan Petroleum Corporation Ltd.</t>
  </si>
  <si>
    <t>INE094A01015</t>
  </si>
  <si>
    <t>Trent Ltd.</t>
  </si>
  <si>
    <t>INE849A01020</t>
  </si>
  <si>
    <t>Retailing</t>
  </si>
  <si>
    <t>Mahindra Lifespace Developers Ltd.</t>
  </si>
  <si>
    <t>INE813A01018</t>
  </si>
  <si>
    <t>MOIL Ltd.</t>
  </si>
  <si>
    <t>INE490G01020</t>
  </si>
  <si>
    <t>Capital First Ltd.</t>
  </si>
  <si>
    <t>INE688I01017</t>
  </si>
  <si>
    <t>Tata Global Beverages Ltd.</t>
  </si>
  <si>
    <t>INE192A01025</t>
  </si>
  <si>
    <t>Whirlpool of India Ltd.</t>
  </si>
  <si>
    <t>INE716A01013</t>
  </si>
  <si>
    <t>JK Lakshmi Cement Ltd.</t>
  </si>
  <si>
    <t>INE786A01032</t>
  </si>
  <si>
    <t>Jindal Steel &amp; Power Ltd.</t>
  </si>
  <si>
    <t>INE749A01030</t>
  </si>
  <si>
    <t>Gujarat Fluorochemicals Ltd.</t>
  </si>
  <si>
    <t>INE538A01037</t>
  </si>
  <si>
    <t>UPL Ltd.</t>
  </si>
  <si>
    <t>INE628A01036</t>
  </si>
  <si>
    <t>Kirloskar Oil Engines Ltd.</t>
  </si>
  <si>
    <t>INE146L01010</t>
  </si>
  <si>
    <t>The Karnataka Bank Ltd.</t>
  </si>
  <si>
    <t>City Union Bank Ltd.</t>
  </si>
  <si>
    <t>INE491A01021</t>
  </si>
  <si>
    <t>WABCO India Ltd.</t>
  </si>
  <si>
    <t>Sobha Ltd.</t>
  </si>
  <si>
    <t>Blue Dart Express Ltd.</t>
  </si>
  <si>
    <t>INE342J01019</t>
  </si>
  <si>
    <t>INE671H01015</t>
  </si>
  <si>
    <t>INE203G01027</t>
  </si>
  <si>
    <t>INE233B01017</t>
  </si>
  <si>
    <t>Cera Sanitaryware Ltd.</t>
  </si>
  <si>
    <t>Prestige Estates Projects Ltd.</t>
  </si>
  <si>
    <t>United Breweries Ltd.</t>
  </si>
  <si>
    <t>Emami Ltd.</t>
  </si>
  <si>
    <t>Alkem Laboratories Ltd.</t>
  </si>
  <si>
    <t>Pfizer Ltd.</t>
  </si>
  <si>
    <t>INE739E01017</t>
  </si>
  <si>
    <t>INE811K01011</t>
  </si>
  <si>
    <t>INE686F01025</t>
  </si>
  <si>
    <t>INE548C01032</t>
  </si>
  <si>
    <t>INE540L01014</t>
  </si>
  <si>
    <t>INE182A01018</t>
  </si>
  <si>
    <t>INE881D01027</t>
  </si>
  <si>
    <t>INE355A01028</t>
  </si>
  <si>
    <t>Oracle Financial Services Software Ltd.</t>
  </si>
  <si>
    <t>Somany Ceramics Ltd.</t>
  </si>
  <si>
    <t>INE257A01026</t>
  </si>
  <si>
    <t>Bharat Heavy Electricals Ltd.</t>
  </si>
  <si>
    <t>INE092T01019</t>
  </si>
  <si>
    <t>INE618L01018</t>
  </si>
  <si>
    <t>IDFC Bank Ltd.</t>
  </si>
  <si>
    <t>5Paisa Capital Ltd.</t>
  </si>
  <si>
    <t>GlaxoSmithKline Consumer Healthcare Ltd.</t>
  </si>
  <si>
    <t>Century Textiles &amp; Industries Ltd.</t>
  </si>
  <si>
    <t>INE264A01014</t>
  </si>
  <si>
    <t>INE055A01016</t>
  </si>
  <si>
    <t>Karur Vysya Bank Ltd.</t>
  </si>
  <si>
    <t>Manappuram Finance Ltd.</t>
  </si>
  <si>
    <t>Persistent Systems Ltd.</t>
  </si>
  <si>
    <t>Sundram Fasteners Ltd.</t>
  </si>
  <si>
    <t>Entertainment Network (India) Ltd.</t>
  </si>
  <si>
    <t>Relaxo Footwears Ltd.</t>
  </si>
  <si>
    <t>Sundaram Clayton Ltd.</t>
  </si>
  <si>
    <t>INE522D01027</t>
  </si>
  <si>
    <t>INE262H01013</t>
  </si>
  <si>
    <t>INE387A01021</t>
  </si>
  <si>
    <t>INE265F01028</t>
  </si>
  <si>
    <t>INE131B01039</t>
  </si>
  <si>
    <t>INE105A01035</t>
  </si>
  <si>
    <t>HSIL Ltd.</t>
  </si>
  <si>
    <t>Century Plyboards (India) Ltd.</t>
  </si>
  <si>
    <t>INE415A01038</t>
  </si>
  <si>
    <t>INE348B01021</t>
  </si>
  <si>
    <t>GMR Infrastructure Ltd.</t>
  </si>
  <si>
    <t>GVK Power &amp; Infrastructure Ltd.</t>
  </si>
  <si>
    <t>INE776C01039</t>
  </si>
  <si>
    <t>INE251H01024</t>
  </si>
  <si>
    <t>ICRA Ltd.</t>
  </si>
  <si>
    <t>INE725G01011</t>
  </si>
  <si>
    <t>INE028A01039</t>
  </si>
  <si>
    <t>INE423A01024</t>
  </si>
  <si>
    <t>INE047A01021</t>
  </si>
  <si>
    <t>INE726G01019</t>
  </si>
  <si>
    <t>INE854D01016</t>
  </si>
  <si>
    <t>INE081A010R1</t>
  </si>
  <si>
    <t>Bank of Baroda</t>
  </si>
  <si>
    <t>Adani Enterprises Ltd.</t>
  </si>
  <si>
    <t>Grasim Industries Ltd.</t>
  </si>
  <si>
    <t>ICICI Prudential Life Insurance Company Ltd.</t>
  </si>
  <si>
    <t>United Spirits Ltd.</t>
  </si>
  <si>
    <t>Trading</t>
  </si>
  <si>
    <t>KPIT Technologies Ltd.</t>
  </si>
  <si>
    <t>NIIT Technologies Ltd.</t>
  </si>
  <si>
    <t>Gujarat Pipavav Port Ltd.</t>
  </si>
  <si>
    <t>Jubilant Foodworks Ltd.</t>
  </si>
  <si>
    <t>Alembic Pharmaceuticals Ltd.</t>
  </si>
  <si>
    <t>Taj GVK Hotels &amp; Resorts Ltd.</t>
  </si>
  <si>
    <t>The Indian Hotels Company Ltd.</t>
  </si>
  <si>
    <t>Sanofi India Ltd.</t>
  </si>
  <si>
    <t>CRISIL Ltd.</t>
  </si>
  <si>
    <t>RBL Bank Ltd.</t>
  </si>
  <si>
    <t>Mangalore Refinery and Petrochemicals Ltd.</t>
  </si>
  <si>
    <t>Mphasis Ltd.</t>
  </si>
  <si>
    <t>Torrent Power Ltd.</t>
  </si>
  <si>
    <t>Akzo Nobel India Ltd.</t>
  </si>
  <si>
    <t>Capacit'e Infraprojects Ltd.</t>
  </si>
  <si>
    <t>Bajaj Electricals Ltd.</t>
  </si>
  <si>
    <t>NRB Bearings Ltd.</t>
  </si>
  <si>
    <t>INE836A01035</t>
  </si>
  <si>
    <t>INE591G01017</t>
  </si>
  <si>
    <t>INE517F01014</t>
  </si>
  <si>
    <t>INE797F01012</t>
  </si>
  <si>
    <t>INE901L01018</t>
  </si>
  <si>
    <t>INE586B01026</t>
  </si>
  <si>
    <t>INE053A01029</t>
  </si>
  <si>
    <t>INE058A01010</t>
  </si>
  <si>
    <t>INE007A01025</t>
  </si>
  <si>
    <t>INE976G01028</t>
  </si>
  <si>
    <t>INE103A01014</t>
  </si>
  <si>
    <t>INE356A01018</t>
  </si>
  <si>
    <t>INE813H01021</t>
  </si>
  <si>
    <t>INE133A01011</t>
  </si>
  <si>
    <t>INE264T01014</t>
  </si>
  <si>
    <t>INE193E01025</t>
  </si>
  <si>
    <t>INE349A01021</t>
  </si>
  <si>
    <t>Hotels, Resorts And Other Recreational Activities</t>
  </si>
  <si>
    <t>INE074A01025</t>
  </si>
  <si>
    <t>Praj Industries Ltd.</t>
  </si>
  <si>
    <t>INE199G01027</t>
  </si>
  <si>
    <t>Shree Cement Ltd.</t>
  </si>
  <si>
    <t>Jagran Prakashan Ltd.</t>
  </si>
  <si>
    <t>@Pending Listing on Stock Exchange</t>
  </si>
  <si>
    <t>**Thinly traded/Non traded securities and illiquid securities as defined in SEBI Regulations and Guidelines.</t>
  </si>
  <si>
    <t>Tata Steel Ltd. - Rights Partly Paid @**</t>
  </si>
  <si>
    <t>Portfolio Statement as on February 28,2018</t>
  </si>
  <si>
    <t>Bajaj Finserv Ltd.</t>
  </si>
  <si>
    <t>MRF Ltd.</t>
  </si>
  <si>
    <t>CEAT Ltd.</t>
  </si>
  <si>
    <t>TV18 Broadcast Ltd.</t>
  </si>
  <si>
    <t>IPCA Laboratories Ltd.</t>
  </si>
  <si>
    <t>INE918I01018</t>
  </si>
  <si>
    <t>INE883A01011</t>
  </si>
  <si>
    <t>INE482A01020</t>
  </si>
  <si>
    <t>INE886H01027</t>
  </si>
  <si>
    <t>INE571A01020</t>
  </si>
  <si>
    <t>INE684F01012</t>
  </si>
  <si>
    <t>INE836F01026</t>
  </si>
  <si>
    <t>INE615P01015</t>
  </si>
  <si>
    <t>INE365D01021</t>
  </si>
  <si>
    <t>INE226A01021</t>
  </si>
  <si>
    <t>INE536H01010</t>
  </si>
  <si>
    <t>INE226H01026</t>
  </si>
  <si>
    <t>INE176A01028</t>
  </si>
  <si>
    <t>INE054A01027</t>
  </si>
  <si>
    <t>INE195A01028</t>
  </si>
  <si>
    <t>INE202Z01029</t>
  </si>
  <si>
    <t>Firstsource Solutions Ltd.</t>
  </si>
  <si>
    <t>Dish TV India Ltd.</t>
  </si>
  <si>
    <t>Quess Corp Ltd.</t>
  </si>
  <si>
    <t>Ashiana Housing Ltd.</t>
  </si>
  <si>
    <t>Voltas Ltd.</t>
  </si>
  <si>
    <t>Mahindra CIE Automotive Ltd.</t>
  </si>
  <si>
    <t>Sadbhav Engineering Ltd.</t>
  </si>
  <si>
    <t>Bata India Ltd.</t>
  </si>
  <si>
    <t>VIP Industries Ltd.</t>
  </si>
  <si>
    <t>Supreme Industries Ltd.</t>
  </si>
  <si>
    <t>Sundaram Finance Holdings Ltd.</t>
  </si>
  <si>
    <t>NIIT Ltd.</t>
  </si>
  <si>
    <t>INE161A01038</t>
  </si>
  <si>
    <t>INE179A01014</t>
  </si>
  <si>
    <t>Procter &amp; Gamble Hygiene and Health Care Ltd.</t>
  </si>
  <si>
    <t>Welspun Corp Ltd.</t>
  </si>
  <si>
    <t>Jindal Saw Ltd.</t>
  </si>
  <si>
    <t>INE191B01025</t>
  </si>
  <si>
    <t>INE324A01024</t>
  </si>
  <si>
    <t>IDBI Bank Ltd.</t>
  </si>
  <si>
    <t>INE008A01015</t>
  </si>
  <si>
    <t>Symphony Ltd.</t>
  </si>
  <si>
    <t>INE225D01027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</si>
</sst>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;\(#,##0.00\)"/>
    <numFmt numFmtId="166" formatCode="#,##0.00%;\(#,##0.00\)%"/>
    <numFmt numFmtId="167" formatCode="#,##0.00%"/>
  </numFmts>
  <fonts count="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64" fontId="7" fillId="0" borderId="0" applyFont="0" applyFill="0" applyBorder="0" applyAlignment="0" applyProtection="0"/>
  </cellStyleXfs>
  <cellXfs count="39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5" fontId="3" fillId="0" borderId="2" xfId="0" applyNumberFormat="1" applyFont="1" applyFill="1" applyBorder="1" applyAlignment="1" applyProtection="1">
      <alignment horizontal="right" vertical="top" wrapText="1"/>
    </xf>
    <xf numFmtId="165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5" fontId="2" fillId="0" borderId="4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6" fontId="3" fillId="0" borderId="11" xfId="0" applyNumberFormat="1" applyFont="1" applyFill="1" applyBorder="1" applyAlignment="1" applyProtection="1">
      <alignment horizontal="right" vertical="top" wrapText="1"/>
    </xf>
    <xf numFmtId="166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5" fontId="2" fillId="0" borderId="16" xfId="0" applyNumberFormat="1" applyFont="1" applyFill="1" applyBorder="1" applyAlignment="1" applyProtection="1">
      <alignment horizontal="right" vertical="top" wrapText="1"/>
    </xf>
    <xf numFmtId="167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/>
    </xf>
    <xf numFmtId="10" fontId="0" fillId="0" borderId="0" xfId="0" applyNumberFormat="1" applyFont="1" applyFill="1" applyBorder="1" applyAlignment="1"/>
    <xf numFmtId="164" fontId="0" fillId="0" borderId="0" xfId="1" applyFont="1" applyFill="1" applyBorder="1" applyAlignment="1"/>
    <xf numFmtId="0" fontId="3" fillId="0" borderId="20" xfId="0" applyNumberFormat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8"/>
  <sheetViews>
    <sheetView tabSelected="1"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9" ht="16.5" customHeight="1">
      <c r="A1" s="1"/>
      <c r="B1" s="2" t="s">
        <v>0</v>
      </c>
      <c r="C1" s="1"/>
      <c r="D1" s="1"/>
      <c r="E1" s="1"/>
      <c r="F1" s="1"/>
      <c r="G1" s="1"/>
    </row>
    <row r="2" spans="1:9" ht="12.95" customHeight="1">
      <c r="A2" s="1"/>
      <c r="B2" s="3"/>
      <c r="C2" s="1"/>
      <c r="D2" s="1"/>
      <c r="E2" s="1"/>
      <c r="F2" s="1"/>
      <c r="G2" s="1"/>
    </row>
    <row r="3" spans="1:9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9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9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9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9" ht="12.95" customHeight="1">
      <c r="A7" s="6"/>
      <c r="B7" s="24" t="s">
        <v>115</v>
      </c>
      <c r="C7" s="5" t="s">
        <v>31</v>
      </c>
      <c r="D7" s="5" t="s">
        <v>13</v>
      </c>
      <c r="E7" s="7">
        <v>16867</v>
      </c>
      <c r="F7" s="8">
        <v>512.46</v>
      </c>
      <c r="G7" s="25">
        <f t="shared" ref="G7:G38" si="0">+ROUND(F7/$F$75,4)</f>
        <v>4.2500000000000003E-2</v>
      </c>
      <c r="I7" s="36"/>
    </row>
    <row r="8" spans="1:9" ht="12.95" customHeight="1">
      <c r="A8" s="6"/>
      <c r="B8" s="24" t="s">
        <v>110</v>
      </c>
      <c r="C8" s="5" t="s">
        <v>10</v>
      </c>
      <c r="D8" s="5" t="s">
        <v>11</v>
      </c>
      <c r="E8" s="7">
        <v>24071</v>
      </c>
      <c r="F8" s="8">
        <v>453.45</v>
      </c>
      <c r="G8" s="25">
        <f t="shared" si="0"/>
        <v>3.7600000000000001E-2</v>
      </c>
      <c r="I8" s="36"/>
    </row>
    <row r="9" spans="1:9" ht="12.95" customHeight="1">
      <c r="A9" s="6"/>
      <c r="B9" s="24" t="s">
        <v>122</v>
      </c>
      <c r="C9" s="5" t="s">
        <v>42</v>
      </c>
      <c r="D9" s="5" t="s">
        <v>11</v>
      </c>
      <c r="E9" s="7">
        <v>40196</v>
      </c>
      <c r="F9" s="8">
        <v>437.63</v>
      </c>
      <c r="G9" s="25">
        <f t="shared" si="0"/>
        <v>3.6299999999999999E-2</v>
      </c>
      <c r="I9" s="36"/>
    </row>
    <row r="10" spans="1:9" ht="12.95" customHeight="1">
      <c r="A10" s="6"/>
      <c r="B10" s="24" t="s">
        <v>106</v>
      </c>
      <c r="C10" s="5" t="s">
        <v>14</v>
      </c>
      <c r="D10" s="5" t="s">
        <v>15</v>
      </c>
      <c r="E10" s="7">
        <v>22685</v>
      </c>
      <c r="F10" s="8">
        <v>411.68</v>
      </c>
      <c r="G10" s="25">
        <f t="shared" si="0"/>
        <v>3.4099999999999998E-2</v>
      </c>
      <c r="I10" s="36"/>
    </row>
    <row r="11" spans="1:9" ht="12.95" customHeight="1">
      <c r="A11" s="6"/>
      <c r="B11" s="24" t="s">
        <v>116</v>
      </c>
      <c r="C11" s="5" t="s">
        <v>47</v>
      </c>
      <c r="D11" s="5" t="s">
        <v>13</v>
      </c>
      <c r="E11" s="7">
        <v>41750</v>
      </c>
      <c r="F11" s="8">
        <v>392.58</v>
      </c>
      <c r="G11" s="25">
        <f t="shared" si="0"/>
        <v>3.2599999999999997E-2</v>
      </c>
      <c r="I11" s="36"/>
    </row>
    <row r="12" spans="1:9" ht="12.95" customHeight="1">
      <c r="A12" s="6"/>
      <c r="B12" s="24" t="s">
        <v>107</v>
      </c>
      <c r="C12" s="5" t="s">
        <v>16</v>
      </c>
      <c r="D12" s="5" t="s">
        <v>17</v>
      </c>
      <c r="E12" s="7">
        <v>40471</v>
      </c>
      <c r="F12" s="8">
        <v>385.47</v>
      </c>
      <c r="G12" s="25">
        <f t="shared" si="0"/>
        <v>3.2000000000000001E-2</v>
      </c>
      <c r="I12" s="36"/>
    </row>
    <row r="13" spans="1:9" ht="12.95" customHeight="1">
      <c r="A13" s="6"/>
      <c r="B13" s="24" t="s">
        <v>113</v>
      </c>
      <c r="C13" s="5" t="s">
        <v>43</v>
      </c>
      <c r="D13" s="5" t="s">
        <v>37</v>
      </c>
      <c r="E13" s="7">
        <v>138512</v>
      </c>
      <c r="F13" s="8">
        <v>367.2</v>
      </c>
      <c r="G13" s="25">
        <f t="shared" si="0"/>
        <v>3.0499999999999999E-2</v>
      </c>
      <c r="I13" s="36"/>
    </row>
    <row r="14" spans="1:9" ht="12.95" customHeight="1">
      <c r="A14" s="6"/>
      <c r="B14" s="24" t="s">
        <v>139</v>
      </c>
      <c r="C14" s="5" t="s">
        <v>75</v>
      </c>
      <c r="D14" s="5" t="s">
        <v>13</v>
      </c>
      <c r="E14" s="7">
        <v>59451</v>
      </c>
      <c r="F14" s="8">
        <v>364.17</v>
      </c>
      <c r="G14" s="25">
        <f t="shared" si="0"/>
        <v>3.0200000000000001E-2</v>
      </c>
      <c r="I14" s="36"/>
    </row>
    <row r="15" spans="1:9" ht="12.95" customHeight="1">
      <c r="A15" s="6"/>
      <c r="B15" s="24" t="s">
        <v>112</v>
      </c>
      <c r="C15" s="5" t="s">
        <v>20</v>
      </c>
      <c r="D15" s="5" t="s">
        <v>11</v>
      </c>
      <c r="E15" s="7">
        <v>96885</v>
      </c>
      <c r="F15" s="8">
        <v>303.73</v>
      </c>
      <c r="G15" s="25">
        <f t="shared" si="0"/>
        <v>2.52E-2</v>
      </c>
      <c r="I15" s="36"/>
    </row>
    <row r="16" spans="1:9" ht="12.95" customHeight="1">
      <c r="A16" s="6"/>
      <c r="B16" s="24" t="s">
        <v>148</v>
      </c>
      <c r="C16" s="5" t="s">
        <v>100</v>
      </c>
      <c r="D16" s="5" t="s">
        <v>69</v>
      </c>
      <c r="E16" s="7">
        <v>65610</v>
      </c>
      <c r="F16" s="8">
        <v>299.87</v>
      </c>
      <c r="G16" s="25">
        <f t="shared" si="0"/>
        <v>2.4899999999999999E-2</v>
      </c>
      <c r="I16" s="36"/>
    </row>
    <row r="17" spans="1:9" ht="12.95" customHeight="1">
      <c r="A17" s="6"/>
      <c r="B17" s="24" t="s">
        <v>126</v>
      </c>
      <c r="C17" s="5" t="s">
        <v>32</v>
      </c>
      <c r="D17" s="5" t="s">
        <v>30</v>
      </c>
      <c r="E17" s="7">
        <v>80982</v>
      </c>
      <c r="F17" s="8">
        <v>299.8</v>
      </c>
      <c r="G17" s="25">
        <f t="shared" si="0"/>
        <v>2.4899999999999999E-2</v>
      </c>
      <c r="I17" s="36"/>
    </row>
    <row r="18" spans="1:9" ht="12.95" customHeight="1">
      <c r="A18" s="6"/>
      <c r="B18" s="24" t="s">
        <v>322</v>
      </c>
      <c r="C18" s="5" t="s">
        <v>320</v>
      </c>
      <c r="D18" s="5" t="s">
        <v>13</v>
      </c>
      <c r="E18" s="7">
        <v>7180</v>
      </c>
      <c r="F18" s="8">
        <v>282.77</v>
      </c>
      <c r="G18" s="25">
        <f t="shared" si="0"/>
        <v>2.35E-2</v>
      </c>
      <c r="I18" s="36"/>
    </row>
    <row r="19" spans="1:9" ht="12.95" customHeight="1">
      <c r="A19" s="6"/>
      <c r="B19" s="24" t="s">
        <v>136</v>
      </c>
      <c r="C19" s="5" t="s">
        <v>76</v>
      </c>
      <c r="D19" s="5" t="s">
        <v>30</v>
      </c>
      <c r="E19" s="7">
        <v>36406</v>
      </c>
      <c r="F19" s="8">
        <v>265.31</v>
      </c>
      <c r="G19" s="25">
        <f t="shared" si="0"/>
        <v>2.1999999999999999E-2</v>
      </c>
      <c r="I19" s="36"/>
    </row>
    <row r="20" spans="1:9" ht="12.95" customHeight="1">
      <c r="A20" s="6"/>
      <c r="B20" s="24" t="s">
        <v>303</v>
      </c>
      <c r="C20" s="5" t="s">
        <v>307</v>
      </c>
      <c r="D20" s="5" t="s">
        <v>23</v>
      </c>
      <c r="E20" s="7">
        <v>5892</v>
      </c>
      <c r="F20" s="8">
        <v>251.89</v>
      </c>
      <c r="G20" s="25">
        <f t="shared" si="0"/>
        <v>2.0899999999999998E-2</v>
      </c>
      <c r="I20" s="36"/>
    </row>
    <row r="21" spans="1:9" ht="12.95" customHeight="1">
      <c r="A21" s="6"/>
      <c r="B21" s="24" t="s">
        <v>252</v>
      </c>
      <c r="C21" s="5" t="s">
        <v>253</v>
      </c>
      <c r="D21" s="5" t="s">
        <v>19</v>
      </c>
      <c r="E21" s="7">
        <v>126603</v>
      </c>
      <c r="F21" s="8">
        <v>218.83</v>
      </c>
      <c r="G21" s="25">
        <f t="shared" si="0"/>
        <v>1.8200000000000001E-2</v>
      </c>
      <c r="I21" s="36"/>
    </row>
    <row r="22" spans="1:9" ht="12.95" customHeight="1">
      <c r="A22" s="6"/>
      <c r="B22" s="24" t="s">
        <v>143</v>
      </c>
      <c r="C22" s="5" t="s">
        <v>39</v>
      </c>
      <c r="D22" s="5" t="s">
        <v>40</v>
      </c>
      <c r="E22" s="7">
        <v>112928</v>
      </c>
      <c r="F22" s="8">
        <v>212.87</v>
      </c>
      <c r="G22" s="25">
        <f t="shared" si="0"/>
        <v>1.77E-2</v>
      </c>
      <c r="I22" s="36"/>
    </row>
    <row r="23" spans="1:9" ht="12.95" customHeight="1">
      <c r="A23" s="6"/>
      <c r="B23" s="24" t="s">
        <v>123</v>
      </c>
      <c r="C23" s="5" t="s">
        <v>29</v>
      </c>
      <c r="D23" s="5" t="s">
        <v>30</v>
      </c>
      <c r="E23" s="7">
        <v>2381</v>
      </c>
      <c r="F23" s="8">
        <v>211.27</v>
      </c>
      <c r="G23" s="25">
        <f t="shared" si="0"/>
        <v>1.7500000000000002E-2</v>
      </c>
      <c r="I23" s="36"/>
    </row>
    <row r="24" spans="1:9" ht="12.95" customHeight="1">
      <c r="A24" s="6"/>
      <c r="B24" s="24" t="s">
        <v>108</v>
      </c>
      <c r="C24" s="5" t="s">
        <v>12</v>
      </c>
      <c r="D24" s="5" t="s">
        <v>13</v>
      </c>
      <c r="E24" s="7">
        <v>17515</v>
      </c>
      <c r="F24" s="8">
        <v>205.67</v>
      </c>
      <c r="G24" s="25">
        <f t="shared" si="0"/>
        <v>1.7100000000000001E-2</v>
      </c>
      <c r="I24" s="36"/>
    </row>
    <row r="25" spans="1:9" ht="12.95" customHeight="1">
      <c r="A25" s="6"/>
      <c r="B25" s="24" t="s">
        <v>231</v>
      </c>
      <c r="C25" s="5" t="s">
        <v>232</v>
      </c>
      <c r="D25" s="5" t="s">
        <v>223</v>
      </c>
      <c r="E25" s="7">
        <v>25000</v>
      </c>
      <c r="F25" s="8">
        <v>203.99</v>
      </c>
      <c r="G25" s="25">
        <f t="shared" si="0"/>
        <v>1.6899999999999998E-2</v>
      </c>
      <c r="I25" s="36"/>
    </row>
    <row r="26" spans="1:9" ht="12.95" customHeight="1">
      <c r="A26" s="6"/>
      <c r="B26" s="24" t="s">
        <v>21</v>
      </c>
      <c r="C26" s="5" t="s">
        <v>22</v>
      </c>
      <c r="D26" s="5" t="s">
        <v>11</v>
      </c>
      <c r="E26" s="7">
        <v>75127</v>
      </c>
      <c r="F26" s="8">
        <v>201.9</v>
      </c>
      <c r="G26" s="25">
        <f t="shared" si="0"/>
        <v>1.67E-2</v>
      </c>
      <c r="I26" s="36"/>
    </row>
    <row r="27" spans="1:9" ht="12.95" customHeight="1">
      <c r="A27" s="6"/>
      <c r="B27" s="24" t="s">
        <v>150</v>
      </c>
      <c r="C27" s="5" t="s">
        <v>95</v>
      </c>
      <c r="D27" s="5" t="s">
        <v>30</v>
      </c>
      <c r="E27" s="7">
        <v>5549</v>
      </c>
      <c r="F27" s="8">
        <v>199.79</v>
      </c>
      <c r="G27" s="25">
        <f t="shared" si="0"/>
        <v>1.66E-2</v>
      </c>
      <c r="I27" s="36"/>
    </row>
    <row r="28" spans="1:9" ht="12.95" customHeight="1">
      <c r="A28" s="6"/>
      <c r="B28" s="24" t="s">
        <v>290</v>
      </c>
      <c r="C28" s="5" t="s">
        <v>291</v>
      </c>
      <c r="D28" s="5" t="s">
        <v>99</v>
      </c>
      <c r="E28" s="7">
        <v>78000</v>
      </c>
      <c r="F28" s="8">
        <v>198.28</v>
      </c>
      <c r="G28" s="25">
        <f t="shared" si="0"/>
        <v>1.6400000000000001E-2</v>
      </c>
      <c r="I28" s="36"/>
    </row>
    <row r="29" spans="1:9" ht="12.95" customHeight="1">
      <c r="A29" s="6"/>
      <c r="B29" s="24" t="s">
        <v>294</v>
      </c>
      <c r="C29" s="5" t="s">
        <v>295</v>
      </c>
      <c r="D29" s="5" t="s">
        <v>238</v>
      </c>
      <c r="E29" s="7">
        <v>27157</v>
      </c>
      <c r="F29" s="8">
        <v>198.04</v>
      </c>
      <c r="G29" s="25">
        <f t="shared" si="0"/>
        <v>1.6400000000000001E-2</v>
      </c>
      <c r="I29" s="36"/>
    </row>
    <row r="30" spans="1:9" ht="12.95" customHeight="1">
      <c r="A30" s="6"/>
      <c r="B30" s="24" t="s">
        <v>195</v>
      </c>
      <c r="C30" s="5" t="s">
        <v>196</v>
      </c>
      <c r="D30" s="5" t="s">
        <v>33</v>
      </c>
      <c r="E30" s="7">
        <v>12208</v>
      </c>
      <c r="F30" s="8">
        <v>187.34</v>
      </c>
      <c r="G30" s="25">
        <f t="shared" si="0"/>
        <v>1.55E-2</v>
      </c>
      <c r="I30" s="36"/>
    </row>
    <row r="31" spans="1:9" ht="12.95" customHeight="1">
      <c r="A31" s="6"/>
      <c r="B31" s="24" t="s">
        <v>129</v>
      </c>
      <c r="C31" s="5" t="s">
        <v>34</v>
      </c>
      <c r="D31" s="5" t="s">
        <v>35</v>
      </c>
      <c r="E31" s="7">
        <v>33012</v>
      </c>
      <c r="F31" s="8">
        <v>186.86</v>
      </c>
      <c r="G31" s="25">
        <f t="shared" si="0"/>
        <v>1.55E-2</v>
      </c>
      <c r="I31" s="36"/>
    </row>
    <row r="32" spans="1:9" ht="12.95" customHeight="1">
      <c r="A32" s="6"/>
      <c r="B32" s="24" t="s">
        <v>413</v>
      </c>
      <c r="C32" s="5" t="s">
        <v>418</v>
      </c>
      <c r="D32" s="5" t="s">
        <v>15</v>
      </c>
      <c r="E32" s="7">
        <v>3604</v>
      </c>
      <c r="F32" s="8">
        <v>182.25</v>
      </c>
      <c r="G32" s="25">
        <f t="shared" si="0"/>
        <v>1.5100000000000001E-2</v>
      </c>
      <c r="I32" s="36"/>
    </row>
    <row r="33" spans="1:9" ht="12.95" customHeight="1">
      <c r="A33" s="6"/>
      <c r="B33" s="24" t="s">
        <v>302</v>
      </c>
      <c r="C33" s="5" t="s">
        <v>305</v>
      </c>
      <c r="D33" s="5" t="s">
        <v>157</v>
      </c>
      <c r="E33" s="7">
        <v>31412</v>
      </c>
      <c r="F33" s="8">
        <v>174.48</v>
      </c>
      <c r="G33" s="25">
        <f t="shared" si="0"/>
        <v>1.4500000000000001E-2</v>
      </c>
      <c r="I33" s="36"/>
    </row>
    <row r="34" spans="1:9" ht="12.95" customHeight="1">
      <c r="A34" s="6"/>
      <c r="B34" s="24" t="s">
        <v>414</v>
      </c>
      <c r="C34" s="5" t="s">
        <v>419</v>
      </c>
      <c r="D34" s="5" t="s">
        <v>62</v>
      </c>
      <c r="E34" s="7">
        <v>232</v>
      </c>
      <c r="F34" s="8">
        <v>170.25</v>
      </c>
      <c r="G34" s="25">
        <f t="shared" si="0"/>
        <v>1.41E-2</v>
      </c>
      <c r="I34" s="36"/>
    </row>
    <row r="35" spans="1:9" ht="12.95" customHeight="1">
      <c r="A35" s="6"/>
      <c r="B35" s="24" t="s">
        <v>256</v>
      </c>
      <c r="C35" s="5" t="s">
        <v>257</v>
      </c>
      <c r="D35" s="5" t="s">
        <v>13</v>
      </c>
      <c r="E35" s="7">
        <v>26000</v>
      </c>
      <c r="F35" s="8">
        <v>165.49</v>
      </c>
      <c r="G35" s="25">
        <f t="shared" si="0"/>
        <v>1.37E-2</v>
      </c>
      <c r="I35" s="36"/>
    </row>
    <row r="36" spans="1:9" ht="12.95" customHeight="1">
      <c r="A36" s="6"/>
      <c r="B36" s="24" t="s">
        <v>109</v>
      </c>
      <c r="C36" s="5" t="s">
        <v>18</v>
      </c>
      <c r="D36" s="5" t="s">
        <v>19</v>
      </c>
      <c r="E36" s="7">
        <v>12160</v>
      </c>
      <c r="F36" s="8">
        <v>160.4</v>
      </c>
      <c r="G36" s="25">
        <f t="shared" si="0"/>
        <v>1.3299999999999999E-2</v>
      </c>
      <c r="I36" s="36"/>
    </row>
    <row r="37" spans="1:9" ht="12.95" customHeight="1">
      <c r="A37" s="6"/>
      <c r="B37" s="24" t="s">
        <v>301</v>
      </c>
      <c r="C37" s="5" t="s">
        <v>304</v>
      </c>
      <c r="D37" s="5" t="s">
        <v>62</v>
      </c>
      <c r="E37" s="7">
        <v>1937</v>
      </c>
      <c r="F37" s="8">
        <v>155.88999999999999</v>
      </c>
      <c r="G37" s="25">
        <f t="shared" si="0"/>
        <v>1.29E-2</v>
      </c>
      <c r="I37" s="36"/>
    </row>
    <row r="38" spans="1:9" ht="12.95" customHeight="1">
      <c r="A38" s="6"/>
      <c r="B38" s="24" t="s">
        <v>140</v>
      </c>
      <c r="C38" s="5" t="s">
        <v>83</v>
      </c>
      <c r="D38" s="5" t="s">
        <v>30</v>
      </c>
      <c r="E38" s="7">
        <v>5106</v>
      </c>
      <c r="F38" s="8">
        <v>154.13999999999999</v>
      </c>
      <c r="G38" s="25">
        <f t="shared" si="0"/>
        <v>1.2800000000000001E-2</v>
      </c>
      <c r="I38" s="36"/>
    </row>
    <row r="39" spans="1:9" ht="12.95" customHeight="1">
      <c r="A39" s="6"/>
      <c r="B39" s="24" t="s">
        <v>365</v>
      </c>
      <c r="C39" s="5" t="s">
        <v>359</v>
      </c>
      <c r="D39" s="5" t="s">
        <v>65</v>
      </c>
      <c r="E39" s="7">
        <v>13132</v>
      </c>
      <c r="F39" s="8">
        <v>151.34</v>
      </c>
      <c r="G39" s="25">
        <f t="shared" ref="G39:G70" si="1">+ROUND(F39/$F$75,4)</f>
        <v>1.26E-2</v>
      </c>
      <c r="I39" s="36"/>
    </row>
    <row r="40" spans="1:9" ht="12.95" customHeight="1">
      <c r="A40" s="6"/>
      <c r="B40" s="24" t="s">
        <v>142</v>
      </c>
      <c r="C40" s="5" t="s">
        <v>84</v>
      </c>
      <c r="D40" s="5" t="s">
        <v>37</v>
      </c>
      <c r="E40" s="7">
        <v>10140</v>
      </c>
      <c r="F40" s="8">
        <v>133.47999999999999</v>
      </c>
      <c r="G40" s="25">
        <f t="shared" si="1"/>
        <v>1.11E-2</v>
      </c>
      <c r="I40" s="36"/>
    </row>
    <row r="41" spans="1:9" ht="12.95" customHeight="1">
      <c r="A41" s="6"/>
      <c r="B41" s="24" t="s">
        <v>173</v>
      </c>
      <c r="C41" s="5" t="s">
        <v>162</v>
      </c>
      <c r="D41" s="5" t="s">
        <v>15</v>
      </c>
      <c r="E41" s="7">
        <v>81120</v>
      </c>
      <c r="F41" s="8">
        <v>131.86000000000001</v>
      </c>
      <c r="G41" s="25">
        <f t="shared" si="1"/>
        <v>1.09E-2</v>
      </c>
      <c r="I41" s="36"/>
    </row>
    <row r="42" spans="1:9" ht="12.95" customHeight="1">
      <c r="A42" s="6"/>
      <c r="B42" s="24" t="s">
        <v>367</v>
      </c>
      <c r="C42" s="5" t="s">
        <v>361</v>
      </c>
      <c r="D42" s="5" t="s">
        <v>37</v>
      </c>
      <c r="E42" s="7">
        <v>4000</v>
      </c>
      <c r="F42" s="8">
        <v>131.43</v>
      </c>
      <c r="G42" s="25">
        <f t="shared" si="1"/>
        <v>1.09E-2</v>
      </c>
      <c r="I42" s="36"/>
    </row>
    <row r="43" spans="1:9" ht="12.95" customHeight="1">
      <c r="A43" s="6"/>
      <c r="B43" s="24" t="s">
        <v>415</v>
      </c>
      <c r="C43" s="5" t="s">
        <v>420</v>
      </c>
      <c r="D43" s="5" t="s">
        <v>62</v>
      </c>
      <c r="E43" s="7">
        <v>8098</v>
      </c>
      <c r="F43" s="8">
        <v>129.52000000000001</v>
      </c>
      <c r="G43" s="25">
        <f t="shared" si="1"/>
        <v>1.0699999999999999E-2</v>
      </c>
      <c r="I43" s="36"/>
    </row>
    <row r="44" spans="1:9" ht="12.95" customHeight="1">
      <c r="A44" s="6"/>
      <c r="B44" s="24" t="s">
        <v>141</v>
      </c>
      <c r="C44" s="5" t="s">
        <v>45</v>
      </c>
      <c r="D44" s="5" t="s">
        <v>46</v>
      </c>
      <c r="E44" s="7">
        <v>28767</v>
      </c>
      <c r="F44" s="8">
        <v>122.94</v>
      </c>
      <c r="G44" s="25">
        <f t="shared" si="1"/>
        <v>1.0200000000000001E-2</v>
      </c>
      <c r="I44" s="36"/>
    </row>
    <row r="45" spans="1:9" ht="12.95" customHeight="1">
      <c r="A45" s="6"/>
      <c r="B45" s="24" t="s">
        <v>219</v>
      </c>
      <c r="C45" s="5" t="s">
        <v>220</v>
      </c>
      <c r="D45" s="5" t="s">
        <v>23</v>
      </c>
      <c r="E45" s="7">
        <v>9000</v>
      </c>
      <c r="F45" s="8">
        <v>120.19</v>
      </c>
      <c r="G45" s="25">
        <f t="shared" si="1"/>
        <v>0.01</v>
      </c>
      <c r="I45" s="36"/>
    </row>
    <row r="46" spans="1:9" ht="12.95" customHeight="1">
      <c r="A46" s="6"/>
      <c r="B46" s="24" t="s">
        <v>137</v>
      </c>
      <c r="C46" s="5" t="s">
        <v>77</v>
      </c>
      <c r="D46" s="5" t="s">
        <v>26</v>
      </c>
      <c r="E46" s="7">
        <v>14220</v>
      </c>
      <c r="F46" s="8">
        <v>116.53</v>
      </c>
      <c r="G46" s="25">
        <f t="shared" si="1"/>
        <v>9.7000000000000003E-3</v>
      </c>
      <c r="I46" s="36"/>
    </row>
    <row r="47" spans="1:9" ht="12.95" customHeight="1">
      <c r="A47" s="6"/>
      <c r="B47" s="24" t="s">
        <v>130</v>
      </c>
      <c r="C47" s="5" t="s">
        <v>66</v>
      </c>
      <c r="D47" s="5" t="s">
        <v>11</v>
      </c>
      <c r="E47" s="7">
        <v>6892</v>
      </c>
      <c r="F47" s="8">
        <v>115.78</v>
      </c>
      <c r="G47" s="25">
        <f t="shared" si="1"/>
        <v>9.5999999999999992E-3</v>
      </c>
      <c r="I47" s="36"/>
    </row>
    <row r="48" spans="1:9" ht="12.95" customHeight="1">
      <c r="A48" s="6"/>
      <c r="B48" s="24" t="s">
        <v>217</v>
      </c>
      <c r="C48" s="5" t="s">
        <v>218</v>
      </c>
      <c r="D48" s="5" t="s">
        <v>13</v>
      </c>
      <c r="E48" s="7">
        <v>10000</v>
      </c>
      <c r="F48" s="8">
        <v>105.31</v>
      </c>
      <c r="G48" s="25">
        <f t="shared" si="1"/>
        <v>8.6999999999999994E-3</v>
      </c>
      <c r="I48" s="36"/>
    </row>
    <row r="49" spans="1:9" ht="12.95" customHeight="1">
      <c r="A49" s="6"/>
      <c r="B49" s="24" t="s">
        <v>366</v>
      </c>
      <c r="C49" s="5" t="s">
        <v>360</v>
      </c>
      <c r="D49" s="5" t="s">
        <v>15</v>
      </c>
      <c r="E49" s="7">
        <v>24680</v>
      </c>
      <c r="F49" s="8">
        <v>101.78</v>
      </c>
      <c r="G49" s="25">
        <f t="shared" si="1"/>
        <v>8.3999999999999995E-3</v>
      </c>
      <c r="I49" s="36"/>
    </row>
    <row r="50" spans="1:9" ht="12.95" customHeight="1">
      <c r="A50" s="6"/>
      <c r="B50" s="24" t="s">
        <v>153</v>
      </c>
      <c r="C50" s="5" t="s">
        <v>93</v>
      </c>
      <c r="D50" s="5" t="s">
        <v>94</v>
      </c>
      <c r="E50" s="7">
        <v>50000</v>
      </c>
      <c r="F50" s="8">
        <v>99.23</v>
      </c>
      <c r="G50" s="25">
        <f t="shared" si="1"/>
        <v>8.2000000000000007E-3</v>
      </c>
      <c r="I50" s="36"/>
    </row>
    <row r="51" spans="1:9" ht="12.95" customHeight="1">
      <c r="A51" s="6"/>
      <c r="B51" s="24" t="s">
        <v>224</v>
      </c>
      <c r="C51" s="5" t="s">
        <v>225</v>
      </c>
      <c r="D51" s="5" t="s">
        <v>103</v>
      </c>
      <c r="E51" s="7">
        <v>30000</v>
      </c>
      <c r="F51" s="8">
        <v>98.84</v>
      </c>
      <c r="G51" s="25">
        <f t="shared" si="1"/>
        <v>8.2000000000000007E-3</v>
      </c>
      <c r="I51" s="36"/>
    </row>
    <row r="52" spans="1:9" ht="12.95" customHeight="1">
      <c r="A52" s="6"/>
      <c r="B52" s="24" t="s">
        <v>416</v>
      </c>
      <c r="C52" s="5" t="s">
        <v>421</v>
      </c>
      <c r="D52" s="5" t="s">
        <v>35</v>
      </c>
      <c r="E52" s="7">
        <v>150000</v>
      </c>
      <c r="F52" s="8">
        <v>93.83</v>
      </c>
      <c r="G52" s="25">
        <f t="shared" si="1"/>
        <v>7.7999999999999996E-3</v>
      </c>
      <c r="I52" s="36"/>
    </row>
    <row r="53" spans="1:9" ht="12.95" customHeight="1">
      <c r="A53" s="6"/>
      <c r="B53" s="24" t="s">
        <v>191</v>
      </c>
      <c r="C53" s="5" t="s">
        <v>192</v>
      </c>
      <c r="D53" s="5" t="s">
        <v>30</v>
      </c>
      <c r="E53" s="7">
        <v>339</v>
      </c>
      <c r="F53" s="8">
        <v>92.96</v>
      </c>
      <c r="G53" s="25">
        <f t="shared" si="1"/>
        <v>7.7000000000000002E-3</v>
      </c>
      <c r="I53" s="36"/>
    </row>
    <row r="54" spans="1:9" ht="12.95" customHeight="1">
      <c r="A54" s="6"/>
      <c r="B54" s="24" t="s">
        <v>370</v>
      </c>
      <c r="C54" s="5" t="s">
        <v>387</v>
      </c>
      <c r="D54" s="5" t="s">
        <v>13</v>
      </c>
      <c r="E54" s="7">
        <v>11000</v>
      </c>
      <c r="F54" s="8">
        <v>91.8</v>
      </c>
      <c r="G54" s="25">
        <f t="shared" si="1"/>
        <v>7.6E-3</v>
      </c>
      <c r="I54" s="36"/>
    </row>
    <row r="55" spans="1:9" ht="12.95" customHeight="1">
      <c r="A55" s="6"/>
      <c r="B55" s="24" t="s">
        <v>145</v>
      </c>
      <c r="C55" s="5" t="s">
        <v>82</v>
      </c>
      <c r="D55" s="5" t="s">
        <v>62</v>
      </c>
      <c r="E55" s="7">
        <v>487</v>
      </c>
      <c r="F55" s="8">
        <v>91.02</v>
      </c>
      <c r="G55" s="25">
        <f t="shared" si="1"/>
        <v>7.4999999999999997E-3</v>
      </c>
      <c r="I55" s="36"/>
    </row>
    <row r="56" spans="1:9" ht="12.95" customHeight="1">
      <c r="A56" s="6"/>
      <c r="B56" s="24" t="s">
        <v>147</v>
      </c>
      <c r="C56" s="5" t="s">
        <v>92</v>
      </c>
      <c r="D56" s="5" t="s">
        <v>37</v>
      </c>
      <c r="E56" s="7">
        <v>8000</v>
      </c>
      <c r="F56" s="8">
        <v>89.51</v>
      </c>
      <c r="G56" s="25">
        <f t="shared" si="1"/>
        <v>7.4000000000000003E-3</v>
      </c>
      <c r="I56" s="36"/>
    </row>
    <row r="57" spans="1:9" ht="12.95" customHeight="1">
      <c r="A57" s="6"/>
      <c r="B57" s="24" t="s">
        <v>111</v>
      </c>
      <c r="C57" s="5" t="s">
        <v>41</v>
      </c>
      <c r="D57" s="5" t="s">
        <v>13</v>
      </c>
      <c r="E57" s="7">
        <v>30000</v>
      </c>
      <c r="F57" s="8">
        <v>87.84</v>
      </c>
      <c r="G57" s="25">
        <f t="shared" si="1"/>
        <v>7.3000000000000001E-3</v>
      </c>
      <c r="I57" s="36"/>
    </row>
    <row r="58" spans="1:9" ht="12.95" customHeight="1">
      <c r="A58" s="6"/>
      <c r="B58" s="24" t="s">
        <v>363</v>
      </c>
      <c r="C58" s="5" t="s">
        <v>357</v>
      </c>
      <c r="D58" s="5" t="s">
        <v>11</v>
      </c>
      <c r="E58" s="7">
        <v>59842</v>
      </c>
      <c r="F58" s="8">
        <v>84.98</v>
      </c>
      <c r="G58" s="25">
        <f t="shared" si="1"/>
        <v>7.0000000000000001E-3</v>
      </c>
      <c r="I58" s="36"/>
    </row>
    <row r="59" spans="1:9" ht="12.95" customHeight="1">
      <c r="A59" s="6"/>
      <c r="B59" s="24" t="s">
        <v>138</v>
      </c>
      <c r="C59" s="5" t="s">
        <v>74</v>
      </c>
      <c r="D59" s="5" t="s">
        <v>65</v>
      </c>
      <c r="E59" s="7">
        <v>2000</v>
      </c>
      <c r="F59" s="8">
        <v>83.08</v>
      </c>
      <c r="G59" s="25">
        <f t="shared" si="1"/>
        <v>6.8999999999999999E-3</v>
      </c>
      <c r="I59" s="36"/>
    </row>
    <row r="60" spans="1:9" ht="12.95" customHeight="1">
      <c r="A60" s="6"/>
      <c r="B60" s="24" t="s">
        <v>155</v>
      </c>
      <c r="C60" s="5" t="s">
        <v>102</v>
      </c>
      <c r="D60" s="5" t="s">
        <v>94</v>
      </c>
      <c r="E60" s="7">
        <v>93955</v>
      </c>
      <c r="F60" s="8">
        <v>79.489999999999995</v>
      </c>
      <c r="G60" s="25">
        <f t="shared" si="1"/>
        <v>6.6E-3</v>
      </c>
      <c r="I60" s="36"/>
    </row>
    <row r="61" spans="1:9" ht="12.95" customHeight="1">
      <c r="A61" s="6"/>
      <c r="B61" s="24" t="s">
        <v>156</v>
      </c>
      <c r="C61" s="5" t="s">
        <v>88</v>
      </c>
      <c r="D61" s="5" t="s">
        <v>17</v>
      </c>
      <c r="E61" s="7">
        <v>20000</v>
      </c>
      <c r="F61" s="8">
        <v>75.849999999999994</v>
      </c>
      <c r="G61" s="25">
        <f t="shared" si="1"/>
        <v>6.3E-3</v>
      </c>
      <c r="I61" s="36"/>
    </row>
    <row r="62" spans="1:9" ht="12.95" customHeight="1">
      <c r="A62" s="6"/>
      <c r="B62" s="24" t="s">
        <v>114</v>
      </c>
      <c r="C62" s="5" t="s">
        <v>24</v>
      </c>
      <c r="D62" s="5" t="s">
        <v>11</v>
      </c>
      <c r="E62" s="7">
        <v>13764</v>
      </c>
      <c r="F62" s="8">
        <v>72.89</v>
      </c>
      <c r="G62" s="25">
        <f t="shared" si="1"/>
        <v>6.0000000000000001E-3</v>
      </c>
      <c r="I62" s="36"/>
    </row>
    <row r="63" spans="1:9" ht="12.95" customHeight="1">
      <c r="A63" s="6"/>
      <c r="B63" s="24" t="s">
        <v>309</v>
      </c>
      <c r="C63" s="5" t="s">
        <v>315</v>
      </c>
      <c r="D63" s="5" t="s">
        <v>157</v>
      </c>
      <c r="E63" s="7">
        <v>20000</v>
      </c>
      <c r="F63" s="8">
        <v>67.16</v>
      </c>
      <c r="G63" s="25">
        <f t="shared" si="1"/>
        <v>5.5999999999999999E-3</v>
      </c>
      <c r="I63" s="36"/>
    </row>
    <row r="64" spans="1:9" ht="12.95" customHeight="1">
      <c r="A64" s="6"/>
      <c r="B64" s="24" t="s">
        <v>417</v>
      </c>
      <c r="C64" s="5" t="s">
        <v>422</v>
      </c>
      <c r="D64" s="5" t="s">
        <v>26</v>
      </c>
      <c r="E64" s="7">
        <v>10000</v>
      </c>
      <c r="F64" s="8">
        <v>67.09</v>
      </c>
      <c r="G64" s="25">
        <f t="shared" si="1"/>
        <v>5.5999999999999999E-3</v>
      </c>
      <c r="I64" s="36"/>
    </row>
    <row r="65" spans="1:9" ht="12.95" customHeight="1">
      <c r="A65" s="6"/>
      <c r="B65" s="24" t="s">
        <v>144</v>
      </c>
      <c r="C65" s="5" t="s">
        <v>272</v>
      </c>
      <c r="D65" s="5" t="s">
        <v>11</v>
      </c>
      <c r="E65" s="7">
        <v>17000</v>
      </c>
      <c r="F65" s="8">
        <v>54.78</v>
      </c>
      <c r="G65" s="25">
        <f t="shared" si="1"/>
        <v>4.4999999999999997E-3</v>
      </c>
      <c r="I65" s="36"/>
    </row>
    <row r="66" spans="1:9" ht="12.95" customHeight="1">
      <c r="A66" s="6"/>
      <c r="B66" s="24" t="s">
        <v>135</v>
      </c>
      <c r="C66" s="5" t="s">
        <v>67</v>
      </c>
      <c r="D66" s="5" t="s">
        <v>65</v>
      </c>
      <c r="E66" s="7">
        <v>7000</v>
      </c>
      <c r="F66" s="8">
        <v>52.61</v>
      </c>
      <c r="G66" s="25">
        <f t="shared" si="1"/>
        <v>4.4000000000000003E-3</v>
      </c>
      <c r="I66" s="36"/>
    </row>
    <row r="67" spans="1:9" ht="12.95" customHeight="1">
      <c r="A67" s="6"/>
      <c r="B67" s="24" t="s">
        <v>203</v>
      </c>
      <c r="C67" s="5" t="s">
        <v>49</v>
      </c>
      <c r="D67" s="5" t="s">
        <v>26</v>
      </c>
      <c r="E67" s="7">
        <v>6398</v>
      </c>
      <c r="F67" s="8">
        <v>34.25</v>
      </c>
      <c r="G67" s="25">
        <f t="shared" si="1"/>
        <v>2.8E-3</v>
      </c>
      <c r="I67" s="36"/>
    </row>
    <row r="68" spans="1:9" ht="12.95" customHeight="1">
      <c r="A68" s="6"/>
      <c r="B68" s="24" t="s">
        <v>154</v>
      </c>
      <c r="C68" s="5" t="s">
        <v>98</v>
      </c>
      <c r="D68" s="5" t="s">
        <v>99</v>
      </c>
      <c r="E68" s="7">
        <v>660</v>
      </c>
      <c r="F68" s="8">
        <v>4.43</v>
      </c>
      <c r="G68" s="25">
        <f t="shared" si="1"/>
        <v>4.0000000000000002E-4</v>
      </c>
      <c r="I68" s="36"/>
    </row>
    <row r="69" spans="1:9" ht="12.95" customHeight="1">
      <c r="A69" s="6"/>
      <c r="B69" s="24" t="s">
        <v>411</v>
      </c>
      <c r="C69" s="5" t="s">
        <v>362</v>
      </c>
      <c r="D69" s="5" t="s">
        <v>99</v>
      </c>
      <c r="E69" s="7">
        <v>330</v>
      </c>
      <c r="F69" s="8">
        <v>0.7</v>
      </c>
      <c r="G69" s="25">
        <f t="shared" si="1"/>
        <v>1E-4</v>
      </c>
      <c r="I69" s="36"/>
    </row>
    <row r="70" spans="1:9" ht="12.95" customHeight="1">
      <c r="A70" s="1"/>
      <c r="B70" s="34" t="s">
        <v>52</v>
      </c>
      <c r="C70" s="33" t="s">
        <v>1</v>
      </c>
      <c r="D70" s="33" t="s">
        <v>1</v>
      </c>
      <c r="E70" s="33" t="s">
        <v>1</v>
      </c>
      <c r="F70" s="9">
        <f>SUM(F7:F69)</f>
        <v>11198.250000000002</v>
      </c>
      <c r="G70" s="26">
        <f>SUM(G7:G69)</f>
        <v>0.92880000000000007</v>
      </c>
    </row>
    <row r="71" spans="1:9" ht="12.95" customHeight="1">
      <c r="A71" s="1"/>
      <c r="B71" s="27" t="s">
        <v>53</v>
      </c>
      <c r="C71" s="10" t="s">
        <v>1</v>
      </c>
      <c r="D71" s="10" t="s">
        <v>1</v>
      </c>
      <c r="E71" s="10" t="s">
        <v>1</v>
      </c>
      <c r="F71" s="11" t="s">
        <v>54</v>
      </c>
      <c r="G71" s="28" t="s">
        <v>54</v>
      </c>
    </row>
    <row r="72" spans="1:9" ht="12.95" customHeight="1">
      <c r="A72" s="1"/>
      <c r="B72" s="27" t="s">
        <v>52</v>
      </c>
      <c r="C72" s="10" t="s">
        <v>1</v>
      </c>
      <c r="D72" s="10" t="s">
        <v>1</v>
      </c>
      <c r="E72" s="10" t="s">
        <v>1</v>
      </c>
      <c r="F72" s="11" t="s">
        <v>54</v>
      </c>
      <c r="G72" s="28" t="s">
        <v>54</v>
      </c>
    </row>
    <row r="73" spans="1:9" ht="12.95" customHeight="1">
      <c r="A73" s="1"/>
      <c r="B73" s="27" t="s">
        <v>55</v>
      </c>
      <c r="C73" s="12" t="s">
        <v>1</v>
      </c>
      <c r="D73" s="10" t="s">
        <v>1</v>
      </c>
      <c r="E73" s="12" t="s">
        <v>1</v>
      </c>
      <c r="F73" s="9">
        <f>+F70</f>
        <v>11198.250000000002</v>
      </c>
      <c r="G73" s="26">
        <f>+G70</f>
        <v>0.92880000000000007</v>
      </c>
    </row>
    <row r="74" spans="1:9" ht="12.95" customHeight="1">
      <c r="A74" s="1"/>
      <c r="B74" s="27" t="s">
        <v>56</v>
      </c>
      <c r="C74" s="5" t="s">
        <v>1</v>
      </c>
      <c r="D74" s="10" t="s">
        <v>1</v>
      </c>
      <c r="E74" s="5" t="s">
        <v>1</v>
      </c>
      <c r="F74" s="13">
        <f>+F75-F73</f>
        <v>857.3899999999976</v>
      </c>
      <c r="G74" s="26">
        <f>+G75-G73</f>
        <v>7.119999999999993E-2</v>
      </c>
      <c r="H74" s="14"/>
    </row>
    <row r="75" spans="1:9" ht="12.95" customHeight="1" thickBot="1">
      <c r="A75" s="1"/>
      <c r="B75" s="29" t="s">
        <v>57</v>
      </c>
      <c r="C75" s="30" t="s">
        <v>1</v>
      </c>
      <c r="D75" s="30" t="s">
        <v>1</v>
      </c>
      <c r="E75" s="30" t="s">
        <v>1</v>
      </c>
      <c r="F75" s="31">
        <v>12055.64</v>
      </c>
      <c r="G75" s="32">
        <v>1</v>
      </c>
    </row>
    <row r="76" spans="1:9">
      <c r="A76" s="1"/>
      <c r="B76" s="2"/>
      <c r="C76" s="1"/>
      <c r="D76" s="1"/>
      <c r="E76" s="1"/>
      <c r="F76" s="1"/>
      <c r="G76" s="1"/>
    </row>
    <row r="77" spans="1:9">
      <c r="B77" s="35" t="s">
        <v>409</v>
      </c>
    </row>
    <row r="78" spans="1:9">
      <c r="B78" s="35" t="s">
        <v>410</v>
      </c>
    </row>
  </sheetData>
  <sortState ref="B8:F53">
    <sortCondition descending="1" ref="F8:F53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1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90</v>
      </c>
      <c r="C1" s="1"/>
      <c r="D1" s="1"/>
      <c r="E1" s="1"/>
      <c r="F1" s="1"/>
      <c r="G1" s="1"/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8" ht="33" customHeight="1">
      <c r="A4" s="1"/>
      <c r="B4" s="18" t="s">
        <v>2</v>
      </c>
      <c r="C4" s="19" t="s">
        <v>3</v>
      </c>
      <c r="D4" s="20" t="s">
        <v>71</v>
      </c>
      <c r="E4" s="20" t="s">
        <v>5</v>
      </c>
      <c r="F4" s="20" t="s">
        <v>6</v>
      </c>
      <c r="G4" s="21" t="s">
        <v>7</v>
      </c>
    </row>
    <row r="5" spans="1:8" ht="12.95" customHeight="1">
      <c r="A5" s="1"/>
      <c r="B5" s="22" t="s">
        <v>72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8" ht="12.95" customHeight="1">
      <c r="A6" s="6"/>
      <c r="B6" s="24" t="s">
        <v>167</v>
      </c>
      <c r="C6" s="5" t="s">
        <v>1</v>
      </c>
      <c r="D6" s="5" t="s">
        <v>58</v>
      </c>
      <c r="E6" s="7"/>
      <c r="F6" s="8">
        <v>1178.77</v>
      </c>
      <c r="G6" s="25">
        <f>+ROUND(F6/$F$10,4)</f>
        <v>0.99409999999999998</v>
      </c>
    </row>
    <row r="7" spans="1:8" ht="12.95" customHeight="1">
      <c r="A7" s="1"/>
      <c r="B7" s="22" t="s">
        <v>52</v>
      </c>
      <c r="C7" s="5" t="s">
        <v>1</v>
      </c>
      <c r="D7" s="5" t="s">
        <v>1</v>
      </c>
      <c r="E7" s="5" t="s">
        <v>1</v>
      </c>
      <c r="F7" s="9">
        <f>+F6</f>
        <v>1178.77</v>
      </c>
      <c r="G7" s="26">
        <f>+G6</f>
        <v>0.99409999999999998</v>
      </c>
    </row>
    <row r="8" spans="1:8" ht="12.95" customHeight="1">
      <c r="A8" s="1"/>
      <c r="B8" s="27" t="s">
        <v>55</v>
      </c>
      <c r="C8" s="12" t="s">
        <v>1</v>
      </c>
      <c r="D8" s="10" t="s">
        <v>1</v>
      </c>
      <c r="E8" s="12" t="s">
        <v>1</v>
      </c>
      <c r="F8" s="9">
        <f>+F7</f>
        <v>1178.77</v>
      </c>
      <c r="G8" s="26">
        <f>+G7</f>
        <v>0.99409999999999998</v>
      </c>
    </row>
    <row r="9" spans="1:8" ht="12.95" customHeight="1">
      <c r="A9" s="1"/>
      <c r="B9" s="27" t="s">
        <v>56</v>
      </c>
      <c r="C9" s="5" t="s">
        <v>1</v>
      </c>
      <c r="D9" s="10" t="s">
        <v>1</v>
      </c>
      <c r="E9" s="5" t="s">
        <v>1</v>
      </c>
      <c r="F9" s="13">
        <f>+F10-F8</f>
        <v>6.9600000000000364</v>
      </c>
      <c r="G9" s="26">
        <f>+G10-G8</f>
        <v>5.9000000000000163E-3</v>
      </c>
      <c r="H9" s="14"/>
    </row>
    <row r="10" spans="1:8" ht="12.95" customHeight="1" thickBot="1">
      <c r="A10" s="1"/>
      <c r="B10" s="29" t="s">
        <v>57</v>
      </c>
      <c r="C10" s="30" t="s">
        <v>1</v>
      </c>
      <c r="D10" s="30" t="s">
        <v>1</v>
      </c>
      <c r="E10" s="30" t="s">
        <v>1</v>
      </c>
      <c r="F10" s="31">
        <v>1185.73</v>
      </c>
      <c r="G10" s="32">
        <v>1</v>
      </c>
    </row>
    <row r="11" spans="1:8">
      <c r="A11" s="1"/>
      <c r="B11" s="2"/>
      <c r="C11" s="1"/>
      <c r="D11" s="1"/>
      <c r="E11" s="1"/>
      <c r="F11" s="1"/>
      <c r="G11" s="1"/>
    </row>
    <row r="12" spans="1:8">
      <c r="A12" s="1"/>
      <c r="B12" s="2"/>
      <c r="C12" s="1"/>
      <c r="D12" s="1"/>
      <c r="E12" s="1"/>
      <c r="F12" s="1"/>
      <c r="G12" s="1"/>
    </row>
    <row r="13" spans="1:8">
      <c r="A13" s="1"/>
      <c r="B13" s="2" t="s">
        <v>1</v>
      </c>
      <c r="C13" s="1"/>
      <c r="D13" s="1"/>
      <c r="E13" s="1"/>
      <c r="F13" s="1"/>
      <c r="G13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71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72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6"/>
      <c r="B6" s="24" t="s">
        <v>167</v>
      </c>
      <c r="C6" s="5"/>
      <c r="D6" s="5" t="s">
        <v>58</v>
      </c>
      <c r="E6" s="7"/>
      <c r="F6" s="8">
        <v>294.33999999999997</v>
      </c>
      <c r="G6" s="25">
        <f>+ROUND(F6/$F$10,4)</f>
        <v>0.99839999999999995</v>
      </c>
    </row>
    <row r="7" spans="1:7" ht="12.95" customHeight="1">
      <c r="A7" s="1"/>
      <c r="B7" s="22" t="s">
        <v>52</v>
      </c>
      <c r="C7" s="5" t="s">
        <v>1</v>
      </c>
      <c r="D7" s="5" t="s">
        <v>1</v>
      </c>
      <c r="E7" s="5" t="s">
        <v>1</v>
      </c>
      <c r="F7" s="9">
        <f>+F6</f>
        <v>294.33999999999997</v>
      </c>
      <c r="G7" s="26">
        <f>+G6</f>
        <v>0.99839999999999995</v>
      </c>
    </row>
    <row r="8" spans="1:7" ht="12.95" customHeight="1">
      <c r="A8" s="1"/>
      <c r="B8" s="27" t="s">
        <v>55</v>
      </c>
      <c r="C8" s="12" t="s">
        <v>1</v>
      </c>
      <c r="D8" s="10" t="s">
        <v>1</v>
      </c>
      <c r="E8" s="12" t="s">
        <v>1</v>
      </c>
      <c r="F8" s="9">
        <f>+F7</f>
        <v>294.33999999999997</v>
      </c>
      <c r="G8" s="26">
        <f>+G7</f>
        <v>0.99839999999999995</v>
      </c>
    </row>
    <row r="9" spans="1:7" ht="12.95" customHeight="1">
      <c r="A9" s="1"/>
      <c r="B9" s="27" t="s">
        <v>56</v>
      </c>
      <c r="C9" s="5" t="s">
        <v>1</v>
      </c>
      <c r="D9" s="10" t="s">
        <v>1</v>
      </c>
      <c r="E9" s="5" t="s">
        <v>1</v>
      </c>
      <c r="F9" s="13">
        <f>+F10-F8</f>
        <v>0.48000000000001819</v>
      </c>
      <c r="G9" s="26">
        <f>+G10-G8</f>
        <v>1.6000000000000458E-3</v>
      </c>
    </row>
    <row r="10" spans="1:7" ht="12.95" customHeight="1" thickBot="1">
      <c r="A10" s="1"/>
      <c r="B10" s="29" t="s">
        <v>57</v>
      </c>
      <c r="C10" s="30" t="s">
        <v>1</v>
      </c>
      <c r="D10" s="30" t="s">
        <v>1</v>
      </c>
      <c r="E10" s="30" t="s">
        <v>1</v>
      </c>
      <c r="F10" s="31">
        <v>294.82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  <row r="13" spans="1:7">
      <c r="A13" s="1"/>
      <c r="B13" s="2"/>
      <c r="C13" s="1"/>
      <c r="D13" s="1"/>
      <c r="E13" s="1"/>
      <c r="F13" s="1"/>
      <c r="G13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71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72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6"/>
      <c r="B6" s="24" t="s">
        <v>167</v>
      </c>
      <c r="C6" s="5" t="s">
        <v>1</v>
      </c>
      <c r="D6" s="5" t="s">
        <v>58</v>
      </c>
      <c r="E6" s="7"/>
      <c r="F6" s="8">
        <v>2061.0500000000002</v>
      </c>
      <c r="G6" s="25">
        <f>+ROUND(F6/$F$10,4)</f>
        <v>0.98250000000000004</v>
      </c>
    </row>
    <row r="7" spans="1:7" ht="12.95" customHeight="1">
      <c r="A7" s="1"/>
      <c r="B7" s="22" t="s">
        <v>52</v>
      </c>
      <c r="C7" s="5" t="s">
        <v>1</v>
      </c>
      <c r="D7" s="5" t="s">
        <v>1</v>
      </c>
      <c r="E7" s="5" t="s">
        <v>1</v>
      </c>
      <c r="F7" s="9">
        <f>+F6</f>
        <v>2061.0500000000002</v>
      </c>
      <c r="G7" s="26">
        <f>+G6</f>
        <v>0.98250000000000004</v>
      </c>
    </row>
    <row r="8" spans="1:7" ht="12.95" customHeight="1">
      <c r="A8" s="1"/>
      <c r="B8" s="27" t="s">
        <v>55</v>
      </c>
      <c r="C8" s="12" t="s">
        <v>1</v>
      </c>
      <c r="D8" s="10" t="s">
        <v>1</v>
      </c>
      <c r="E8" s="12" t="s">
        <v>1</v>
      </c>
      <c r="F8" s="9">
        <f>+F7</f>
        <v>2061.0500000000002</v>
      </c>
      <c r="G8" s="26">
        <f>+G7</f>
        <v>0.98250000000000004</v>
      </c>
    </row>
    <row r="9" spans="1:7" ht="12.95" customHeight="1">
      <c r="A9" s="1"/>
      <c r="B9" s="27" t="s">
        <v>56</v>
      </c>
      <c r="C9" s="5" t="s">
        <v>1</v>
      </c>
      <c r="D9" s="10" t="s">
        <v>1</v>
      </c>
      <c r="E9" s="5" t="s">
        <v>1</v>
      </c>
      <c r="F9" s="13">
        <f>+F10-F8</f>
        <v>36.6899999999996</v>
      </c>
      <c r="G9" s="26">
        <f>+G10-G8</f>
        <v>1.749999999999996E-2</v>
      </c>
    </row>
    <row r="10" spans="1:7" ht="12.95" customHeight="1" thickBot="1">
      <c r="A10" s="1"/>
      <c r="B10" s="29" t="s">
        <v>57</v>
      </c>
      <c r="C10" s="30" t="s">
        <v>1</v>
      </c>
      <c r="D10" s="30" t="s">
        <v>1</v>
      </c>
      <c r="E10" s="30" t="s">
        <v>1</v>
      </c>
      <c r="F10" s="31">
        <v>2097.7399999999998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87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59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414</v>
      </c>
      <c r="C7" s="5" t="s">
        <v>419</v>
      </c>
      <c r="D7" s="5" t="s">
        <v>62</v>
      </c>
      <c r="E7" s="7">
        <v>220</v>
      </c>
      <c r="F7" s="8">
        <v>161.44999999999999</v>
      </c>
      <c r="G7" s="25">
        <f t="shared" ref="G7:G38" si="0">ROUND(F7/$F$84,4)</f>
        <v>3.1099999999999999E-2</v>
      </c>
    </row>
    <row r="8" spans="1:7" ht="12.95" customHeight="1">
      <c r="A8" s="6"/>
      <c r="B8" s="24" t="s">
        <v>229</v>
      </c>
      <c r="C8" s="5" t="s">
        <v>230</v>
      </c>
      <c r="D8" s="5" t="s">
        <v>15</v>
      </c>
      <c r="E8" s="7">
        <v>34370</v>
      </c>
      <c r="F8" s="8">
        <v>148.56</v>
      </c>
      <c r="G8" s="25">
        <f t="shared" si="0"/>
        <v>2.86E-2</v>
      </c>
    </row>
    <row r="9" spans="1:7" ht="12.95" customHeight="1">
      <c r="A9" s="6"/>
      <c r="B9" s="24" t="s">
        <v>370</v>
      </c>
      <c r="C9" s="5" t="s">
        <v>387</v>
      </c>
      <c r="D9" s="5" t="s">
        <v>13</v>
      </c>
      <c r="E9" s="7">
        <v>17000</v>
      </c>
      <c r="F9" s="8">
        <v>141.87</v>
      </c>
      <c r="G9" s="25">
        <f t="shared" si="0"/>
        <v>2.7300000000000001E-2</v>
      </c>
    </row>
    <row r="10" spans="1:7" ht="12.95" customHeight="1">
      <c r="A10" s="6"/>
      <c r="B10" s="24" t="s">
        <v>384</v>
      </c>
      <c r="C10" s="5" t="s">
        <v>401</v>
      </c>
      <c r="D10" s="5" t="s">
        <v>223</v>
      </c>
      <c r="E10" s="7">
        <v>25500</v>
      </c>
      <c r="F10" s="8">
        <v>134.36000000000001</v>
      </c>
      <c r="G10" s="25">
        <f t="shared" si="0"/>
        <v>2.5899999999999999E-2</v>
      </c>
    </row>
    <row r="11" spans="1:7" ht="12.95" customHeight="1">
      <c r="A11" s="6"/>
      <c r="B11" s="24" t="s">
        <v>372</v>
      </c>
      <c r="C11" s="5" t="s">
        <v>389</v>
      </c>
      <c r="D11" s="5" t="s">
        <v>37</v>
      </c>
      <c r="E11" s="7">
        <v>6600</v>
      </c>
      <c r="F11" s="8">
        <v>134.19</v>
      </c>
      <c r="G11" s="25">
        <f t="shared" si="0"/>
        <v>2.5899999999999999E-2</v>
      </c>
    </row>
    <row r="12" spans="1:7" ht="12.95" customHeight="1">
      <c r="A12" s="6"/>
      <c r="B12" s="24" t="s">
        <v>415</v>
      </c>
      <c r="C12" s="5" t="s">
        <v>420</v>
      </c>
      <c r="D12" s="5" t="s">
        <v>62</v>
      </c>
      <c r="E12" s="7">
        <v>8250</v>
      </c>
      <c r="F12" s="8">
        <v>131.94999999999999</v>
      </c>
      <c r="G12" s="25">
        <f t="shared" si="0"/>
        <v>2.5399999999999999E-2</v>
      </c>
    </row>
    <row r="13" spans="1:7" ht="12.95" customHeight="1">
      <c r="A13" s="6"/>
      <c r="B13" s="24" t="s">
        <v>434</v>
      </c>
      <c r="C13" s="5" t="s">
        <v>423</v>
      </c>
      <c r="D13" s="5" t="s">
        <v>13</v>
      </c>
      <c r="E13" s="7">
        <v>250000</v>
      </c>
      <c r="F13" s="8">
        <v>128.63</v>
      </c>
      <c r="G13" s="25">
        <f t="shared" si="0"/>
        <v>2.4799999999999999E-2</v>
      </c>
    </row>
    <row r="14" spans="1:7" ht="12.95" customHeight="1">
      <c r="A14" s="6"/>
      <c r="B14" s="24" t="s">
        <v>369</v>
      </c>
      <c r="C14" s="5" t="s">
        <v>386</v>
      </c>
      <c r="D14" s="5" t="s">
        <v>13</v>
      </c>
      <c r="E14" s="7">
        <v>58500</v>
      </c>
      <c r="F14" s="8">
        <v>126.42</v>
      </c>
      <c r="G14" s="25">
        <f t="shared" si="0"/>
        <v>2.4400000000000002E-2</v>
      </c>
    </row>
    <row r="15" spans="1:7" ht="12.95" customHeight="1">
      <c r="A15" s="6"/>
      <c r="B15" s="24" t="s">
        <v>302</v>
      </c>
      <c r="C15" s="5" t="s">
        <v>305</v>
      </c>
      <c r="D15" s="5" t="s">
        <v>157</v>
      </c>
      <c r="E15" s="7">
        <v>20500</v>
      </c>
      <c r="F15" s="8">
        <v>113.87</v>
      </c>
      <c r="G15" s="25">
        <f t="shared" si="0"/>
        <v>2.1899999999999999E-2</v>
      </c>
    </row>
    <row r="16" spans="1:7" ht="12.95" customHeight="1">
      <c r="A16" s="6"/>
      <c r="B16" s="24" t="s">
        <v>199</v>
      </c>
      <c r="C16" s="5" t="s">
        <v>200</v>
      </c>
      <c r="D16" s="5" t="s">
        <v>50</v>
      </c>
      <c r="E16" s="7">
        <v>12158</v>
      </c>
      <c r="F16" s="8">
        <v>110.45</v>
      </c>
      <c r="G16" s="25">
        <f t="shared" si="0"/>
        <v>2.1299999999999999E-2</v>
      </c>
    </row>
    <row r="17" spans="1:7" ht="12.95" customHeight="1">
      <c r="A17" s="6"/>
      <c r="B17" s="24" t="s">
        <v>275</v>
      </c>
      <c r="C17" s="5" t="s">
        <v>276</v>
      </c>
      <c r="D17" s="5" t="s">
        <v>277</v>
      </c>
      <c r="E17" s="7">
        <v>34921</v>
      </c>
      <c r="F17" s="8">
        <v>110.28</v>
      </c>
      <c r="G17" s="25">
        <f t="shared" si="0"/>
        <v>2.1299999999999999E-2</v>
      </c>
    </row>
    <row r="18" spans="1:7" ht="12.95" customHeight="1">
      <c r="A18" s="6"/>
      <c r="B18" s="24" t="s">
        <v>221</v>
      </c>
      <c r="C18" s="5" t="s">
        <v>222</v>
      </c>
      <c r="D18" s="5" t="s">
        <v>62</v>
      </c>
      <c r="E18" s="7">
        <v>37000</v>
      </c>
      <c r="F18" s="8">
        <v>101.6</v>
      </c>
      <c r="G18" s="25">
        <f t="shared" si="0"/>
        <v>1.9599999999999999E-2</v>
      </c>
    </row>
    <row r="19" spans="1:7" ht="12.95" customHeight="1">
      <c r="A19" s="6"/>
      <c r="B19" s="24" t="s">
        <v>182</v>
      </c>
      <c r="C19" s="5" t="s">
        <v>183</v>
      </c>
      <c r="D19" s="5" t="s">
        <v>36</v>
      </c>
      <c r="E19" s="7">
        <v>14129</v>
      </c>
      <c r="F19" s="8">
        <v>99.74</v>
      </c>
      <c r="G19" s="25">
        <f t="shared" si="0"/>
        <v>1.9199999999999998E-2</v>
      </c>
    </row>
    <row r="20" spans="1:7" ht="12.95" customHeight="1">
      <c r="A20" s="6"/>
      <c r="B20" s="24" t="s">
        <v>416</v>
      </c>
      <c r="C20" s="5" t="s">
        <v>421</v>
      </c>
      <c r="D20" s="5" t="s">
        <v>35</v>
      </c>
      <c r="E20" s="7">
        <v>150000</v>
      </c>
      <c r="F20" s="8">
        <v>93.83</v>
      </c>
      <c r="G20" s="25">
        <f t="shared" si="0"/>
        <v>1.8100000000000002E-2</v>
      </c>
    </row>
    <row r="21" spans="1:7" ht="12.95" customHeight="1">
      <c r="A21" s="6"/>
      <c r="B21" s="24" t="s">
        <v>312</v>
      </c>
      <c r="C21" s="5" t="s">
        <v>318</v>
      </c>
      <c r="D21" s="5" t="s">
        <v>26</v>
      </c>
      <c r="E21" s="7">
        <v>4220</v>
      </c>
      <c r="F21" s="8">
        <v>93.73</v>
      </c>
      <c r="G21" s="25">
        <f t="shared" si="0"/>
        <v>1.8100000000000002E-2</v>
      </c>
    </row>
    <row r="22" spans="1:7" ht="12.95" customHeight="1">
      <c r="A22" s="6"/>
      <c r="B22" s="24" t="s">
        <v>158</v>
      </c>
      <c r="C22" s="5" t="s">
        <v>81</v>
      </c>
      <c r="D22" s="5" t="s">
        <v>226</v>
      </c>
      <c r="E22" s="7">
        <v>435</v>
      </c>
      <c r="F22" s="8">
        <v>89.97</v>
      </c>
      <c r="G22" s="25">
        <f t="shared" si="0"/>
        <v>1.7299999999999999E-2</v>
      </c>
    </row>
    <row r="23" spans="1:7" ht="12.95" customHeight="1">
      <c r="A23" s="6"/>
      <c r="B23" s="24" t="s">
        <v>168</v>
      </c>
      <c r="C23" s="5" t="s">
        <v>169</v>
      </c>
      <c r="D23" s="5" t="s">
        <v>103</v>
      </c>
      <c r="E23" s="7">
        <v>27500</v>
      </c>
      <c r="F23" s="8">
        <v>89.64</v>
      </c>
      <c r="G23" s="25">
        <f t="shared" si="0"/>
        <v>1.7299999999999999E-2</v>
      </c>
    </row>
    <row r="24" spans="1:7" ht="12.95" customHeight="1">
      <c r="A24" s="6"/>
      <c r="B24" s="24" t="s">
        <v>374</v>
      </c>
      <c r="C24" s="5" t="s">
        <v>391</v>
      </c>
      <c r="D24" s="5" t="s">
        <v>403</v>
      </c>
      <c r="E24" s="7">
        <v>52000</v>
      </c>
      <c r="F24" s="8">
        <v>86.37</v>
      </c>
      <c r="G24" s="25">
        <f t="shared" si="0"/>
        <v>1.66E-2</v>
      </c>
    </row>
    <row r="25" spans="1:7" ht="12.95" customHeight="1">
      <c r="A25" s="6"/>
      <c r="B25" s="24" t="s">
        <v>336</v>
      </c>
      <c r="C25" s="5" t="s">
        <v>342</v>
      </c>
      <c r="D25" s="5" t="s">
        <v>13</v>
      </c>
      <c r="E25" s="7">
        <v>10000</v>
      </c>
      <c r="F25" s="8">
        <v>85.48</v>
      </c>
      <c r="G25" s="25">
        <f t="shared" si="0"/>
        <v>1.6500000000000001E-2</v>
      </c>
    </row>
    <row r="26" spans="1:7" ht="12.95" customHeight="1">
      <c r="A26" s="6"/>
      <c r="B26" s="24" t="s">
        <v>375</v>
      </c>
      <c r="C26" s="5" t="s">
        <v>392</v>
      </c>
      <c r="D26" s="5" t="s">
        <v>403</v>
      </c>
      <c r="E26" s="7">
        <v>62000</v>
      </c>
      <c r="F26" s="8">
        <v>85.03</v>
      </c>
      <c r="G26" s="25">
        <f t="shared" si="0"/>
        <v>1.6400000000000001E-2</v>
      </c>
    </row>
    <row r="27" spans="1:7" ht="12.95" customHeight="1">
      <c r="A27" s="6"/>
      <c r="B27" s="24" t="s">
        <v>376</v>
      </c>
      <c r="C27" s="5" t="s">
        <v>393</v>
      </c>
      <c r="D27" s="5" t="s">
        <v>26</v>
      </c>
      <c r="E27" s="7">
        <v>1667</v>
      </c>
      <c r="F27" s="8">
        <v>84.86</v>
      </c>
      <c r="G27" s="25">
        <f t="shared" si="0"/>
        <v>1.6400000000000001E-2</v>
      </c>
    </row>
    <row r="28" spans="1:7" ht="12.95" customHeight="1">
      <c r="A28" s="6"/>
      <c r="B28" s="24" t="s">
        <v>256</v>
      </c>
      <c r="C28" s="5" t="s">
        <v>257</v>
      </c>
      <c r="D28" s="5" t="s">
        <v>13</v>
      </c>
      <c r="E28" s="7">
        <v>13000</v>
      </c>
      <c r="F28" s="8">
        <v>82.75</v>
      </c>
      <c r="G28" s="25">
        <f t="shared" si="0"/>
        <v>1.5900000000000001E-2</v>
      </c>
    </row>
    <row r="29" spans="1:7" ht="12.95" customHeight="1">
      <c r="A29" s="6"/>
      <c r="B29" s="24" t="s">
        <v>309</v>
      </c>
      <c r="C29" s="5" t="s">
        <v>315</v>
      </c>
      <c r="D29" s="5" t="s">
        <v>157</v>
      </c>
      <c r="E29" s="7">
        <v>24500</v>
      </c>
      <c r="F29" s="8">
        <v>82.27</v>
      </c>
      <c r="G29" s="25">
        <f t="shared" si="0"/>
        <v>1.5900000000000001E-2</v>
      </c>
    </row>
    <row r="30" spans="1:7" ht="12.95" customHeight="1">
      <c r="A30" s="6"/>
      <c r="B30" s="24" t="s">
        <v>301</v>
      </c>
      <c r="C30" s="5" t="s">
        <v>304</v>
      </c>
      <c r="D30" s="5" t="s">
        <v>62</v>
      </c>
      <c r="E30" s="7">
        <v>1000</v>
      </c>
      <c r="F30" s="8">
        <v>80.48</v>
      </c>
      <c r="G30" s="25">
        <f t="shared" si="0"/>
        <v>1.55E-2</v>
      </c>
    </row>
    <row r="31" spans="1:7" ht="12.95" customHeight="1">
      <c r="A31" s="6"/>
      <c r="B31" s="24" t="s">
        <v>435</v>
      </c>
      <c r="C31" s="5" t="s">
        <v>424</v>
      </c>
      <c r="D31" s="5" t="s">
        <v>35</v>
      </c>
      <c r="E31" s="7">
        <v>107500</v>
      </c>
      <c r="F31" s="8">
        <v>79.28</v>
      </c>
      <c r="G31" s="25">
        <f t="shared" si="0"/>
        <v>1.5299999999999999E-2</v>
      </c>
    </row>
    <row r="32" spans="1:7" ht="12.95" customHeight="1">
      <c r="A32" s="6"/>
      <c r="B32" s="24" t="s">
        <v>337</v>
      </c>
      <c r="C32" s="5" t="s">
        <v>343</v>
      </c>
      <c r="D32" s="5" t="s">
        <v>62</v>
      </c>
      <c r="E32" s="7">
        <v>13955</v>
      </c>
      <c r="F32" s="8">
        <v>78.55</v>
      </c>
      <c r="G32" s="25">
        <f t="shared" si="0"/>
        <v>1.5100000000000001E-2</v>
      </c>
    </row>
    <row r="33" spans="1:7" ht="12.95" customHeight="1">
      <c r="A33" s="6"/>
      <c r="B33" s="24" t="s">
        <v>436</v>
      </c>
      <c r="C33" s="5" t="s">
        <v>425</v>
      </c>
      <c r="D33" s="5" t="s">
        <v>226</v>
      </c>
      <c r="E33" s="7">
        <v>7500</v>
      </c>
      <c r="F33" s="8">
        <v>77.430000000000007</v>
      </c>
      <c r="G33" s="25">
        <f t="shared" si="0"/>
        <v>1.49E-2</v>
      </c>
    </row>
    <row r="34" spans="1:7" ht="12.95" customHeight="1">
      <c r="A34" s="6"/>
      <c r="B34" s="24" t="s">
        <v>373</v>
      </c>
      <c r="C34" s="5" t="s">
        <v>390</v>
      </c>
      <c r="D34" s="5" t="s">
        <v>26</v>
      </c>
      <c r="E34" s="7">
        <v>13800</v>
      </c>
      <c r="F34" s="8">
        <v>76.489999999999995</v>
      </c>
      <c r="G34" s="25">
        <f t="shared" si="0"/>
        <v>1.47E-2</v>
      </c>
    </row>
    <row r="35" spans="1:7" ht="12.95" customHeight="1">
      <c r="A35" s="6"/>
      <c r="B35" s="24" t="s">
        <v>165</v>
      </c>
      <c r="C35" s="5" t="s">
        <v>166</v>
      </c>
      <c r="D35" s="5" t="s">
        <v>50</v>
      </c>
      <c r="E35" s="7">
        <v>5279</v>
      </c>
      <c r="F35" s="8">
        <v>75.650000000000006</v>
      </c>
      <c r="G35" s="25">
        <f t="shared" si="0"/>
        <v>1.46E-2</v>
      </c>
    </row>
    <row r="36" spans="1:7" ht="12.95" customHeight="1">
      <c r="A36" s="6"/>
      <c r="B36" s="24" t="s">
        <v>186</v>
      </c>
      <c r="C36" s="5" t="s">
        <v>187</v>
      </c>
      <c r="D36" s="5" t="s">
        <v>94</v>
      </c>
      <c r="E36" s="7">
        <v>7281</v>
      </c>
      <c r="F36" s="8">
        <v>74.430000000000007</v>
      </c>
      <c r="G36" s="25">
        <f t="shared" si="0"/>
        <v>1.43E-2</v>
      </c>
    </row>
    <row r="37" spans="1:7" ht="12.95" customHeight="1">
      <c r="A37" s="6"/>
      <c r="B37" s="24" t="s">
        <v>377</v>
      </c>
      <c r="C37" s="5" t="s">
        <v>394</v>
      </c>
      <c r="D37" s="5" t="s">
        <v>15</v>
      </c>
      <c r="E37" s="7">
        <v>3800</v>
      </c>
      <c r="F37" s="8">
        <v>73.209999999999994</v>
      </c>
      <c r="G37" s="25">
        <f t="shared" si="0"/>
        <v>1.41E-2</v>
      </c>
    </row>
    <row r="38" spans="1:7" ht="12.95" customHeight="1">
      <c r="A38" s="6"/>
      <c r="B38" s="24" t="s">
        <v>247</v>
      </c>
      <c r="C38" s="5" t="s">
        <v>248</v>
      </c>
      <c r="D38" s="5" t="s">
        <v>249</v>
      </c>
      <c r="E38" s="7">
        <v>320</v>
      </c>
      <c r="F38" s="8">
        <v>69.94</v>
      </c>
      <c r="G38" s="25">
        <f t="shared" si="0"/>
        <v>1.35E-2</v>
      </c>
    </row>
    <row r="39" spans="1:7" ht="12.95" customHeight="1">
      <c r="A39" s="6"/>
      <c r="B39" s="24" t="s">
        <v>252</v>
      </c>
      <c r="C39" s="5" t="s">
        <v>253</v>
      </c>
      <c r="D39" s="5" t="s">
        <v>19</v>
      </c>
      <c r="E39" s="7">
        <v>40157</v>
      </c>
      <c r="F39" s="8">
        <v>69.41</v>
      </c>
      <c r="G39" s="25">
        <f t="shared" ref="G39:G71" si="1">ROUND(F39/$F$84,4)</f>
        <v>1.34E-2</v>
      </c>
    </row>
    <row r="40" spans="1:7" ht="12.95" customHeight="1">
      <c r="A40" s="6"/>
      <c r="B40" s="24" t="s">
        <v>310</v>
      </c>
      <c r="C40" s="5" t="s">
        <v>316</v>
      </c>
      <c r="D40" s="5" t="s">
        <v>37</v>
      </c>
      <c r="E40" s="7">
        <v>6500</v>
      </c>
      <c r="F40" s="8">
        <v>68.849999999999994</v>
      </c>
      <c r="G40" s="25">
        <f t="shared" si="1"/>
        <v>1.3299999999999999E-2</v>
      </c>
    </row>
    <row r="41" spans="1:7" ht="12.95" customHeight="1">
      <c r="A41" s="6"/>
      <c r="B41" s="24" t="s">
        <v>371</v>
      </c>
      <c r="C41" s="5" t="s">
        <v>388</v>
      </c>
      <c r="D41" s="5" t="s">
        <v>23</v>
      </c>
      <c r="E41" s="7">
        <v>45000</v>
      </c>
      <c r="F41" s="8">
        <v>64.150000000000006</v>
      </c>
      <c r="G41" s="25">
        <f t="shared" si="1"/>
        <v>1.24E-2</v>
      </c>
    </row>
    <row r="42" spans="1:7" ht="12.95" customHeight="1">
      <c r="A42" s="6"/>
      <c r="B42" s="24" t="s">
        <v>351</v>
      </c>
      <c r="C42" s="5" t="s">
        <v>353</v>
      </c>
      <c r="D42" s="5" t="s">
        <v>19</v>
      </c>
      <c r="E42" s="7">
        <v>330000</v>
      </c>
      <c r="F42" s="8">
        <v>62.54</v>
      </c>
      <c r="G42" s="25">
        <f t="shared" si="1"/>
        <v>1.21E-2</v>
      </c>
    </row>
    <row r="43" spans="1:7" ht="12.95" customHeight="1">
      <c r="A43" s="6"/>
      <c r="B43" s="24" t="s">
        <v>330</v>
      </c>
      <c r="C43" s="5" t="s">
        <v>332</v>
      </c>
      <c r="D43" s="5" t="s">
        <v>37</v>
      </c>
      <c r="E43" s="7">
        <v>933</v>
      </c>
      <c r="F43" s="8">
        <v>62.37</v>
      </c>
      <c r="G43" s="25">
        <f t="shared" si="1"/>
        <v>1.2E-2</v>
      </c>
    </row>
    <row r="44" spans="1:7" ht="12.95" customHeight="1">
      <c r="A44" s="6"/>
      <c r="B44" s="24" t="s">
        <v>313</v>
      </c>
      <c r="C44" s="5" t="s">
        <v>319</v>
      </c>
      <c r="D44" s="5" t="s">
        <v>26</v>
      </c>
      <c r="E44" s="7">
        <v>2700</v>
      </c>
      <c r="F44" s="8">
        <v>61.24</v>
      </c>
      <c r="G44" s="25">
        <f t="shared" si="1"/>
        <v>1.18E-2</v>
      </c>
    </row>
    <row r="45" spans="1:7" ht="12.95" customHeight="1">
      <c r="A45" s="6"/>
      <c r="B45" s="24" t="s">
        <v>331</v>
      </c>
      <c r="C45" s="5" t="s">
        <v>333</v>
      </c>
      <c r="D45" s="5" t="s">
        <v>65</v>
      </c>
      <c r="E45" s="7">
        <v>5000</v>
      </c>
      <c r="F45" s="8">
        <v>61.04</v>
      </c>
      <c r="G45" s="25">
        <f t="shared" si="1"/>
        <v>1.18E-2</v>
      </c>
    </row>
    <row r="46" spans="1:7" ht="12.95" customHeight="1">
      <c r="A46" s="6"/>
      <c r="B46" s="24" t="s">
        <v>364</v>
      </c>
      <c r="C46" s="5" t="s">
        <v>358</v>
      </c>
      <c r="D46" s="5" t="s">
        <v>368</v>
      </c>
      <c r="E46" s="7">
        <v>29000</v>
      </c>
      <c r="F46" s="8">
        <v>59.07</v>
      </c>
      <c r="G46" s="25">
        <f t="shared" si="1"/>
        <v>1.14E-2</v>
      </c>
    </row>
    <row r="47" spans="1:7" ht="12.95" customHeight="1">
      <c r="A47" s="6"/>
      <c r="B47" s="24" t="s">
        <v>308</v>
      </c>
      <c r="C47" s="5" t="s">
        <v>314</v>
      </c>
      <c r="D47" s="5" t="s">
        <v>157</v>
      </c>
      <c r="E47" s="7">
        <v>1655</v>
      </c>
      <c r="F47" s="8">
        <v>55.66</v>
      </c>
      <c r="G47" s="25">
        <f t="shared" si="1"/>
        <v>1.0699999999999999E-2</v>
      </c>
    </row>
    <row r="48" spans="1:7" ht="12.95" customHeight="1">
      <c r="A48" s="6"/>
      <c r="B48" s="24" t="s">
        <v>195</v>
      </c>
      <c r="C48" s="5" t="s">
        <v>196</v>
      </c>
      <c r="D48" s="5" t="s">
        <v>33</v>
      </c>
      <c r="E48" s="7">
        <v>3600</v>
      </c>
      <c r="F48" s="8">
        <v>55.24</v>
      </c>
      <c r="G48" s="25">
        <f t="shared" si="1"/>
        <v>1.06E-2</v>
      </c>
    </row>
    <row r="49" spans="1:7" ht="12.95" customHeight="1">
      <c r="A49" s="6"/>
      <c r="B49" s="24" t="s">
        <v>378</v>
      </c>
      <c r="C49" s="5" t="s">
        <v>395</v>
      </c>
      <c r="D49" s="5" t="s">
        <v>11</v>
      </c>
      <c r="E49" s="7">
        <v>11000</v>
      </c>
      <c r="F49" s="8">
        <v>53.81</v>
      </c>
      <c r="G49" s="25">
        <f t="shared" si="1"/>
        <v>1.04E-2</v>
      </c>
    </row>
    <row r="50" spans="1:7" ht="12.95" customHeight="1">
      <c r="A50" s="6"/>
      <c r="B50" s="24" t="s">
        <v>437</v>
      </c>
      <c r="C50" s="5" t="s">
        <v>426</v>
      </c>
      <c r="D50" s="5" t="s">
        <v>157</v>
      </c>
      <c r="E50" s="7">
        <v>31352</v>
      </c>
      <c r="F50" s="8">
        <v>53.71</v>
      </c>
      <c r="G50" s="25">
        <f t="shared" si="1"/>
        <v>1.03E-2</v>
      </c>
    </row>
    <row r="51" spans="1:7" ht="12.95" customHeight="1">
      <c r="A51" s="6"/>
      <c r="B51" s="24" t="s">
        <v>299</v>
      </c>
      <c r="C51" s="5" t="s">
        <v>300</v>
      </c>
      <c r="D51" s="5" t="s">
        <v>11</v>
      </c>
      <c r="E51" s="7">
        <v>30000</v>
      </c>
      <c r="F51" s="8">
        <v>52.14</v>
      </c>
      <c r="G51" s="25">
        <f t="shared" si="1"/>
        <v>0.01</v>
      </c>
    </row>
    <row r="52" spans="1:7" ht="12.95" customHeight="1">
      <c r="A52" s="6"/>
      <c r="B52" s="24" t="s">
        <v>380</v>
      </c>
      <c r="C52" s="5" t="s">
        <v>397</v>
      </c>
      <c r="D52" s="5" t="s">
        <v>13</v>
      </c>
      <c r="E52" s="7">
        <v>6000</v>
      </c>
      <c r="F52" s="8">
        <v>51.51</v>
      </c>
      <c r="G52" s="25">
        <f t="shared" si="1"/>
        <v>9.9000000000000008E-3</v>
      </c>
    </row>
    <row r="53" spans="1:7" ht="12.95" customHeight="1">
      <c r="A53" s="6"/>
      <c r="B53" s="24" t="s">
        <v>236</v>
      </c>
      <c r="C53" s="5" t="s">
        <v>237</v>
      </c>
      <c r="D53" s="5" t="s">
        <v>15</v>
      </c>
      <c r="E53" s="7">
        <v>2894</v>
      </c>
      <c r="F53" s="8">
        <v>50.71</v>
      </c>
      <c r="G53" s="25">
        <f t="shared" si="1"/>
        <v>9.7999999999999997E-3</v>
      </c>
    </row>
    <row r="54" spans="1:7" ht="12.95" customHeight="1">
      <c r="A54" s="6"/>
      <c r="B54" s="24" t="s">
        <v>338</v>
      </c>
      <c r="C54" s="5" t="s">
        <v>344</v>
      </c>
      <c r="D54" s="5" t="s">
        <v>35</v>
      </c>
      <c r="E54" s="7">
        <v>7000</v>
      </c>
      <c r="F54" s="8">
        <v>49.98</v>
      </c>
      <c r="G54" s="25">
        <f t="shared" si="1"/>
        <v>9.5999999999999992E-3</v>
      </c>
    </row>
    <row r="55" spans="1:7" ht="12.95" customHeight="1">
      <c r="A55" s="6"/>
      <c r="B55" s="24" t="s">
        <v>241</v>
      </c>
      <c r="C55" s="5" t="s">
        <v>242</v>
      </c>
      <c r="D55" s="5" t="s">
        <v>50</v>
      </c>
      <c r="E55" s="7">
        <v>6180</v>
      </c>
      <c r="F55" s="8">
        <v>49.47</v>
      </c>
      <c r="G55" s="25">
        <f t="shared" si="1"/>
        <v>9.4999999999999998E-3</v>
      </c>
    </row>
    <row r="56" spans="1:7" ht="12.95" customHeight="1">
      <c r="A56" s="6"/>
      <c r="B56" s="24" t="s">
        <v>438</v>
      </c>
      <c r="C56" s="5" t="s">
        <v>427</v>
      </c>
      <c r="D56" s="5" t="s">
        <v>19</v>
      </c>
      <c r="E56" s="7">
        <v>7951</v>
      </c>
      <c r="F56" s="8">
        <v>48.4</v>
      </c>
      <c r="G56" s="25">
        <f t="shared" si="1"/>
        <v>9.2999999999999992E-3</v>
      </c>
    </row>
    <row r="57" spans="1:7" ht="12.95" customHeight="1">
      <c r="A57" s="6"/>
      <c r="B57" s="24" t="s">
        <v>382</v>
      </c>
      <c r="C57" s="5" t="s">
        <v>399</v>
      </c>
      <c r="D57" s="5" t="s">
        <v>37</v>
      </c>
      <c r="E57" s="7">
        <v>2688</v>
      </c>
      <c r="F57" s="8">
        <v>48.16</v>
      </c>
      <c r="G57" s="25">
        <f t="shared" si="1"/>
        <v>9.2999999999999992E-3</v>
      </c>
    </row>
    <row r="58" spans="1:7" ht="12.95" customHeight="1">
      <c r="A58" s="6"/>
      <c r="B58" s="24" t="s">
        <v>439</v>
      </c>
      <c r="C58" s="5" t="s">
        <v>428</v>
      </c>
      <c r="D58" s="5" t="s">
        <v>50</v>
      </c>
      <c r="E58" s="7">
        <v>20000</v>
      </c>
      <c r="F58" s="8">
        <v>47.77</v>
      </c>
      <c r="G58" s="25">
        <f t="shared" si="1"/>
        <v>9.1999999999999998E-3</v>
      </c>
    </row>
    <row r="59" spans="1:7" ht="12.95" customHeight="1">
      <c r="A59" s="6"/>
      <c r="B59" s="24" t="s">
        <v>292</v>
      </c>
      <c r="C59" s="5" t="s">
        <v>293</v>
      </c>
      <c r="D59" s="5" t="s">
        <v>33</v>
      </c>
      <c r="E59" s="7">
        <v>6224</v>
      </c>
      <c r="F59" s="8">
        <v>47.42</v>
      </c>
      <c r="G59" s="25">
        <f t="shared" si="1"/>
        <v>9.1000000000000004E-3</v>
      </c>
    </row>
    <row r="60" spans="1:7" ht="12.95" customHeight="1">
      <c r="A60" s="6"/>
      <c r="B60" s="24" t="s">
        <v>184</v>
      </c>
      <c r="C60" s="5" t="s">
        <v>185</v>
      </c>
      <c r="D60" s="5" t="s">
        <v>69</v>
      </c>
      <c r="E60" s="7">
        <v>22239</v>
      </c>
      <c r="F60" s="8">
        <v>45.96</v>
      </c>
      <c r="G60" s="25">
        <f t="shared" si="1"/>
        <v>8.8999999999999999E-3</v>
      </c>
    </row>
    <row r="61" spans="1:7" ht="12.95" customHeight="1">
      <c r="A61" s="6"/>
      <c r="B61" s="24" t="s">
        <v>339</v>
      </c>
      <c r="C61" s="5" t="s">
        <v>345</v>
      </c>
      <c r="D61" s="5" t="s">
        <v>223</v>
      </c>
      <c r="E61" s="7">
        <v>7500</v>
      </c>
      <c r="F61" s="8">
        <v>45.93</v>
      </c>
      <c r="G61" s="25">
        <f t="shared" si="1"/>
        <v>8.8999999999999999E-3</v>
      </c>
    </row>
    <row r="62" spans="1:7" ht="12.95" customHeight="1">
      <c r="A62" s="6"/>
      <c r="B62" s="24" t="s">
        <v>340</v>
      </c>
      <c r="C62" s="5" t="s">
        <v>346</v>
      </c>
      <c r="D62" s="5" t="s">
        <v>62</v>
      </c>
      <c r="E62" s="7">
        <v>925</v>
      </c>
      <c r="F62" s="8">
        <v>45.15</v>
      </c>
      <c r="G62" s="25">
        <f t="shared" si="1"/>
        <v>8.6999999999999994E-3</v>
      </c>
    </row>
    <row r="63" spans="1:7" ht="12.95" customHeight="1">
      <c r="A63" s="6"/>
      <c r="B63" s="24" t="s">
        <v>290</v>
      </c>
      <c r="C63" s="5" t="s">
        <v>291</v>
      </c>
      <c r="D63" s="5" t="s">
        <v>99</v>
      </c>
      <c r="E63" s="7">
        <v>17500</v>
      </c>
      <c r="F63" s="8">
        <v>44.49</v>
      </c>
      <c r="G63" s="25">
        <f t="shared" si="1"/>
        <v>8.6E-3</v>
      </c>
    </row>
    <row r="64" spans="1:7" ht="12.95" customHeight="1">
      <c r="A64" s="6"/>
      <c r="B64" s="24" t="s">
        <v>266</v>
      </c>
      <c r="C64" s="5" t="s">
        <v>267</v>
      </c>
      <c r="D64" s="5" t="s">
        <v>50</v>
      </c>
      <c r="E64" s="7">
        <v>6142</v>
      </c>
      <c r="F64" s="8">
        <v>43.97</v>
      </c>
      <c r="G64" s="25">
        <f t="shared" si="1"/>
        <v>8.5000000000000006E-3</v>
      </c>
    </row>
    <row r="65" spans="1:7" ht="12.95" customHeight="1">
      <c r="A65" s="6"/>
      <c r="B65" s="24" t="s">
        <v>385</v>
      </c>
      <c r="C65" s="5" t="s">
        <v>402</v>
      </c>
      <c r="D65" s="5" t="s">
        <v>50</v>
      </c>
      <c r="E65" s="7">
        <v>26500</v>
      </c>
      <c r="F65" s="8">
        <v>42.35</v>
      </c>
      <c r="G65" s="25">
        <f t="shared" si="1"/>
        <v>8.2000000000000007E-3</v>
      </c>
    </row>
    <row r="66" spans="1:7" ht="12.95" customHeight="1">
      <c r="A66" s="6"/>
      <c r="B66" s="24" t="s">
        <v>193</v>
      </c>
      <c r="C66" s="5" t="s">
        <v>194</v>
      </c>
      <c r="D66" s="5" t="s">
        <v>11</v>
      </c>
      <c r="E66" s="7">
        <v>44000</v>
      </c>
      <c r="F66" s="8">
        <v>41.47</v>
      </c>
      <c r="G66" s="25">
        <f t="shared" si="1"/>
        <v>8.0000000000000002E-3</v>
      </c>
    </row>
    <row r="67" spans="1:7" ht="12.95" customHeight="1">
      <c r="A67" s="6"/>
      <c r="B67" s="24" t="s">
        <v>440</v>
      </c>
      <c r="C67" s="5" t="s">
        <v>429</v>
      </c>
      <c r="D67" s="5" t="s">
        <v>19</v>
      </c>
      <c r="E67" s="7">
        <v>10000</v>
      </c>
      <c r="F67" s="8">
        <v>40.01</v>
      </c>
      <c r="G67" s="25">
        <f t="shared" ref="G67" si="2">ROUND(F67/$F$84,4)</f>
        <v>7.7000000000000002E-3</v>
      </c>
    </row>
    <row r="68" spans="1:7" ht="12.95" customHeight="1">
      <c r="A68" s="6"/>
      <c r="B68" s="24" t="s">
        <v>441</v>
      </c>
      <c r="C68" s="5" t="s">
        <v>430</v>
      </c>
      <c r="D68" s="5" t="s">
        <v>223</v>
      </c>
      <c r="E68" s="7">
        <v>5350</v>
      </c>
      <c r="F68" s="8">
        <v>39.14</v>
      </c>
      <c r="G68" s="25">
        <f t="shared" si="1"/>
        <v>7.4999999999999997E-3</v>
      </c>
    </row>
    <row r="69" spans="1:7" ht="12.95" customHeight="1">
      <c r="A69" s="6"/>
      <c r="B69" s="24" t="s">
        <v>417</v>
      </c>
      <c r="C69" s="5" t="s">
        <v>422</v>
      </c>
      <c r="D69" s="5" t="s">
        <v>26</v>
      </c>
      <c r="E69" s="7">
        <v>5800</v>
      </c>
      <c r="F69" s="8">
        <v>38.909999999999997</v>
      </c>
      <c r="G69" s="25">
        <f t="shared" si="1"/>
        <v>7.4999999999999997E-3</v>
      </c>
    </row>
    <row r="70" spans="1:7" ht="12.95" customHeight="1">
      <c r="A70" s="6"/>
      <c r="B70" s="24" t="s">
        <v>442</v>
      </c>
      <c r="C70" s="5" t="s">
        <v>431</v>
      </c>
      <c r="D70" s="5" t="s">
        <v>223</v>
      </c>
      <c r="E70" s="7">
        <v>9500</v>
      </c>
      <c r="F70" s="8">
        <v>32.22</v>
      </c>
      <c r="G70" s="25">
        <f t="shared" si="1"/>
        <v>6.1999999999999998E-3</v>
      </c>
    </row>
    <row r="71" spans="1:7" ht="12.95" customHeight="1">
      <c r="A71" s="6"/>
      <c r="B71" s="24" t="s">
        <v>381</v>
      </c>
      <c r="C71" s="5" t="s">
        <v>398</v>
      </c>
      <c r="D71" s="5" t="s">
        <v>94</v>
      </c>
      <c r="E71" s="7">
        <v>9836</v>
      </c>
      <c r="F71" s="8">
        <v>25.98</v>
      </c>
      <c r="G71" s="25">
        <f t="shared" si="1"/>
        <v>5.0000000000000001E-3</v>
      </c>
    </row>
    <row r="72" spans="1:7" ht="12.95" customHeight="1">
      <c r="A72" s="6"/>
      <c r="B72" s="24" t="s">
        <v>443</v>
      </c>
      <c r="C72" s="5" t="s">
        <v>432</v>
      </c>
      <c r="D72" s="5" t="s">
        <v>50</v>
      </c>
      <c r="E72" s="7">
        <v>2181</v>
      </c>
      <c r="F72" s="8">
        <v>25.89</v>
      </c>
      <c r="G72" s="25">
        <f t="shared" ref="G72:G78" si="3">ROUND(F72/$F$84,4)</f>
        <v>5.0000000000000001E-3</v>
      </c>
    </row>
    <row r="73" spans="1:7" ht="12.95" customHeight="1">
      <c r="A73" s="6"/>
      <c r="B73" s="24" t="s">
        <v>303</v>
      </c>
      <c r="C73" s="5" t="s">
        <v>307</v>
      </c>
      <c r="D73" s="5" t="s">
        <v>23</v>
      </c>
      <c r="E73" s="7">
        <v>600</v>
      </c>
      <c r="F73" s="8">
        <v>25.65</v>
      </c>
      <c r="G73" s="25">
        <f t="shared" si="3"/>
        <v>4.8999999999999998E-3</v>
      </c>
    </row>
    <row r="74" spans="1:7" ht="12.95" customHeight="1">
      <c r="A74" s="6"/>
      <c r="B74" s="24" t="s">
        <v>379</v>
      </c>
      <c r="C74" s="5" t="s">
        <v>396</v>
      </c>
      <c r="D74" s="5" t="s">
        <v>17</v>
      </c>
      <c r="E74" s="7">
        <v>19600</v>
      </c>
      <c r="F74" s="8">
        <v>23.37</v>
      </c>
      <c r="G74" s="25">
        <f t="shared" si="3"/>
        <v>4.4999999999999997E-3</v>
      </c>
    </row>
    <row r="75" spans="1:7" ht="12.95" customHeight="1">
      <c r="A75" s="6"/>
      <c r="B75" s="24" t="s">
        <v>205</v>
      </c>
      <c r="C75" s="5" t="s">
        <v>206</v>
      </c>
      <c r="D75" s="5" t="s">
        <v>157</v>
      </c>
      <c r="E75" s="7">
        <v>2349</v>
      </c>
      <c r="F75" s="8">
        <v>18.350000000000001</v>
      </c>
      <c r="G75" s="25">
        <f t="shared" si="3"/>
        <v>3.5000000000000001E-3</v>
      </c>
    </row>
    <row r="76" spans="1:7" ht="12.95" customHeight="1">
      <c r="A76" s="6"/>
      <c r="B76" s="24" t="s">
        <v>444</v>
      </c>
      <c r="C76" s="5" t="s">
        <v>433</v>
      </c>
      <c r="D76" s="5" t="s">
        <v>15</v>
      </c>
      <c r="E76" s="7">
        <v>2894</v>
      </c>
      <c r="F76" s="8">
        <v>3.93</v>
      </c>
      <c r="G76" s="25">
        <f t="shared" si="3"/>
        <v>8.0000000000000004E-4</v>
      </c>
    </row>
    <row r="77" spans="1:7" ht="12.95" customHeight="1">
      <c r="A77" s="6"/>
      <c r="B77" s="24" t="s">
        <v>125</v>
      </c>
      <c r="C77" s="5" t="s">
        <v>25</v>
      </c>
      <c r="D77" s="5" t="s">
        <v>26</v>
      </c>
      <c r="E77" s="7">
        <v>62</v>
      </c>
      <c r="F77" s="8">
        <v>1.6</v>
      </c>
      <c r="G77" s="25">
        <f t="shared" si="3"/>
        <v>2.9999999999999997E-4</v>
      </c>
    </row>
    <row r="78" spans="1:7" ht="12.95" customHeight="1">
      <c r="A78" s="6"/>
      <c r="B78" s="24" t="s">
        <v>322</v>
      </c>
      <c r="C78" s="5" t="s">
        <v>320</v>
      </c>
      <c r="D78" s="5" t="s">
        <v>13</v>
      </c>
      <c r="E78" s="7">
        <v>3</v>
      </c>
      <c r="F78" s="8">
        <v>0.12</v>
      </c>
      <c r="G78" s="25">
        <f t="shared" si="3"/>
        <v>0</v>
      </c>
    </row>
    <row r="79" spans="1:7" ht="12.95" customHeight="1">
      <c r="A79" s="1"/>
      <c r="B79" s="34" t="s">
        <v>52</v>
      </c>
      <c r="C79" s="33" t="s">
        <v>1</v>
      </c>
      <c r="D79" s="33" t="s">
        <v>1</v>
      </c>
      <c r="E79" s="33" t="s">
        <v>1</v>
      </c>
      <c r="F79" s="9">
        <f>SUM(F7:F78)</f>
        <v>4959.9000000000015</v>
      </c>
      <c r="G79" s="26">
        <f>SUM(G7:G78)</f>
        <v>0.95579999999999987</v>
      </c>
    </row>
    <row r="80" spans="1:7" ht="12.95" customHeight="1">
      <c r="A80" s="1"/>
      <c r="B80" s="27" t="s">
        <v>53</v>
      </c>
      <c r="C80" s="12" t="s">
        <v>1</v>
      </c>
      <c r="D80" s="12" t="s">
        <v>1</v>
      </c>
      <c r="E80" s="12" t="s">
        <v>1</v>
      </c>
      <c r="F80" s="11" t="s">
        <v>54</v>
      </c>
      <c r="G80" s="28" t="s">
        <v>54</v>
      </c>
    </row>
    <row r="81" spans="1:7" ht="12.95" customHeight="1">
      <c r="A81" s="1"/>
      <c r="B81" s="27" t="s">
        <v>52</v>
      </c>
      <c r="C81" s="12" t="s">
        <v>1</v>
      </c>
      <c r="D81" s="12" t="s">
        <v>1</v>
      </c>
      <c r="E81" s="12" t="s">
        <v>1</v>
      </c>
      <c r="F81" s="11" t="s">
        <v>54</v>
      </c>
      <c r="G81" s="28" t="s">
        <v>54</v>
      </c>
    </row>
    <row r="82" spans="1:7" ht="12.95" customHeight="1">
      <c r="A82" s="1"/>
      <c r="B82" s="27" t="s">
        <v>55</v>
      </c>
      <c r="C82" s="12" t="s">
        <v>1</v>
      </c>
      <c r="D82" s="10" t="s">
        <v>1</v>
      </c>
      <c r="E82" s="12" t="s">
        <v>1</v>
      </c>
      <c r="F82" s="9">
        <f>+F79</f>
        <v>4959.9000000000015</v>
      </c>
      <c r="G82" s="26">
        <f>+G79</f>
        <v>0.95579999999999987</v>
      </c>
    </row>
    <row r="83" spans="1:7" ht="12.95" customHeight="1">
      <c r="A83" s="1"/>
      <c r="B83" s="27" t="s">
        <v>56</v>
      </c>
      <c r="C83" s="12" t="s">
        <v>1</v>
      </c>
      <c r="D83" s="10" t="s">
        <v>1</v>
      </c>
      <c r="E83" s="12" t="s">
        <v>1</v>
      </c>
      <c r="F83" s="13">
        <f>+F84-F82</f>
        <v>229.52999999999884</v>
      </c>
      <c r="G83" s="26">
        <f>+G84-G82</f>
        <v>4.4200000000000128E-2</v>
      </c>
    </row>
    <row r="84" spans="1:7" ht="12.95" customHeight="1" thickBot="1">
      <c r="A84" s="1"/>
      <c r="B84" s="29" t="s">
        <v>57</v>
      </c>
      <c r="C84" s="30" t="s">
        <v>1</v>
      </c>
      <c r="D84" s="30" t="s">
        <v>1</v>
      </c>
      <c r="E84" s="30" t="s">
        <v>1</v>
      </c>
      <c r="F84" s="31">
        <v>5189.43</v>
      </c>
      <c r="G84" s="32">
        <v>1</v>
      </c>
    </row>
    <row r="85" spans="1:7">
      <c r="A85" s="1"/>
      <c r="B85" s="2"/>
      <c r="C85" s="1"/>
      <c r="D85" s="1"/>
      <c r="E85" s="1"/>
      <c r="F85" s="1"/>
      <c r="G85" s="1"/>
    </row>
    <row r="86" spans="1:7">
      <c r="B86" s="35"/>
    </row>
    <row r="87" spans="1:7">
      <c r="B87" s="35"/>
    </row>
  </sheetData>
  <sortState ref="B8:F78">
    <sortCondition descending="1" ref="F8:F7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74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73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9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9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9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9" ht="12.95" customHeight="1">
      <c r="A7" s="6"/>
      <c r="B7" s="24" t="s">
        <v>110</v>
      </c>
      <c r="C7" s="5" t="s">
        <v>10</v>
      </c>
      <c r="D7" s="5" t="s">
        <v>11</v>
      </c>
      <c r="E7" s="7">
        <v>16967</v>
      </c>
      <c r="F7" s="8">
        <v>319.62</v>
      </c>
      <c r="G7" s="25">
        <f t="shared" ref="G7:G37" si="0">+ROUND(F7/$F$71,4)</f>
        <v>6.1100000000000002E-2</v>
      </c>
      <c r="I7" s="14"/>
    </row>
    <row r="8" spans="1:9" ht="12.95" customHeight="1">
      <c r="A8" s="6"/>
      <c r="B8" s="24" t="s">
        <v>109</v>
      </c>
      <c r="C8" s="5" t="s">
        <v>18</v>
      </c>
      <c r="D8" s="5" t="s">
        <v>19</v>
      </c>
      <c r="E8" s="7">
        <v>21388</v>
      </c>
      <c r="F8" s="8">
        <v>282.13</v>
      </c>
      <c r="G8" s="25">
        <f t="shared" si="0"/>
        <v>5.3999999999999999E-2</v>
      </c>
      <c r="I8" s="14"/>
    </row>
    <row r="9" spans="1:9" ht="12.95" customHeight="1">
      <c r="A9" s="6"/>
      <c r="B9" s="24" t="s">
        <v>106</v>
      </c>
      <c r="C9" s="5" t="s">
        <v>14</v>
      </c>
      <c r="D9" s="5" t="s">
        <v>15</v>
      </c>
      <c r="E9" s="7">
        <v>14774</v>
      </c>
      <c r="F9" s="8">
        <v>268.11</v>
      </c>
      <c r="G9" s="25">
        <f t="shared" si="0"/>
        <v>5.1299999999999998E-2</v>
      </c>
      <c r="I9" s="14"/>
    </row>
    <row r="10" spans="1:9" ht="12.95" customHeight="1">
      <c r="A10" s="6"/>
      <c r="B10" s="24" t="s">
        <v>107</v>
      </c>
      <c r="C10" s="5" t="s">
        <v>16</v>
      </c>
      <c r="D10" s="5" t="s">
        <v>17</v>
      </c>
      <c r="E10" s="7">
        <v>26220</v>
      </c>
      <c r="F10" s="8">
        <v>249.73</v>
      </c>
      <c r="G10" s="25">
        <f t="shared" si="0"/>
        <v>4.7800000000000002E-2</v>
      </c>
      <c r="I10" s="14"/>
    </row>
    <row r="11" spans="1:9" ht="12.95" customHeight="1">
      <c r="A11" s="6"/>
      <c r="B11" s="24" t="s">
        <v>112</v>
      </c>
      <c r="C11" s="5" t="s">
        <v>20</v>
      </c>
      <c r="D11" s="5" t="s">
        <v>11</v>
      </c>
      <c r="E11" s="7">
        <v>72710</v>
      </c>
      <c r="F11" s="8">
        <v>227.95</v>
      </c>
      <c r="G11" s="25">
        <f t="shared" si="0"/>
        <v>4.36E-2</v>
      </c>
      <c r="I11" s="14"/>
    </row>
    <row r="12" spans="1:9" ht="12.95" customHeight="1">
      <c r="A12" s="6"/>
      <c r="B12" s="24" t="s">
        <v>414</v>
      </c>
      <c r="C12" s="5" t="s">
        <v>419</v>
      </c>
      <c r="D12" s="5" t="s">
        <v>62</v>
      </c>
      <c r="E12" s="7">
        <v>220</v>
      </c>
      <c r="F12" s="8">
        <v>161.44999999999999</v>
      </c>
      <c r="G12" s="25">
        <f t="shared" si="0"/>
        <v>3.09E-2</v>
      </c>
      <c r="I12" s="14"/>
    </row>
    <row r="13" spans="1:9" ht="12.95" customHeight="1">
      <c r="A13" s="6"/>
      <c r="B13" s="24" t="s">
        <v>115</v>
      </c>
      <c r="C13" s="5" t="s">
        <v>31</v>
      </c>
      <c r="D13" s="5" t="s">
        <v>13</v>
      </c>
      <c r="E13" s="7">
        <v>5081</v>
      </c>
      <c r="F13" s="8">
        <v>154.37</v>
      </c>
      <c r="G13" s="25">
        <f t="shared" si="0"/>
        <v>2.9499999999999998E-2</v>
      </c>
      <c r="I13" s="14"/>
    </row>
    <row r="14" spans="1:9" ht="12.95" customHeight="1">
      <c r="A14" s="6"/>
      <c r="B14" s="24" t="s">
        <v>113</v>
      </c>
      <c r="C14" s="5" t="s">
        <v>43</v>
      </c>
      <c r="D14" s="5" t="s">
        <v>37</v>
      </c>
      <c r="E14" s="7">
        <v>55967</v>
      </c>
      <c r="F14" s="8">
        <v>148.37</v>
      </c>
      <c r="G14" s="25">
        <f t="shared" si="0"/>
        <v>2.8400000000000002E-2</v>
      </c>
      <c r="I14" s="14"/>
    </row>
    <row r="15" spans="1:9" ht="12.95" customHeight="1">
      <c r="A15" s="6"/>
      <c r="B15" s="24" t="s">
        <v>415</v>
      </c>
      <c r="C15" s="5" t="s">
        <v>420</v>
      </c>
      <c r="D15" s="5" t="s">
        <v>62</v>
      </c>
      <c r="E15" s="7">
        <v>9250</v>
      </c>
      <c r="F15" s="8">
        <v>147.94999999999999</v>
      </c>
      <c r="G15" s="25">
        <f t="shared" si="0"/>
        <v>2.8299999999999999E-2</v>
      </c>
      <c r="I15" s="14"/>
    </row>
    <row r="16" spans="1:9" ht="12.95" customHeight="1">
      <c r="A16" s="6"/>
      <c r="B16" s="24" t="s">
        <v>370</v>
      </c>
      <c r="C16" s="5" t="s">
        <v>387</v>
      </c>
      <c r="D16" s="5" t="s">
        <v>13</v>
      </c>
      <c r="E16" s="7">
        <v>16500</v>
      </c>
      <c r="F16" s="8">
        <v>137.69999999999999</v>
      </c>
      <c r="G16" s="25">
        <f t="shared" si="0"/>
        <v>2.63E-2</v>
      </c>
      <c r="I16" s="14"/>
    </row>
    <row r="17" spans="1:9" ht="12.95" customHeight="1">
      <c r="A17" s="6"/>
      <c r="B17" s="24" t="s">
        <v>186</v>
      </c>
      <c r="C17" s="5" t="s">
        <v>187</v>
      </c>
      <c r="D17" s="5" t="s">
        <v>94</v>
      </c>
      <c r="E17" s="7">
        <v>11880</v>
      </c>
      <c r="F17" s="8">
        <v>121.45</v>
      </c>
      <c r="G17" s="25">
        <f t="shared" si="0"/>
        <v>2.3199999999999998E-2</v>
      </c>
      <c r="I17" s="14"/>
    </row>
    <row r="18" spans="1:9" ht="12.95" customHeight="1">
      <c r="A18" s="6"/>
      <c r="B18" s="24" t="s">
        <v>384</v>
      </c>
      <c r="C18" s="5" t="s">
        <v>401</v>
      </c>
      <c r="D18" s="5" t="s">
        <v>223</v>
      </c>
      <c r="E18" s="7">
        <v>22000</v>
      </c>
      <c r="F18" s="8">
        <v>115.92</v>
      </c>
      <c r="G18" s="25">
        <f t="shared" si="0"/>
        <v>2.2200000000000001E-2</v>
      </c>
      <c r="I18" s="14"/>
    </row>
    <row r="19" spans="1:9" ht="12.95" customHeight="1">
      <c r="A19" s="6"/>
      <c r="B19" s="24" t="s">
        <v>302</v>
      </c>
      <c r="C19" s="5" t="s">
        <v>305</v>
      </c>
      <c r="D19" s="5" t="s">
        <v>157</v>
      </c>
      <c r="E19" s="7">
        <v>20500</v>
      </c>
      <c r="F19" s="8">
        <v>113.87</v>
      </c>
      <c r="G19" s="25">
        <f t="shared" si="0"/>
        <v>2.18E-2</v>
      </c>
      <c r="I19" s="14"/>
    </row>
    <row r="20" spans="1:9" ht="12.95" customHeight="1">
      <c r="A20" s="6"/>
      <c r="B20" s="24" t="s">
        <v>168</v>
      </c>
      <c r="C20" s="5" t="s">
        <v>169</v>
      </c>
      <c r="D20" s="5" t="s">
        <v>103</v>
      </c>
      <c r="E20" s="7">
        <v>32500</v>
      </c>
      <c r="F20" s="8">
        <v>105.93</v>
      </c>
      <c r="G20" s="25">
        <f t="shared" si="0"/>
        <v>2.0299999999999999E-2</v>
      </c>
      <c r="I20" s="14"/>
    </row>
    <row r="21" spans="1:9" ht="12.95" customHeight="1">
      <c r="A21" s="6"/>
      <c r="B21" s="24" t="s">
        <v>221</v>
      </c>
      <c r="C21" s="5" t="s">
        <v>222</v>
      </c>
      <c r="D21" s="5" t="s">
        <v>62</v>
      </c>
      <c r="E21" s="7">
        <v>36000</v>
      </c>
      <c r="F21" s="8">
        <v>98.86</v>
      </c>
      <c r="G21" s="25">
        <f t="shared" si="0"/>
        <v>1.89E-2</v>
      </c>
      <c r="I21" s="14"/>
    </row>
    <row r="22" spans="1:9" ht="12.95" customHeight="1">
      <c r="A22" s="6"/>
      <c r="B22" s="24" t="s">
        <v>122</v>
      </c>
      <c r="C22" s="5" t="s">
        <v>42</v>
      </c>
      <c r="D22" s="5" t="s">
        <v>11</v>
      </c>
      <c r="E22" s="7">
        <v>9000</v>
      </c>
      <c r="F22" s="8">
        <v>97.99</v>
      </c>
      <c r="G22" s="25">
        <f t="shared" si="0"/>
        <v>1.8700000000000001E-2</v>
      </c>
      <c r="I22" s="14"/>
    </row>
    <row r="23" spans="1:9" ht="12.95" customHeight="1">
      <c r="A23" s="6"/>
      <c r="B23" s="24" t="s">
        <v>416</v>
      </c>
      <c r="C23" s="5" t="s">
        <v>421</v>
      </c>
      <c r="D23" s="5" t="s">
        <v>35</v>
      </c>
      <c r="E23" s="7">
        <v>150000</v>
      </c>
      <c r="F23" s="8">
        <v>93.83</v>
      </c>
      <c r="G23" s="25">
        <f t="shared" si="0"/>
        <v>1.7899999999999999E-2</v>
      </c>
      <c r="I23" s="14"/>
    </row>
    <row r="24" spans="1:9" ht="12.95" customHeight="1">
      <c r="A24" s="6"/>
      <c r="B24" s="24" t="s">
        <v>275</v>
      </c>
      <c r="C24" s="5" t="s">
        <v>276</v>
      </c>
      <c r="D24" s="5" t="s">
        <v>277</v>
      </c>
      <c r="E24" s="7">
        <v>28700</v>
      </c>
      <c r="F24" s="8">
        <v>90.63</v>
      </c>
      <c r="G24" s="25">
        <f t="shared" si="0"/>
        <v>1.7299999999999999E-2</v>
      </c>
      <c r="I24" s="14"/>
    </row>
    <row r="25" spans="1:9" ht="12.95" customHeight="1">
      <c r="A25" s="6"/>
      <c r="B25" s="24" t="s">
        <v>434</v>
      </c>
      <c r="C25" s="5" t="s">
        <v>423</v>
      </c>
      <c r="D25" s="5" t="s">
        <v>13</v>
      </c>
      <c r="E25" s="7">
        <v>175000</v>
      </c>
      <c r="F25" s="8">
        <v>90.04</v>
      </c>
      <c r="G25" s="25">
        <f t="shared" si="0"/>
        <v>1.72E-2</v>
      </c>
      <c r="I25" s="14"/>
    </row>
    <row r="26" spans="1:9" ht="12.95" customHeight="1">
      <c r="A26" s="6"/>
      <c r="B26" s="24" t="s">
        <v>322</v>
      </c>
      <c r="C26" s="5" t="s">
        <v>320</v>
      </c>
      <c r="D26" s="5" t="s">
        <v>13</v>
      </c>
      <c r="E26" s="7">
        <v>2168</v>
      </c>
      <c r="F26" s="8">
        <v>85.38</v>
      </c>
      <c r="G26" s="25">
        <f t="shared" si="0"/>
        <v>1.6299999999999999E-2</v>
      </c>
      <c r="I26" s="14"/>
    </row>
    <row r="27" spans="1:9" ht="12.95" customHeight="1">
      <c r="A27" s="6"/>
      <c r="B27" s="24" t="s">
        <v>369</v>
      </c>
      <c r="C27" s="5" t="s">
        <v>386</v>
      </c>
      <c r="D27" s="5" t="s">
        <v>13</v>
      </c>
      <c r="E27" s="7">
        <v>37500</v>
      </c>
      <c r="F27" s="8">
        <v>81.040000000000006</v>
      </c>
      <c r="G27" s="25">
        <f t="shared" si="0"/>
        <v>1.55E-2</v>
      </c>
      <c r="I27" s="14"/>
    </row>
    <row r="28" spans="1:9" ht="12.95" customHeight="1">
      <c r="A28" s="6"/>
      <c r="B28" s="24" t="s">
        <v>435</v>
      </c>
      <c r="C28" s="5" t="s">
        <v>424</v>
      </c>
      <c r="D28" s="5" t="s">
        <v>35</v>
      </c>
      <c r="E28" s="7">
        <v>107500</v>
      </c>
      <c r="F28" s="8">
        <v>79.28</v>
      </c>
      <c r="G28" s="25">
        <f t="shared" si="0"/>
        <v>1.52E-2</v>
      </c>
      <c r="I28" s="14"/>
    </row>
    <row r="29" spans="1:9" ht="12.95" customHeight="1">
      <c r="A29" s="6"/>
      <c r="B29" s="24" t="s">
        <v>123</v>
      </c>
      <c r="C29" s="5" t="s">
        <v>29</v>
      </c>
      <c r="D29" s="5" t="s">
        <v>30</v>
      </c>
      <c r="E29" s="7">
        <v>886</v>
      </c>
      <c r="F29" s="8">
        <v>78.62</v>
      </c>
      <c r="G29" s="25">
        <f t="shared" si="0"/>
        <v>1.4999999999999999E-2</v>
      </c>
      <c r="I29" s="14"/>
    </row>
    <row r="30" spans="1:9" ht="12.95" customHeight="1">
      <c r="A30" s="6"/>
      <c r="B30" s="24" t="s">
        <v>312</v>
      </c>
      <c r="C30" s="5" t="s">
        <v>318</v>
      </c>
      <c r="D30" s="5" t="s">
        <v>26</v>
      </c>
      <c r="E30" s="7">
        <v>3340</v>
      </c>
      <c r="F30" s="8">
        <v>74.180000000000007</v>
      </c>
      <c r="G30" s="25">
        <f t="shared" si="0"/>
        <v>1.4200000000000001E-2</v>
      </c>
      <c r="I30" s="14"/>
    </row>
    <row r="31" spans="1:9" ht="12.95" customHeight="1">
      <c r="A31" s="6"/>
      <c r="B31" s="24" t="s">
        <v>377</v>
      </c>
      <c r="C31" s="5" t="s">
        <v>394</v>
      </c>
      <c r="D31" s="5" t="s">
        <v>15</v>
      </c>
      <c r="E31" s="7">
        <v>3800</v>
      </c>
      <c r="F31" s="8">
        <v>73.209999999999994</v>
      </c>
      <c r="G31" s="25">
        <f t="shared" si="0"/>
        <v>1.4E-2</v>
      </c>
      <c r="I31" s="14"/>
    </row>
    <row r="32" spans="1:9" ht="12.95" customHeight="1">
      <c r="A32" s="6"/>
      <c r="B32" s="24" t="s">
        <v>336</v>
      </c>
      <c r="C32" s="5" t="s">
        <v>342</v>
      </c>
      <c r="D32" s="5" t="s">
        <v>13</v>
      </c>
      <c r="E32" s="7">
        <v>8215</v>
      </c>
      <c r="F32" s="8">
        <v>70.22</v>
      </c>
      <c r="G32" s="25">
        <f t="shared" si="0"/>
        <v>1.34E-2</v>
      </c>
      <c r="I32" s="14"/>
    </row>
    <row r="33" spans="1:9" ht="12.95" customHeight="1">
      <c r="A33" s="6"/>
      <c r="B33" s="24" t="s">
        <v>310</v>
      </c>
      <c r="C33" s="5" t="s">
        <v>316</v>
      </c>
      <c r="D33" s="5" t="s">
        <v>37</v>
      </c>
      <c r="E33" s="7">
        <v>6500</v>
      </c>
      <c r="F33" s="8">
        <v>68.849999999999994</v>
      </c>
      <c r="G33" s="25">
        <f t="shared" si="0"/>
        <v>1.32E-2</v>
      </c>
      <c r="I33" s="14"/>
    </row>
    <row r="34" spans="1:9" ht="12.95" customHeight="1">
      <c r="A34" s="6"/>
      <c r="B34" s="24" t="s">
        <v>308</v>
      </c>
      <c r="C34" s="5" t="s">
        <v>314</v>
      </c>
      <c r="D34" s="5" t="s">
        <v>157</v>
      </c>
      <c r="E34" s="7">
        <v>2041</v>
      </c>
      <c r="F34" s="8">
        <v>68.64</v>
      </c>
      <c r="G34" s="25">
        <f t="shared" si="0"/>
        <v>1.3100000000000001E-2</v>
      </c>
      <c r="I34" s="14"/>
    </row>
    <row r="35" spans="1:9" ht="12.95" customHeight="1">
      <c r="A35" s="6"/>
      <c r="B35" s="24" t="s">
        <v>108</v>
      </c>
      <c r="C35" s="5" t="s">
        <v>12</v>
      </c>
      <c r="D35" s="5" t="s">
        <v>13</v>
      </c>
      <c r="E35" s="7">
        <v>5710</v>
      </c>
      <c r="F35" s="8">
        <v>67.05</v>
      </c>
      <c r="G35" s="25">
        <f t="shared" si="0"/>
        <v>1.2800000000000001E-2</v>
      </c>
      <c r="I35" s="14"/>
    </row>
    <row r="36" spans="1:9" ht="12.95" customHeight="1">
      <c r="A36" s="6"/>
      <c r="B36" s="24" t="s">
        <v>252</v>
      </c>
      <c r="C36" s="5" t="s">
        <v>253</v>
      </c>
      <c r="D36" s="5" t="s">
        <v>19</v>
      </c>
      <c r="E36" s="7">
        <v>38160</v>
      </c>
      <c r="F36" s="8">
        <v>65.959999999999994</v>
      </c>
      <c r="G36" s="25">
        <f t="shared" si="0"/>
        <v>1.26E-2</v>
      </c>
      <c r="I36" s="14"/>
    </row>
    <row r="37" spans="1:9" ht="12.95" customHeight="1">
      <c r="A37" s="6"/>
      <c r="B37" s="24" t="s">
        <v>256</v>
      </c>
      <c r="C37" s="5" t="s">
        <v>257</v>
      </c>
      <c r="D37" s="5" t="s">
        <v>13</v>
      </c>
      <c r="E37" s="7">
        <v>10000</v>
      </c>
      <c r="F37" s="8">
        <v>63.65</v>
      </c>
      <c r="G37" s="25">
        <f t="shared" si="0"/>
        <v>1.2200000000000001E-2</v>
      </c>
      <c r="I37" s="14"/>
    </row>
    <row r="38" spans="1:9" ht="12.95" customHeight="1">
      <c r="A38" s="6"/>
      <c r="B38" s="24" t="s">
        <v>338</v>
      </c>
      <c r="C38" s="5" t="s">
        <v>344</v>
      </c>
      <c r="D38" s="5" t="s">
        <v>35</v>
      </c>
      <c r="E38" s="7">
        <v>8702</v>
      </c>
      <c r="F38" s="8">
        <v>62.14</v>
      </c>
      <c r="G38" s="25">
        <f t="shared" ref="G38:G65" si="1">+ROUND(F38/$F$71,4)</f>
        <v>1.1900000000000001E-2</v>
      </c>
      <c r="I38" s="14"/>
    </row>
    <row r="39" spans="1:9" ht="12.95" customHeight="1">
      <c r="A39" s="6"/>
      <c r="B39" s="24" t="s">
        <v>219</v>
      </c>
      <c r="C39" s="5" t="s">
        <v>220</v>
      </c>
      <c r="D39" s="5" t="s">
        <v>23</v>
      </c>
      <c r="E39" s="7">
        <v>4500</v>
      </c>
      <c r="F39" s="8">
        <v>60.1</v>
      </c>
      <c r="G39" s="25">
        <f t="shared" si="1"/>
        <v>1.15E-2</v>
      </c>
      <c r="I39" s="14"/>
    </row>
    <row r="40" spans="1:9" ht="12.95" customHeight="1">
      <c r="A40" s="6"/>
      <c r="B40" s="24" t="s">
        <v>313</v>
      </c>
      <c r="C40" s="5" t="s">
        <v>319</v>
      </c>
      <c r="D40" s="5" t="s">
        <v>26</v>
      </c>
      <c r="E40" s="7">
        <v>2530</v>
      </c>
      <c r="F40" s="8">
        <v>57.38</v>
      </c>
      <c r="G40" s="25">
        <f t="shared" si="1"/>
        <v>1.0999999999999999E-2</v>
      </c>
      <c r="I40" s="14"/>
    </row>
    <row r="41" spans="1:9" ht="12.95" customHeight="1">
      <c r="A41" s="6"/>
      <c r="B41" s="24" t="s">
        <v>139</v>
      </c>
      <c r="C41" s="5" t="s">
        <v>75</v>
      </c>
      <c r="D41" s="5" t="s">
        <v>13</v>
      </c>
      <c r="E41" s="7">
        <v>8500</v>
      </c>
      <c r="F41" s="8">
        <v>52.07</v>
      </c>
      <c r="G41" s="25">
        <f t="shared" si="1"/>
        <v>0.01</v>
      </c>
      <c r="I41" s="14"/>
    </row>
    <row r="42" spans="1:9" ht="12.95" customHeight="1">
      <c r="A42" s="6"/>
      <c r="B42" s="24" t="s">
        <v>337</v>
      </c>
      <c r="C42" s="5" t="s">
        <v>343</v>
      </c>
      <c r="D42" s="5" t="s">
        <v>62</v>
      </c>
      <c r="E42" s="7">
        <v>9200</v>
      </c>
      <c r="F42" s="8">
        <v>51.78</v>
      </c>
      <c r="G42" s="25">
        <f t="shared" si="1"/>
        <v>9.9000000000000008E-3</v>
      </c>
      <c r="I42" s="14"/>
    </row>
    <row r="43" spans="1:9" ht="12.95" customHeight="1">
      <c r="A43" s="6"/>
      <c r="B43" s="24" t="s">
        <v>236</v>
      </c>
      <c r="C43" s="5" t="s">
        <v>237</v>
      </c>
      <c r="D43" s="5" t="s">
        <v>15</v>
      </c>
      <c r="E43" s="7">
        <v>2952</v>
      </c>
      <c r="F43" s="8">
        <v>51.73</v>
      </c>
      <c r="G43" s="25">
        <f t="shared" si="1"/>
        <v>9.9000000000000008E-3</v>
      </c>
      <c r="I43" s="14"/>
    </row>
    <row r="44" spans="1:9" ht="12.95" customHeight="1">
      <c r="A44" s="6"/>
      <c r="B44" s="24" t="s">
        <v>417</v>
      </c>
      <c r="C44" s="5" t="s">
        <v>422</v>
      </c>
      <c r="D44" s="5" t="s">
        <v>26</v>
      </c>
      <c r="E44" s="7">
        <v>7700</v>
      </c>
      <c r="F44" s="8">
        <v>51.66</v>
      </c>
      <c r="G44" s="25">
        <f t="shared" si="1"/>
        <v>9.9000000000000008E-3</v>
      </c>
      <c r="I44" s="14"/>
    </row>
    <row r="45" spans="1:9" ht="12.95" customHeight="1">
      <c r="A45" s="6"/>
      <c r="B45" s="24" t="s">
        <v>334</v>
      </c>
      <c r="C45" s="5" t="s">
        <v>235</v>
      </c>
      <c r="D45" s="5" t="s">
        <v>11</v>
      </c>
      <c r="E45" s="7">
        <v>47443</v>
      </c>
      <c r="F45" s="8">
        <v>51.26</v>
      </c>
      <c r="G45" s="25">
        <f t="shared" si="1"/>
        <v>9.7999999999999997E-3</v>
      </c>
      <c r="I45" s="14"/>
    </row>
    <row r="46" spans="1:9" ht="12.95" customHeight="1">
      <c r="A46" s="6"/>
      <c r="B46" s="24" t="s">
        <v>142</v>
      </c>
      <c r="C46" s="5" t="s">
        <v>84</v>
      </c>
      <c r="D46" s="5" t="s">
        <v>37</v>
      </c>
      <c r="E46" s="7">
        <v>3835</v>
      </c>
      <c r="F46" s="8">
        <v>50.48</v>
      </c>
      <c r="G46" s="25">
        <f t="shared" si="1"/>
        <v>9.7000000000000003E-3</v>
      </c>
      <c r="I46" s="14"/>
    </row>
    <row r="47" spans="1:9" ht="12.95" customHeight="1">
      <c r="A47" s="6"/>
      <c r="B47" s="24" t="s">
        <v>309</v>
      </c>
      <c r="C47" s="5" t="s">
        <v>315</v>
      </c>
      <c r="D47" s="5" t="s">
        <v>157</v>
      </c>
      <c r="E47" s="7">
        <v>15000</v>
      </c>
      <c r="F47" s="8">
        <v>50.37</v>
      </c>
      <c r="G47" s="25">
        <f t="shared" si="1"/>
        <v>9.5999999999999992E-3</v>
      </c>
      <c r="I47" s="14"/>
    </row>
    <row r="48" spans="1:9" ht="12.95" customHeight="1">
      <c r="A48" s="6"/>
      <c r="B48" s="24" t="s">
        <v>437</v>
      </c>
      <c r="C48" s="5" t="s">
        <v>426</v>
      </c>
      <c r="D48" s="5" t="s">
        <v>157</v>
      </c>
      <c r="E48" s="7">
        <v>28000</v>
      </c>
      <c r="F48" s="8">
        <v>47.96</v>
      </c>
      <c r="G48" s="25">
        <f t="shared" si="1"/>
        <v>9.1999999999999998E-3</v>
      </c>
      <c r="I48" s="14"/>
    </row>
    <row r="49" spans="1:9" ht="12.95" customHeight="1">
      <c r="A49" s="6"/>
      <c r="B49" s="24" t="s">
        <v>136</v>
      </c>
      <c r="C49" s="5" t="s">
        <v>76</v>
      </c>
      <c r="D49" s="5" t="s">
        <v>30</v>
      </c>
      <c r="E49" s="7">
        <v>6500</v>
      </c>
      <c r="F49" s="8">
        <v>47.37</v>
      </c>
      <c r="G49" s="25">
        <f t="shared" si="1"/>
        <v>9.1000000000000004E-3</v>
      </c>
      <c r="I49" s="14"/>
    </row>
    <row r="50" spans="1:9" ht="12.95" customHeight="1">
      <c r="A50" s="6"/>
      <c r="B50" s="24" t="s">
        <v>114</v>
      </c>
      <c r="C50" s="5" t="s">
        <v>24</v>
      </c>
      <c r="D50" s="5" t="s">
        <v>11</v>
      </c>
      <c r="E50" s="7">
        <v>8867</v>
      </c>
      <c r="F50" s="8">
        <v>46.96</v>
      </c>
      <c r="G50" s="25">
        <f t="shared" si="1"/>
        <v>8.9999999999999993E-3</v>
      </c>
      <c r="I50" s="14"/>
    </row>
    <row r="51" spans="1:9" ht="12.95" customHeight="1">
      <c r="A51" s="6"/>
      <c r="B51" s="24" t="s">
        <v>165</v>
      </c>
      <c r="C51" s="5" t="s">
        <v>166</v>
      </c>
      <c r="D51" s="5" t="s">
        <v>50</v>
      </c>
      <c r="E51" s="7">
        <v>3250</v>
      </c>
      <c r="F51" s="8">
        <v>46.58</v>
      </c>
      <c r="G51" s="25">
        <f t="shared" si="1"/>
        <v>8.8999999999999999E-3</v>
      </c>
      <c r="I51" s="14"/>
    </row>
    <row r="52" spans="1:9" ht="12.95" customHeight="1">
      <c r="A52" s="6"/>
      <c r="B52" s="24" t="s">
        <v>442</v>
      </c>
      <c r="C52" s="5" t="s">
        <v>431</v>
      </c>
      <c r="D52" s="5" t="s">
        <v>223</v>
      </c>
      <c r="E52" s="7">
        <v>13500</v>
      </c>
      <c r="F52" s="8">
        <v>45.79</v>
      </c>
      <c r="G52" s="25">
        <f t="shared" si="1"/>
        <v>8.8000000000000005E-3</v>
      </c>
      <c r="I52" s="14"/>
    </row>
    <row r="53" spans="1:9" ht="12.95" customHeight="1">
      <c r="A53" s="6"/>
      <c r="B53" s="24" t="s">
        <v>290</v>
      </c>
      <c r="C53" s="5" t="s">
        <v>291</v>
      </c>
      <c r="D53" s="5" t="s">
        <v>99</v>
      </c>
      <c r="E53" s="7">
        <v>17500</v>
      </c>
      <c r="F53" s="8">
        <v>44.49</v>
      </c>
      <c r="G53" s="25">
        <f t="shared" si="1"/>
        <v>8.5000000000000006E-3</v>
      </c>
      <c r="I53" s="14"/>
    </row>
    <row r="54" spans="1:9" ht="12.95" customHeight="1">
      <c r="A54" s="6"/>
      <c r="B54" s="24" t="s">
        <v>207</v>
      </c>
      <c r="C54" s="5" t="s">
        <v>208</v>
      </c>
      <c r="D54" s="5" t="s">
        <v>15</v>
      </c>
      <c r="E54" s="7">
        <v>3500</v>
      </c>
      <c r="F54" s="8">
        <v>43.89</v>
      </c>
      <c r="G54" s="25">
        <f t="shared" si="1"/>
        <v>8.3999999999999995E-3</v>
      </c>
      <c r="I54" s="14"/>
    </row>
    <row r="55" spans="1:9" ht="12.95" customHeight="1">
      <c r="A55" s="6"/>
      <c r="B55" s="24" t="s">
        <v>215</v>
      </c>
      <c r="C55" s="5" t="s">
        <v>216</v>
      </c>
      <c r="D55" s="5" t="s">
        <v>36</v>
      </c>
      <c r="E55" s="7">
        <v>4208</v>
      </c>
      <c r="F55" s="8">
        <v>43.57</v>
      </c>
      <c r="G55" s="25">
        <f t="shared" si="1"/>
        <v>8.3000000000000001E-3</v>
      </c>
      <c r="I55" s="14"/>
    </row>
    <row r="56" spans="1:9" ht="12.95" customHeight="1">
      <c r="A56" s="6"/>
      <c r="B56" s="24" t="s">
        <v>385</v>
      </c>
      <c r="C56" s="5" t="s">
        <v>402</v>
      </c>
      <c r="D56" s="5" t="s">
        <v>50</v>
      </c>
      <c r="E56" s="7">
        <v>26500</v>
      </c>
      <c r="F56" s="8">
        <v>42.35</v>
      </c>
      <c r="G56" s="25">
        <f t="shared" si="1"/>
        <v>8.0999999999999996E-3</v>
      </c>
      <c r="I56" s="14"/>
    </row>
    <row r="57" spans="1:9" ht="12.95" customHeight="1">
      <c r="A57" s="6"/>
      <c r="B57" s="24" t="s">
        <v>441</v>
      </c>
      <c r="C57" s="5" t="s">
        <v>430</v>
      </c>
      <c r="D57" s="5" t="s">
        <v>223</v>
      </c>
      <c r="E57" s="7">
        <v>5500</v>
      </c>
      <c r="F57" s="8">
        <v>40.24</v>
      </c>
      <c r="G57" s="25">
        <f t="shared" si="1"/>
        <v>7.7000000000000002E-3</v>
      </c>
      <c r="I57" s="14"/>
    </row>
    <row r="58" spans="1:9" ht="12.95" customHeight="1">
      <c r="A58" s="6"/>
      <c r="B58" s="24" t="s">
        <v>440</v>
      </c>
      <c r="C58" s="5" t="s">
        <v>429</v>
      </c>
      <c r="D58" s="5" t="s">
        <v>19</v>
      </c>
      <c r="E58" s="7">
        <v>10000</v>
      </c>
      <c r="F58" s="8">
        <v>40.01</v>
      </c>
      <c r="G58" s="25">
        <f t="shared" si="1"/>
        <v>7.7000000000000002E-3</v>
      </c>
      <c r="I58" s="14"/>
    </row>
    <row r="59" spans="1:9" ht="12.95" customHeight="1">
      <c r="A59" s="6"/>
      <c r="B59" s="24" t="s">
        <v>224</v>
      </c>
      <c r="C59" s="5" t="s">
        <v>225</v>
      </c>
      <c r="D59" s="5" t="s">
        <v>103</v>
      </c>
      <c r="E59" s="7">
        <v>11500</v>
      </c>
      <c r="F59" s="8">
        <v>37.89</v>
      </c>
      <c r="G59" s="25">
        <f t="shared" si="1"/>
        <v>7.1999999999999998E-3</v>
      </c>
      <c r="I59" s="14"/>
    </row>
    <row r="60" spans="1:9" ht="12.95" customHeight="1">
      <c r="A60" s="6"/>
      <c r="B60" s="24" t="s">
        <v>339</v>
      </c>
      <c r="C60" s="5" t="s">
        <v>345</v>
      </c>
      <c r="D60" s="5" t="s">
        <v>223</v>
      </c>
      <c r="E60" s="7">
        <v>6000</v>
      </c>
      <c r="F60" s="8">
        <v>36.75</v>
      </c>
      <c r="G60" s="25">
        <f t="shared" ref="G60:G63" si="2">+ROUND(F60/$F$71,4)</f>
        <v>7.0000000000000001E-3</v>
      </c>
      <c r="I60" s="14"/>
    </row>
    <row r="61" spans="1:9" ht="12.95" customHeight="1">
      <c r="A61" s="6"/>
      <c r="B61" s="24" t="s">
        <v>233</v>
      </c>
      <c r="C61" s="5" t="s">
        <v>234</v>
      </c>
      <c r="D61" s="5" t="s">
        <v>30</v>
      </c>
      <c r="E61" s="7">
        <v>25000</v>
      </c>
      <c r="F61" s="8">
        <v>35.33</v>
      </c>
      <c r="G61" s="25">
        <f t="shared" si="2"/>
        <v>6.7999999999999996E-3</v>
      </c>
      <c r="I61" s="14"/>
    </row>
    <row r="62" spans="1:9" ht="12.95" customHeight="1">
      <c r="A62" s="6"/>
      <c r="B62" s="24" t="s">
        <v>299</v>
      </c>
      <c r="C62" s="5" t="s">
        <v>300</v>
      </c>
      <c r="D62" s="5" t="s">
        <v>11</v>
      </c>
      <c r="E62" s="7">
        <v>20000</v>
      </c>
      <c r="F62" s="8">
        <v>34.76</v>
      </c>
      <c r="G62" s="25">
        <f t="shared" si="2"/>
        <v>6.6E-3</v>
      </c>
      <c r="I62" s="14"/>
    </row>
    <row r="63" spans="1:9" ht="12.95" customHeight="1">
      <c r="A63" s="6"/>
      <c r="B63" s="24" t="s">
        <v>445</v>
      </c>
      <c r="C63" s="5" t="s">
        <v>446</v>
      </c>
      <c r="D63" s="5" t="s">
        <v>13</v>
      </c>
      <c r="E63" s="7">
        <v>30000</v>
      </c>
      <c r="F63" s="8">
        <v>28.01</v>
      </c>
      <c r="G63" s="25">
        <f t="shared" si="2"/>
        <v>5.4000000000000003E-3</v>
      </c>
      <c r="I63" s="14"/>
    </row>
    <row r="64" spans="1:9" ht="12.95" customHeight="1">
      <c r="A64" s="6"/>
      <c r="B64" s="24" t="s">
        <v>444</v>
      </c>
      <c r="C64" s="5" t="s">
        <v>433</v>
      </c>
      <c r="D64" s="5" t="s">
        <v>15</v>
      </c>
      <c r="E64" s="7">
        <v>2952</v>
      </c>
      <c r="F64" s="8">
        <v>4.01</v>
      </c>
      <c r="G64" s="25">
        <f t="shared" si="1"/>
        <v>8.0000000000000004E-4</v>
      </c>
      <c r="I64" s="14"/>
    </row>
    <row r="65" spans="1:9" ht="12.95" customHeight="1">
      <c r="A65" s="6"/>
      <c r="B65" s="24" t="s">
        <v>125</v>
      </c>
      <c r="C65" s="5" t="s">
        <v>25</v>
      </c>
      <c r="D65" s="5" t="s">
        <v>26</v>
      </c>
      <c r="E65" s="7">
        <v>89</v>
      </c>
      <c r="F65" s="8">
        <v>2.2999999999999998</v>
      </c>
      <c r="G65" s="25">
        <f t="shared" si="1"/>
        <v>4.0000000000000002E-4</v>
      </c>
      <c r="I65" s="14"/>
    </row>
    <row r="66" spans="1:9" ht="12.95" customHeight="1">
      <c r="A66" s="1"/>
      <c r="B66" s="22" t="s">
        <v>52</v>
      </c>
      <c r="C66" s="5" t="s">
        <v>1</v>
      </c>
      <c r="D66" s="5" t="s">
        <v>1</v>
      </c>
      <c r="E66" s="5" t="s">
        <v>1</v>
      </c>
      <c r="F66" s="9">
        <f>SUM(F7:F65)</f>
        <v>5109.2099999999991</v>
      </c>
      <c r="G66" s="26">
        <f>SUM(G7:G65)</f>
        <v>0.97730000000000017</v>
      </c>
    </row>
    <row r="67" spans="1:9" ht="12.95" customHeight="1">
      <c r="A67" s="1"/>
      <c r="B67" s="27" t="s">
        <v>53</v>
      </c>
      <c r="C67" s="10" t="s">
        <v>1</v>
      </c>
      <c r="D67" s="10" t="s">
        <v>1</v>
      </c>
      <c r="E67" s="10" t="s">
        <v>1</v>
      </c>
      <c r="F67" s="11" t="s">
        <v>54</v>
      </c>
      <c r="G67" s="28" t="s">
        <v>54</v>
      </c>
    </row>
    <row r="68" spans="1:9" ht="12.95" customHeight="1">
      <c r="A68" s="1"/>
      <c r="B68" s="27" t="s">
        <v>52</v>
      </c>
      <c r="C68" s="10" t="s">
        <v>1</v>
      </c>
      <c r="D68" s="10" t="s">
        <v>1</v>
      </c>
      <c r="E68" s="10" t="s">
        <v>1</v>
      </c>
      <c r="F68" s="11" t="s">
        <v>54</v>
      </c>
      <c r="G68" s="28" t="s">
        <v>54</v>
      </c>
    </row>
    <row r="69" spans="1:9" ht="12.95" customHeight="1">
      <c r="A69" s="1"/>
      <c r="B69" s="27" t="s">
        <v>55</v>
      </c>
      <c r="C69" s="12" t="s">
        <v>1</v>
      </c>
      <c r="D69" s="10" t="s">
        <v>1</v>
      </c>
      <c r="E69" s="12" t="s">
        <v>1</v>
      </c>
      <c r="F69" s="9">
        <f>+F66</f>
        <v>5109.2099999999991</v>
      </c>
      <c r="G69" s="26">
        <f>+G66</f>
        <v>0.97730000000000017</v>
      </c>
    </row>
    <row r="70" spans="1:9" ht="12.95" customHeight="1">
      <c r="A70" s="1"/>
      <c r="B70" s="27" t="s">
        <v>56</v>
      </c>
      <c r="C70" s="5" t="s">
        <v>1</v>
      </c>
      <c r="D70" s="10" t="s">
        <v>1</v>
      </c>
      <c r="E70" s="5" t="s">
        <v>1</v>
      </c>
      <c r="F70" s="13">
        <f>+F71-F69</f>
        <v>119.22000000000116</v>
      </c>
      <c r="G70" s="26">
        <f>+G71-G69</f>
        <v>2.2699999999999831E-2</v>
      </c>
    </row>
    <row r="71" spans="1:9" ht="12.95" customHeight="1" thickBot="1">
      <c r="A71" s="1"/>
      <c r="B71" s="29" t="s">
        <v>57</v>
      </c>
      <c r="C71" s="30" t="s">
        <v>1</v>
      </c>
      <c r="D71" s="30" t="s">
        <v>1</v>
      </c>
      <c r="E71" s="30" t="s">
        <v>1</v>
      </c>
      <c r="F71" s="31">
        <v>5228.43</v>
      </c>
      <c r="G71" s="32">
        <v>1</v>
      </c>
    </row>
    <row r="72" spans="1:9">
      <c r="A72" s="1"/>
      <c r="B72" s="4" t="s">
        <v>1</v>
      </c>
      <c r="C72" s="1"/>
      <c r="D72" s="1"/>
      <c r="E72" s="1"/>
      <c r="F72" s="1"/>
      <c r="G72" s="1"/>
    </row>
    <row r="73" spans="1:9">
      <c r="B73" s="35"/>
    </row>
    <row r="74" spans="1:9">
      <c r="B74" s="35"/>
    </row>
  </sheetData>
  <sortState ref="B8:F70">
    <sortCondition descending="1" ref="F8:F7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6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91</v>
      </c>
      <c r="C1" s="1"/>
      <c r="D1" s="1"/>
      <c r="E1" s="1"/>
      <c r="F1" s="1"/>
      <c r="G1" s="1"/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8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8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8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8" ht="12.95" customHeight="1">
      <c r="A7" s="6"/>
      <c r="B7" s="24" t="s">
        <v>110</v>
      </c>
      <c r="C7" s="5" t="s">
        <v>10</v>
      </c>
      <c r="D7" s="5" t="s">
        <v>11</v>
      </c>
      <c r="E7" s="7">
        <v>762</v>
      </c>
      <c r="F7" s="8">
        <v>14.36</v>
      </c>
      <c r="G7" s="25">
        <f t="shared" ref="G7:G49" si="0">+ROUND(F7/$F$63,4)</f>
        <v>9.4200000000000006E-2</v>
      </c>
      <c r="H7" s="14"/>
    </row>
    <row r="8" spans="1:8" ht="12.95" customHeight="1">
      <c r="A8" s="6"/>
      <c r="B8" s="24" t="s">
        <v>107</v>
      </c>
      <c r="C8" s="5" t="s">
        <v>16</v>
      </c>
      <c r="D8" s="5" t="s">
        <v>17</v>
      </c>
      <c r="E8" s="7">
        <v>1285</v>
      </c>
      <c r="F8" s="8">
        <v>12.27</v>
      </c>
      <c r="G8" s="25">
        <f t="shared" si="0"/>
        <v>8.0500000000000002E-2</v>
      </c>
    </row>
    <row r="9" spans="1:8" ht="12.95" customHeight="1">
      <c r="A9" s="6"/>
      <c r="B9" s="24" t="s">
        <v>106</v>
      </c>
      <c r="C9" s="5" t="s">
        <v>14</v>
      </c>
      <c r="D9" s="5" t="s">
        <v>15</v>
      </c>
      <c r="E9" s="7">
        <v>595</v>
      </c>
      <c r="F9" s="8">
        <v>10.76</v>
      </c>
      <c r="G9" s="25">
        <f t="shared" si="0"/>
        <v>7.0599999999999996E-2</v>
      </c>
    </row>
    <row r="10" spans="1:8" ht="12.95" customHeight="1">
      <c r="A10" s="6"/>
      <c r="B10" s="24" t="s">
        <v>108</v>
      </c>
      <c r="C10" s="5" t="s">
        <v>12</v>
      </c>
      <c r="D10" s="5" t="s">
        <v>13</v>
      </c>
      <c r="E10" s="7">
        <v>745</v>
      </c>
      <c r="F10" s="8">
        <v>8.74</v>
      </c>
      <c r="G10" s="25">
        <f t="shared" si="0"/>
        <v>5.7299999999999997E-2</v>
      </c>
    </row>
    <row r="11" spans="1:8" ht="12.95" customHeight="1">
      <c r="A11" s="6"/>
      <c r="B11" s="24" t="s">
        <v>113</v>
      </c>
      <c r="C11" s="5" t="s">
        <v>43</v>
      </c>
      <c r="D11" s="5" t="s">
        <v>37</v>
      </c>
      <c r="E11" s="7">
        <v>3181</v>
      </c>
      <c r="F11" s="8">
        <v>8.43</v>
      </c>
      <c r="G11" s="25">
        <f t="shared" si="0"/>
        <v>5.5300000000000002E-2</v>
      </c>
    </row>
    <row r="12" spans="1:8" ht="12.95" customHeight="1">
      <c r="A12" s="6"/>
      <c r="B12" s="24" t="s">
        <v>112</v>
      </c>
      <c r="C12" s="5" t="s">
        <v>20</v>
      </c>
      <c r="D12" s="5" t="s">
        <v>11</v>
      </c>
      <c r="E12" s="7">
        <v>2394</v>
      </c>
      <c r="F12" s="8">
        <v>7.5</v>
      </c>
      <c r="G12" s="25">
        <f t="shared" si="0"/>
        <v>4.9200000000000001E-2</v>
      </c>
    </row>
    <row r="13" spans="1:8" ht="12.95" customHeight="1">
      <c r="A13" s="6"/>
      <c r="B13" s="24" t="s">
        <v>109</v>
      </c>
      <c r="C13" s="5" t="s">
        <v>18</v>
      </c>
      <c r="D13" s="5" t="s">
        <v>19</v>
      </c>
      <c r="E13" s="7">
        <v>460</v>
      </c>
      <c r="F13" s="8">
        <v>6.06</v>
      </c>
      <c r="G13" s="25">
        <f t="shared" si="0"/>
        <v>3.9800000000000002E-2</v>
      </c>
    </row>
    <row r="14" spans="1:8" ht="12.95" customHeight="1">
      <c r="A14" s="6"/>
      <c r="B14" s="24" t="s">
        <v>115</v>
      </c>
      <c r="C14" s="5" t="s">
        <v>31</v>
      </c>
      <c r="D14" s="5" t="s">
        <v>13</v>
      </c>
      <c r="E14" s="7">
        <v>186</v>
      </c>
      <c r="F14" s="8">
        <v>5.65</v>
      </c>
      <c r="G14" s="25">
        <f t="shared" si="0"/>
        <v>3.7100000000000001E-2</v>
      </c>
    </row>
    <row r="15" spans="1:8" ht="12.95" customHeight="1">
      <c r="A15" s="6"/>
      <c r="B15" s="24" t="s">
        <v>122</v>
      </c>
      <c r="C15" s="5" t="s">
        <v>42</v>
      </c>
      <c r="D15" s="5" t="s">
        <v>11</v>
      </c>
      <c r="E15" s="7">
        <v>497</v>
      </c>
      <c r="F15" s="8">
        <v>5.42</v>
      </c>
      <c r="G15" s="25">
        <f t="shared" si="0"/>
        <v>3.56E-2</v>
      </c>
    </row>
    <row r="16" spans="1:8" ht="12.95" customHeight="1">
      <c r="A16" s="6"/>
      <c r="B16" s="24" t="s">
        <v>123</v>
      </c>
      <c r="C16" s="5" t="s">
        <v>29</v>
      </c>
      <c r="D16" s="5" t="s">
        <v>30</v>
      </c>
      <c r="E16" s="7">
        <v>50</v>
      </c>
      <c r="F16" s="8">
        <v>4.43</v>
      </c>
      <c r="G16" s="25">
        <f t="shared" si="0"/>
        <v>2.9100000000000001E-2</v>
      </c>
    </row>
    <row r="17" spans="1:7" ht="12.95" customHeight="1">
      <c r="A17" s="6"/>
      <c r="B17" s="24" t="s">
        <v>21</v>
      </c>
      <c r="C17" s="5" t="s">
        <v>22</v>
      </c>
      <c r="D17" s="5" t="s">
        <v>11</v>
      </c>
      <c r="E17" s="7">
        <v>1384</v>
      </c>
      <c r="F17" s="8">
        <v>3.71</v>
      </c>
      <c r="G17" s="25">
        <f t="shared" si="0"/>
        <v>2.4299999999999999E-2</v>
      </c>
    </row>
    <row r="18" spans="1:7" ht="12.95" customHeight="1">
      <c r="A18" s="6"/>
      <c r="B18" s="24" t="s">
        <v>142</v>
      </c>
      <c r="C18" s="5" t="s">
        <v>84</v>
      </c>
      <c r="D18" s="5" t="s">
        <v>37</v>
      </c>
      <c r="E18" s="7">
        <v>266</v>
      </c>
      <c r="F18" s="8">
        <v>3.51</v>
      </c>
      <c r="G18" s="25">
        <f t="shared" si="0"/>
        <v>2.3E-2</v>
      </c>
    </row>
    <row r="19" spans="1:7" ht="12.95" customHeight="1">
      <c r="A19" s="6"/>
      <c r="B19" s="24" t="s">
        <v>130</v>
      </c>
      <c r="C19" s="5" t="s">
        <v>66</v>
      </c>
      <c r="D19" s="5" t="s">
        <v>11</v>
      </c>
      <c r="E19" s="7">
        <v>190</v>
      </c>
      <c r="F19" s="8">
        <v>3.19</v>
      </c>
      <c r="G19" s="25">
        <f t="shared" si="0"/>
        <v>2.0899999999999998E-2</v>
      </c>
    </row>
    <row r="20" spans="1:7" ht="12.95" customHeight="1">
      <c r="A20" s="6"/>
      <c r="B20" s="24" t="s">
        <v>114</v>
      </c>
      <c r="C20" s="5" t="s">
        <v>24</v>
      </c>
      <c r="D20" s="5" t="s">
        <v>11</v>
      </c>
      <c r="E20" s="7">
        <v>593</v>
      </c>
      <c r="F20" s="8">
        <v>3.14</v>
      </c>
      <c r="G20" s="25">
        <f t="shared" si="0"/>
        <v>2.06E-2</v>
      </c>
    </row>
    <row r="21" spans="1:7" ht="12.95" customHeight="1">
      <c r="A21" s="6"/>
      <c r="B21" s="24" t="s">
        <v>126</v>
      </c>
      <c r="C21" s="5" t="s">
        <v>32</v>
      </c>
      <c r="D21" s="5" t="s">
        <v>30</v>
      </c>
      <c r="E21" s="7">
        <v>689</v>
      </c>
      <c r="F21" s="8">
        <v>2.5499999999999998</v>
      </c>
      <c r="G21" s="25">
        <f t="shared" si="0"/>
        <v>1.67E-2</v>
      </c>
    </row>
    <row r="22" spans="1:7" ht="12.95" customHeight="1">
      <c r="A22" s="6"/>
      <c r="B22" s="24" t="s">
        <v>136</v>
      </c>
      <c r="C22" s="5" t="s">
        <v>76</v>
      </c>
      <c r="D22" s="5" t="s">
        <v>30</v>
      </c>
      <c r="E22" s="7">
        <v>348</v>
      </c>
      <c r="F22" s="8">
        <v>2.5299999999999998</v>
      </c>
      <c r="G22" s="25">
        <f t="shared" si="0"/>
        <v>1.66E-2</v>
      </c>
    </row>
    <row r="23" spans="1:7" ht="12.95" customHeight="1">
      <c r="A23" s="6"/>
      <c r="B23" s="24" t="s">
        <v>224</v>
      </c>
      <c r="C23" s="5" t="s">
        <v>225</v>
      </c>
      <c r="D23" s="5" t="s">
        <v>103</v>
      </c>
      <c r="E23" s="7">
        <v>693</v>
      </c>
      <c r="F23" s="8">
        <v>2.29</v>
      </c>
      <c r="G23" s="25">
        <f t="shared" si="0"/>
        <v>1.4999999999999999E-2</v>
      </c>
    </row>
    <row r="24" spans="1:7" ht="12.95" customHeight="1">
      <c r="A24" s="6"/>
      <c r="B24" s="24" t="s">
        <v>144</v>
      </c>
      <c r="C24" s="5" t="s">
        <v>272</v>
      </c>
      <c r="D24" s="5" t="s">
        <v>11</v>
      </c>
      <c r="E24" s="7">
        <v>685</v>
      </c>
      <c r="F24" s="8">
        <v>2.21</v>
      </c>
      <c r="G24" s="25">
        <f t="shared" si="0"/>
        <v>1.4500000000000001E-2</v>
      </c>
    </row>
    <row r="25" spans="1:7" ht="12.95" customHeight="1">
      <c r="A25" s="6"/>
      <c r="B25" s="24" t="s">
        <v>203</v>
      </c>
      <c r="C25" s="5" t="s">
        <v>49</v>
      </c>
      <c r="D25" s="5" t="s">
        <v>26</v>
      </c>
      <c r="E25" s="7">
        <v>411</v>
      </c>
      <c r="F25" s="8">
        <v>2.2000000000000002</v>
      </c>
      <c r="G25" s="25">
        <f t="shared" si="0"/>
        <v>1.44E-2</v>
      </c>
    </row>
    <row r="26" spans="1:7" ht="12.95" customHeight="1">
      <c r="A26" s="6"/>
      <c r="B26" s="24" t="s">
        <v>141</v>
      </c>
      <c r="C26" s="5" t="s">
        <v>45</v>
      </c>
      <c r="D26" s="5" t="s">
        <v>46</v>
      </c>
      <c r="E26" s="7">
        <v>492</v>
      </c>
      <c r="F26" s="8">
        <v>2.11</v>
      </c>
      <c r="G26" s="25">
        <f t="shared" si="0"/>
        <v>1.38E-2</v>
      </c>
    </row>
    <row r="27" spans="1:7" ht="12.95" customHeight="1">
      <c r="A27" s="6"/>
      <c r="B27" s="24" t="s">
        <v>143</v>
      </c>
      <c r="C27" s="5" t="s">
        <v>39</v>
      </c>
      <c r="D27" s="5" t="s">
        <v>40</v>
      </c>
      <c r="E27" s="7">
        <v>1053</v>
      </c>
      <c r="F27" s="8">
        <v>1.98</v>
      </c>
      <c r="G27" s="25">
        <f t="shared" si="0"/>
        <v>1.2999999999999999E-2</v>
      </c>
    </row>
    <row r="28" spans="1:7" ht="12.95" customHeight="1">
      <c r="A28" s="6"/>
      <c r="B28" s="24" t="s">
        <v>116</v>
      </c>
      <c r="C28" s="5" t="s">
        <v>47</v>
      </c>
      <c r="D28" s="5" t="s">
        <v>13</v>
      </c>
      <c r="E28" s="7">
        <v>208</v>
      </c>
      <c r="F28" s="8">
        <v>1.96</v>
      </c>
      <c r="G28" s="25">
        <f t="shared" si="0"/>
        <v>1.29E-2</v>
      </c>
    </row>
    <row r="29" spans="1:7" ht="12.95" customHeight="1">
      <c r="A29" s="6"/>
      <c r="B29" s="24" t="s">
        <v>154</v>
      </c>
      <c r="C29" s="5" t="s">
        <v>98</v>
      </c>
      <c r="D29" s="5" t="s">
        <v>99</v>
      </c>
      <c r="E29" s="7">
        <v>290</v>
      </c>
      <c r="F29" s="8">
        <v>1.95</v>
      </c>
      <c r="G29" s="25">
        <f t="shared" si="0"/>
        <v>1.2800000000000001E-2</v>
      </c>
    </row>
    <row r="30" spans="1:7" ht="12.95" customHeight="1">
      <c r="A30" s="6"/>
      <c r="B30" s="24" t="s">
        <v>147</v>
      </c>
      <c r="C30" s="5" t="s">
        <v>92</v>
      </c>
      <c r="D30" s="5" t="s">
        <v>37</v>
      </c>
      <c r="E30" s="7">
        <v>168</v>
      </c>
      <c r="F30" s="8">
        <v>1.88</v>
      </c>
      <c r="G30" s="25">
        <f t="shared" si="0"/>
        <v>1.23E-2</v>
      </c>
    </row>
    <row r="31" spans="1:7" ht="12.95" customHeight="1">
      <c r="A31" s="6"/>
      <c r="B31" s="24" t="s">
        <v>152</v>
      </c>
      <c r="C31" s="5" t="s">
        <v>96</v>
      </c>
      <c r="D31" s="5" t="s">
        <v>94</v>
      </c>
      <c r="E31" s="7">
        <v>1137</v>
      </c>
      <c r="F31" s="8">
        <v>1.86</v>
      </c>
      <c r="G31" s="25">
        <f t="shared" si="0"/>
        <v>1.2200000000000001E-2</v>
      </c>
    </row>
    <row r="32" spans="1:7" ht="12.95" customHeight="1">
      <c r="A32" s="6"/>
      <c r="B32" s="24" t="s">
        <v>150</v>
      </c>
      <c r="C32" s="5" t="s">
        <v>95</v>
      </c>
      <c r="D32" s="5" t="s">
        <v>30</v>
      </c>
      <c r="E32" s="7">
        <v>48</v>
      </c>
      <c r="F32" s="8">
        <v>1.73</v>
      </c>
      <c r="G32" s="25">
        <f t="shared" si="0"/>
        <v>1.14E-2</v>
      </c>
    </row>
    <row r="33" spans="1:7" ht="12.95" customHeight="1">
      <c r="A33" s="6"/>
      <c r="B33" s="24" t="s">
        <v>138</v>
      </c>
      <c r="C33" s="5" t="s">
        <v>74</v>
      </c>
      <c r="D33" s="5" t="s">
        <v>65</v>
      </c>
      <c r="E33" s="7">
        <v>39</v>
      </c>
      <c r="F33" s="8">
        <v>1.62</v>
      </c>
      <c r="G33" s="25">
        <f t="shared" si="0"/>
        <v>1.06E-2</v>
      </c>
    </row>
    <row r="34" spans="1:7" ht="12.95" customHeight="1">
      <c r="A34" s="6"/>
      <c r="B34" s="24" t="s">
        <v>153</v>
      </c>
      <c r="C34" s="5" t="s">
        <v>93</v>
      </c>
      <c r="D34" s="5" t="s">
        <v>94</v>
      </c>
      <c r="E34" s="7">
        <v>819</v>
      </c>
      <c r="F34" s="8">
        <v>1.62</v>
      </c>
      <c r="G34" s="25">
        <f t="shared" si="0"/>
        <v>1.06E-2</v>
      </c>
    </row>
    <row r="35" spans="1:7" ht="12.95" customHeight="1">
      <c r="A35" s="6"/>
      <c r="B35" s="24" t="s">
        <v>140</v>
      </c>
      <c r="C35" s="5" t="s">
        <v>83</v>
      </c>
      <c r="D35" s="5" t="s">
        <v>30</v>
      </c>
      <c r="E35" s="7">
        <v>51</v>
      </c>
      <c r="F35" s="8">
        <v>1.54</v>
      </c>
      <c r="G35" s="25">
        <f t="shared" si="0"/>
        <v>1.01E-2</v>
      </c>
    </row>
    <row r="36" spans="1:7" ht="12.95" customHeight="1">
      <c r="A36" s="6"/>
      <c r="B36" s="24" t="s">
        <v>207</v>
      </c>
      <c r="C36" s="5" t="s">
        <v>208</v>
      </c>
      <c r="D36" s="5" t="s">
        <v>15</v>
      </c>
      <c r="E36" s="7">
        <v>121</v>
      </c>
      <c r="F36" s="8">
        <v>1.52</v>
      </c>
      <c r="G36" s="25">
        <f t="shared" si="0"/>
        <v>0.01</v>
      </c>
    </row>
    <row r="37" spans="1:7" ht="12.95" customHeight="1">
      <c r="A37" s="6"/>
      <c r="B37" s="24" t="s">
        <v>121</v>
      </c>
      <c r="C37" s="5" t="s">
        <v>27</v>
      </c>
      <c r="D37" s="5" t="s">
        <v>28</v>
      </c>
      <c r="E37" s="7">
        <v>486</v>
      </c>
      <c r="F37" s="8">
        <v>1.5</v>
      </c>
      <c r="G37" s="25">
        <f t="shared" si="0"/>
        <v>9.7999999999999997E-3</v>
      </c>
    </row>
    <row r="38" spans="1:7" ht="12.95" customHeight="1">
      <c r="A38" s="6"/>
      <c r="B38" s="24" t="s">
        <v>156</v>
      </c>
      <c r="C38" s="5" t="s">
        <v>88</v>
      </c>
      <c r="D38" s="5" t="s">
        <v>17</v>
      </c>
      <c r="E38" s="7">
        <v>380</v>
      </c>
      <c r="F38" s="8">
        <v>1.44</v>
      </c>
      <c r="G38" s="25">
        <f t="shared" si="0"/>
        <v>9.4000000000000004E-3</v>
      </c>
    </row>
    <row r="39" spans="1:7" ht="12.95" customHeight="1">
      <c r="A39" s="6"/>
      <c r="B39" s="24" t="s">
        <v>133</v>
      </c>
      <c r="C39" s="5" t="s">
        <v>172</v>
      </c>
      <c r="D39" s="5" t="s">
        <v>15</v>
      </c>
      <c r="E39" s="7">
        <v>88</v>
      </c>
      <c r="F39" s="8">
        <v>1.44</v>
      </c>
      <c r="G39" s="25">
        <f t="shared" si="0"/>
        <v>9.4000000000000004E-3</v>
      </c>
    </row>
    <row r="40" spans="1:7" ht="12.95" customHeight="1">
      <c r="A40" s="6"/>
      <c r="B40" s="24" t="s">
        <v>139</v>
      </c>
      <c r="C40" s="5" t="s">
        <v>75</v>
      </c>
      <c r="D40" s="5" t="s">
        <v>13</v>
      </c>
      <c r="E40" s="7">
        <v>233</v>
      </c>
      <c r="F40" s="8">
        <v>1.43</v>
      </c>
      <c r="G40" s="25">
        <f t="shared" si="0"/>
        <v>9.4000000000000004E-3</v>
      </c>
    </row>
    <row r="41" spans="1:7" ht="12.95" customHeight="1">
      <c r="A41" s="6"/>
      <c r="B41" s="24" t="s">
        <v>191</v>
      </c>
      <c r="C41" s="5" t="s">
        <v>192</v>
      </c>
      <c r="D41" s="5" t="s">
        <v>30</v>
      </c>
      <c r="E41" s="7">
        <v>5</v>
      </c>
      <c r="F41" s="8">
        <v>1.37</v>
      </c>
      <c r="G41" s="25">
        <f t="shared" si="0"/>
        <v>8.9999999999999993E-3</v>
      </c>
    </row>
    <row r="42" spans="1:7" ht="12.95" customHeight="1">
      <c r="A42" s="6"/>
      <c r="B42" s="24" t="s">
        <v>151</v>
      </c>
      <c r="C42" s="5" t="s">
        <v>104</v>
      </c>
      <c r="D42" s="5" t="s">
        <v>103</v>
      </c>
      <c r="E42" s="7">
        <v>544</v>
      </c>
      <c r="F42" s="8">
        <v>1.33</v>
      </c>
      <c r="G42" s="25">
        <f t="shared" si="0"/>
        <v>8.6999999999999994E-3</v>
      </c>
    </row>
    <row r="43" spans="1:7" ht="12.95" customHeight="1">
      <c r="A43" s="6"/>
      <c r="B43" s="24" t="s">
        <v>119</v>
      </c>
      <c r="C43" s="5" t="s">
        <v>44</v>
      </c>
      <c r="D43" s="5" t="s">
        <v>17</v>
      </c>
      <c r="E43" s="7">
        <v>291</v>
      </c>
      <c r="F43" s="8">
        <v>1.25</v>
      </c>
      <c r="G43" s="25">
        <f t="shared" si="0"/>
        <v>8.2000000000000007E-3</v>
      </c>
    </row>
    <row r="44" spans="1:7" ht="12.95" customHeight="1">
      <c r="A44" s="6"/>
      <c r="B44" s="24" t="s">
        <v>111</v>
      </c>
      <c r="C44" s="5" t="s">
        <v>41</v>
      </c>
      <c r="D44" s="5" t="s">
        <v>13</v>
      </c>
      <c r="E44" s="7">
        <v>422</v>
      </c>
      <c r="F44" s="8">
        <v>1.24</v>
      </c>
      <c r="G44" s="25">
        <f t="shared" si="0"/>
        <v>8.0999999999999996E-3</v>
      </c>
    </row>
    <row r="45" spans="1:7" ht="12.95" customHeight="1">
      <c r="A45" s="6"/>
      <c r="B45" s="24" t="s">
        <v>124</v>
      </c>
      <c r="C45" s="5" t="s">
        <v>48</v>
      </c>
      <c r="D45" s="5" t="s">
        <v>23</v>
      </c>
      <c r="E45" s="7">
        <v>286</v>
      </c>
      <c r="F45" s="8">
        <v>1.17</v>
      </c>
      <c r="G45" s="25">
        <f t="shared" si="0"/>
        <v>7.7000000000000002E-3</v>
      </c>
    </row>
    <row r="46" spans="1:7" ht="12.95" customHeight="1">
      <c r="A46" s="6"/>
      <c r="B46" s="24" t="s">
        <v>129</v>
      </c>
      <c r="C46" s="5" t="s">
        <v>34</v>
      </c>
      <c r="D46" s="5" t="s">
        <v>35</v>
      </c>
      <c r="E46" s="7">
        <v>204</v>
      </c>
      <c r="F46" s="8">
        <v>1.1499999999999999</v>
      </c>
      <c r="G46" s="25">
        <f t="shared" si="0"/>
        <v>7.4999999999999997E-3</v>
      </c>
    </row>
    <row r="47" spans="1:7" ht="12.95" customHeight="1">
      <c r="A47" s="6"/>
      <c r="B47" s="24" t="s">
        <v>127</v>
      </c>
      <c r="C47" s="5" t="s">
        <v>85</v>
      </c>
      <c r="D47" s="5" t="s">
        <v>26</v>
      </c>
      <c r="E47" s="7">
        <v>189</v>
      </c>
      <c r="F47" s="8">
        <v>1.1100000000000001</v>
      </c>
      <c r="G47" s="25">
        <f t="shared" si="0"/>
        <v>7.3000000000000001E-3</v>
      </c>
    </row>
    <row r="48" spans="1:7" ht="12.95" customHeight="1">
      <c r="A48" s="6"/>
      <c r="B48" s="24" t="s">
        <v>148</v>
      </c>
      <c r="C48" s="5" t="s">
        <v>100</v>
      </c>
      <c r="D48" s="5" t="s">
        <v>69</v>
      </c>
      <c r="E48" s="7">
        <v>240</v>
      </c>
      <c r="F48" s="8">
        <v>1.1000000000000001</v>
      </c>
      <c r="G48" s="25">
        <f t="shared" si="0"/>
        <v>7.1999999999999998E-3</v>
      </c>
    </row>
    <row r="49" spans="1:7" ht="12.95" customHeight="1">
      <c r="A49" s="6"/>
      <c r="B49" s="24" t="s">
        <v>273</v>
      </c>
      <c r="C49" s="5" t="s">
        <v>274</v>
      </c>
      <c r="D49" s="5" t="s">
        <v>17</v>
      </c>
      <c r="E49" s="7">
        <v>278</v>
      </c>
      <c r="F49" s="8">
        <v>1.06</v>
      </c>
      <c r="G49" s="25">
        <f t="shared" si="0"/>
        <v>7.0000000000000001E-3</v>
      </c>
    </row>
    <row r="50" spans="1:7" ht="12.95" customHeight="1">
      <c r="A50" s="6"/>
      <c r="B50" s="24" t="s">
        <v>117</v>
      </c>
      <c r="C50" s="5" t="s">
        <v>51</v>
      </c>
      <c r="D50" s="5" t="s">
        <v>26</v>
      </c>
      <c r="E50" s="7">
        <v>45</v>
      </c>
      <c r="F50" s="8">
        <v>1.01</v>
      </c>
      <c r="G50" s="25">
        <f t="shared" ref="G50:G51" si="1">+ROUND(F50/$F$63,4)</f>
        <v>6.6E-3</v>
      </c>
    </row>
    <row r="51" spans="1:7" ht="12.95" customHeight="1">
      <c r="A51" s="6"/>
      <c r="B51" s="24" t="s">
        <v>176</v>
      </c>
      <c r="C51" s="5" t="s">
        <v>177</v>
      </c>
      <c r="D51" s="5" t="s">
        <v>178</v>
      </c>
      <c r="E51" s="7">
        <v>290</v>
      </c>
      <c r="F51" s="8">
        <v>1.01</v>
      </c>
      <c r="G51" s="25">
        <f t="shared" si="1"/>
        <v>6.6E-3</v>
      </c>
    </row>
    <row r="52" spans="1:7" ht="12.95" customHeight="1">
      <c r="A52" s="6"/>
      <c r="B52" s="24" t="s">
        <v>294</v>
      </c>
      <c r="C52" s="5" t="s">
        <v>295</v>
      </c>
      <c r="D52" s="5" t="s">
        <v>238</v>
      </c>
      <c r="E52" s="7">
        <v>136</v>
      </c>
      <c r="F52" s="8">
        <v>0.99</v>
      </c>
      <c r="G52" s="25">
        <f t="shared" ref="G52:G57" si="2">+ROUND(F52/$F$63,4)</f>
        <v>6.4999999999999997E-3</v>
      </c>
    </row>
    <row r="53" spans="1:7" ht="12.95" customHeight="1">
      <c r="A53" s="6"/>
      <c r="B53" s="24" t="s">
        <v>137</v>
      </c>
      <c r="C53" s="5" t="s">
        <v>77</v>
      </c>
      <c r="D53" s="5" t="s">
        <v>26</v>
      </c>
      <c r="E53" s="7">
        <v>89</v>
      </c>
      <c r="F53" s="8">
        <v>0.73</v>
      </c>
      <c r="G53" s="25">
        <f t="shared" si="2"/>
        <v>4.7999999999999996E-3</v>
      </c>
    </row>
    <row r="54" spans="1:7" ht="12.95" customHeight="1">
      <c r="A54" s="6"/>
      <c r="B54" s="24" t="s">
        <v>149</v>
      </c>
      <c r="C54" s="5" t="s">
        <v>97</v>
      </c>
      <c r="D54" s="5" t="s">
        <v>65</v>
      </c>
      <c r="E54" s="7">
        <v>274</v>
      </c>
      <c r="F54" s="8">
        <v>0.69</v>
      </c>
      <c r="G54" s="25">
        <f t="shared" si="2"/>
        <v>4.4999999999999997E-3</v>
      </c>
    </row>
    <row r="55" spans="1:7" ht="12.95" customHeight="1">
      <c r="A55" s="6"/>
      <c r="B55" s="24" t="s">
        <v>170</v>
      </c>
      <c r="C55" s="5" t="s">
        <v>171</v>
      </c>
      <c r="D55" s="5" t="s">
        <v>26</v>
      </c>
      <c r="E55" s="7">
        <v>105</v>
      </c>
      <c r="F55" s="8">
        <v>0.64</v>
      </c>
      <c r="G55" s="25">
        <f t="shared" si="2"/>
        <v>4.1999999999999997E-3</v>
      </c>
    </row>
    <row r="56" spans="1:7" ht="12.95" customHeight="1">
      <c r="A56" s="6"/>
      <c r="B56" s="24" t="s">
        <v>145</v>
      </c>
      <c r="C56" s="5" t="s">
        <v>82</v>
      </c>
      <c r="D56" s="5" t="s">
        <v>62</v>
      </c>
      <c r="E56" s="7">
        <v>3</v>
      </c>
      <c r="F56" s="8">
        <v>0.56000000000000005</v>
      </c>
      <c r="G56" s="25">
        <f t="shared" si="2"/>
        <v>3.7000000000000002E-3</v>
      </c>
    </row>
    <row r="57" spans="1:7" ht="12.95" customHeight="1">
      <c r="A57" s="6"/>
      <c r="B57" s="24" t="s">
        <v>411</v>
      </c>
      <c r="C57" s="5" t="s">
        <v>362</v>
      </c>
      <c r="D57" s="5" t="s">
        <v>99</v>
      </c>
      <c r="E57" s="7">
        <v>5</v>
      </c>
      <c r="F57" s="8">
        <v>0.01</v>
      </c>
      <c r="G57" s="25">
        <f t="shared" si="2"/>
        <v>1E-4</v>
      </c>
    </row>
    <row r="58" spans="1:7" ht="12.95" customHeight="1">
      <c r="A58" s="1"/>
      <c r="B58" s="22" t="s">
        <v>52</v>
      </c>
      <c r="C58" s="5" t="s">
        <v>1</v>
      </c>
      <c r="D58" s="5" t="s">
        <v>1</v>
      </c>
      <c r="E58" s="5" t="s">
        <v>1</v>
      </c>
      <c r="F58" s="9">
        <f>SUM(F7:F57)</f>
        <v>150.95000000000002</v>
      </c>
      <c r="G58" s="26">
        <f>SUM(G7:G57)</f>
        <v>0.99010000000000009</v>
      </c>
    </row>
    <row r="59" spans="1:7" ht="12.95" customHeight="1">
      <c r="A59" s="1"/>
      <c r="B59" s="27" t="s">
        <v>53</v>
      </c>
      <c r="C59" s="10" t="s">
        <v>1</v>
      </c>
      <c r="D59" s="10" t="s">
        <v>1</v>
      </c>
      <c r="E59" s="10" t="s">
        <v>1</v>
      </c>
      <c r="F59" s="11" t="s">
        <v>54</v>
      </c>
      <c r="G59" s="28" t="s">
        <v>54</v>
      </c>
    </row>
    <row r="60" spans="1:7" ht="12.95" customHeight="1">
      <c r="A60" s="1"/>
      <c r="B60" s="27" t="s">
        <v>52</v>
      </c>
      <c r="C60" s="10" t="s">
        <v>1</v>
      </c>
      <c r="D60" s="10" t="s">
        <v>1</v>
      </c>
      <c r="E60" s="10" t="s">
        <v>1</v>
      </c>
      <c r="F60" s="11" t="s">
        <v>54</v>
      </c>
      <c r="G60" s="28" t="s">
        <v>54</v>
      </c>
    </row>
    <row r="61" spans="1:7" ht="12.95" customHeight="1">
      <c r="A61" s="1"/>
      <c r="B61" s="27" t="s">
        <v>55</v>
      </c>
      <c r="C61" s="12" t="s">
        <v>1</v>
      </c>
      <c r="D61" s="10" t="s">
        <v>1</v>
      </c>
      <c r="E61" s="12" t="s">
        <v>1</v>
      </c>
      <c r="F61" s="9">
        <f>+F58</f>
        <v>150.95000000000002</v>
      </c>
      <c r="G61" s="26">
        <f>+G58</f>
        <v>0.99010000000000009</v>
      </c>
    </row>
    <row r="62" spans="1:7" ht="12.95" customHeight="1">
      <c r="A62" s="1"/>
      <c r="B62" s="27" t="s">
        <v>56</v>
      </c>
      <c r="C62" s="5" t="s">
        <v>1</v>
      </c>
      <c r="D62" s="10" t="s">
        <v>1</v>
      </c>
      <c r="E62" s="5" t="s">
        <v>1</v>
      </c>
      <c r="F62" s="13">
        <f>+F63-F61</f>
        <v>1.4699999999999704</v>
      </c>
      <c r="G62" s="26">
        <f>+G63-G61</f>
        <v>9.8999999999999089E-3</v>
      </c>
    </row>
    <row r="63" spans="1:7" ht="12.95" customHeight="1" thickBot="1">
      <c r="A63" s="1"/>
      <c r="B63" s="29" t="s">
        <v>57</v>
      </c>
      <c r="C63" s="30" t="s">
        <v>1</v>
      </c>
      <c r="D63" s="30" t="s">
        <v>1</v>
      </c>
      <c r="E63" s="30" t="s">
        <v>1</v>
      </c>
      <c r="F63" s="31">
        <v>152.41999999999999</v>
      </c>
      <c r="G63" s="32">
        <v>1</v>
      </c>
    </row>
    <row r="64" spans="1:7">
      <c r="A64" s="1"/>
      <c r="B64" s="4" t="s">
        <v>1</v>
      </c>
      <c r="C64" s="1"/>
      <c r="D64" s="1"/>
      <c r="E64" s="1"/>
      <c r="F64" s="1"/>
      <c r="G64" s="1"/>
    </row>
    <row r="65" spans="2:2">
      <c r="B65" s="35" t="s">
        <v>409</v>
      </c>
    </row>
    <row r="66" spans="2:2">
      <c r="B66" s="35" t="s">
        <v>410</v>
      </c>
    </row>
  </sheetData>
  <sortState ref="B8:F57">
    <sortCondition descending="1" ref="F8:F57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88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105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109</v>
      </c>
      <c r="C7" s="5" t="s">
        <v>18</v>
      </c>
      <c r="D7" s="5" t="s">
        <v>19</v>
      </c>
      <c r="E7" s="7">
        <v>91865</v>
      </c>
      <c r="F7" s="8">
        <v>1211.79</v>
      </c>
      <c r="G7" s="25">
        <f t="shared" ref="G7:G39" si="0">+ROUND(F7/$F$85,4)</f>
        <v>5.4800000000000001E-2</v>
      </c>
    </row>
    <row r="8" spans="1:7" ht="12.95" customHeight="1">
      <c r="A8" s="6"/>
      <c r="B8" s="24" t="s">
        <v>107</v>
      </c>
      <c r="C8" s="5" t="s">
        <v>16</v>
      </c>
      <c r="D8" s="5" t="s">
        <v>17</v>
      </c>
      <c r="E8" s="7">
        <v>122210</v>
      </c>
      <c r="F8" s="8">
        <v>1163.99</v>
      </c>
      <c r="G8" s="25">
        <f t="shared" si="0"/>
        <v>5.2600000000000001E-2</v>
      </c>
    </row>
    <row r="9" spans="1:7" ht="12.95" customHeight="1">
      <c r="A9" s="6"/>
      <c r="B9" s="24" t="s">
        <v>110</v>
      </c>
      <c r="C9" s="5" t="s">
        <v>10</v>
      </c>
      <c r="D9" s="5" t="s">
        <v>11</v>
      </c>
      <c r="E9" s="7">
        <v>45825</v>
      </c>
      <c r="F9" s="8">
        <v>863.25</v>
      </c>
      <c r="G9" s="25">
        <f t="shared" si="0"/>
        <v>3.9E-2</v>
      </c>
    </row>
    <row r="10" spans="1:7" ht="12.95" customHeight="1">
      <c r="A10" s="6"/>
      <c r="B10" s="24" t="s">
        <v>106</v>
      </c>
      <c r="C10" s="5" t="s">
        <v>14</v>
      </c>
      <c r="D10" s="5" t="s">
        <v>15</v>
      </c>
      <c r="E10" s="7">
        <v>42924</v>
      </c>
      <c r="F10" s="8">
        <v>778.96</v>
      </c>
      <c r="G10" s="25">
        <f t="shared" si="0"/>
        <v>3.5200000000000002E-2</v>
      </c>
    </row>
    <row r="11" spans="1:7" ht="12.95" customHeight="1">
      <c r="A11" s="6"/>
      <c r="B11" s="24" t="s">
        <v>115</v>
      </c>
      <c r="C11" s="5" t="s">
        <v>31</v>
      </c>
      <c r="D11" s="5" t="s">
        <v>13</v>
      </c>
      <c r="E11" s="7">
        <v>21526</v>
      </c>
      <c r="F11" s="8">
        <v>654.01</v>
      </c>
      <c r="G11" s="25">
        <f t="shared" si="0"/>
        <v>2.9600000000000001E-2</v>
      </c>
    </row>
    <row r="12" spans="1:7" ht="12.95" customHeight="1">
      <c r="A12" s="6"/>
      <c r="B12" s="24" t="s">
        <v>322</v>
      </c>
      <c r="C12" s="5" t="s">
        <v>320</v>
      </c>
      <c r="D12" s="5" t="s">
        <v>13</v>
      </c>
      <c r="E12" s="7">
        <v>15535</v>
      </c>
      <c r="F12" s="8">
        <v>611.82000000000005</v>
      </c>
      <c r="G12" s="25">
        <f t="shared" si="0"/>
        <v>2.7699999999999999E-2</v>
      </c>
    </row>
    <row r="13" spans="1:7" ht="12.95" customHeight="1">
      <c r="A13" s="6"/>
      <c r="B13" s="24" t="s">
        <v>221</v>
      </c>
      <c r="C13" s="5" t="s">
        <v>222</v>
      </c>
      <c r="D13" s="5" t="s">
        <v>62</v>
      </c>
      <c r="E13" s="7">
        <v>214088</v>
      </c>
      <c r="F13" s="8">
        <v>587.89</v>
      </c>
      <c r="G13" s="25">
        <f t="shared" si="0"/>
        <v>2.6599999999999999E-2</v>
      </c>
    </row>
    <row r="14" spans="1:7" ht="12.95" customHeight="1">
      <c r="A14" s="6"/>
      <c r="B14" s="24" t="s">
        <v>139</v>
      </c>
      <c r="C14" s="5" t="s">
        <v>75</v>
      </c>
      <c r="D14" s="5" t="s">
        <v>13</v>
      </c>
      <c r="E14" s="7">
        <v>85000</v>
      </c>
      <c r="F14" s="8">
        <v>520.66999999999996</v>
      </c>
      <c r="G14" s="25">
        <f t="shared" si="0"/>
        <v>2.35E-2</v>
      </c>
    </row>
    <row r="15" spans="1:7" ht="12.95" customHeight="1">
      <c r="A15" s="6"/>
      <c r="B15" s="24" t="s">
        <v>415</v>
      </c>
      <c r="C15" s="5" t="s">
        <v>420</v>
      </c>
      <c r="D15" s="5" t="s">
        <v>62</v>
      </c>
      <c r="E15" s="7">
        <v>32500</v>
      </c>
      <c r="F15" s="8">
        <v>519.82000000000005</v>
      </c>
      <c r="G15" s="25">
        <f t="shared" si="0"/>
        <v>2.35E-2</v>
      </c>
    </row>
    <row r="16" spans="1:7" ht="12.95" customHeight="1">
      <c r="A16" s="6"/>
      <c r="B16" s="24" t="s">
        <v>414</v>
      </c>
      <c r="C16" s="5" t="s">
        <v>419</v>
      </c>
      <c r="D16" s="5" t="s">
        <v>62</v>
      </c>
      <c r="E16" s="7">
        <v>705</v>
      </c>
      <c r="F16" s="8">
        <v>517.37</v>
      </c>
      <c r="G16" s="25">
        <f t="shared" si="0"/>
        <v>2.3400000000000001E-2</v>
      </c>
    </row>
    <row r="17" spans="1:7" ht="12.95" customHeight="1">
      <c r="A17" s="6"/>
      <c r="B17" s="24" t="s">
        <v>108</v>
      </c>
      <c r="C17" s="5" t="s">
        <v>12</v>
      </c>
      <c r="D17" s="5" t="s">
        <v>13</v>
      </c>
      <c r="E17" s="7">
        <v>44019</v>
      </c>
      <c r="F17" s="8">
        <v>516.89</v>
      </c>
      <c r="G17" s="25">
        <f t="shared" si="0"/>
        <v>2.3400000000000001E-2</v>
      </c>
    </row>
    <row r="18" spans="1:7" ht="12.95" customHeight="1">
      <c r="A18" s="6"/>
      <c r="B18" s="24" t="s">
        <v>112</v>
      </c>
      <c r="C18" s="5" t="s">
        <v>20</v>
      </c>
      <c r="D18" s="5" t="s">
        <v>11</v>
      </c>
      <c r="E18" s="7">
        <v>160223</v>
      </c>
      <c r="F18" s="8">
        <v>502.3</v>
      </c>
      <c r="G18" s="25">
        <f t="shared" si="0"/>
        <v>2.2700000000000001E-2</v>
      </c>
    </row>
    <row r="19" spans="1:7" ht="12.95" customHeight="1">
      <c r="A19" s="6"/>
      <c r="B19" s="24" t="s">
        <v>21</v>
      </c>
      <c r="C19" s="5" t="s">
        <v>22</v>
      </c>
      <c r="D19" s="5" t="s">
        <v>11</v>
      </c>
      <c r="E19" s="7">
        <v>178740</v>
      </c>
      <c r="F19" s="8">
        <v>480.36</v>
      </c>
      <c r="G19" s="25">
        <f t="shared" si="0"/>
        <v>2.1700000000000001E-2</v>
      </c>
    </row>
    <row r="20" spans="1:7" ht="12.95" customHeight="1">
      <c r="A20" s="6"/>
      <c r="B20" s="24" t="s">
        <v>302</v>
      </c>
      <c r="C20" s="5" t="s">
        <v>305</v>
      </c>
      <c r="D20" s="5" t="s">
        <v>157</v>
      </c>
      <c r="E20" s="7">
        <v>77467</v>
      </c>
      <c r="F20" s="8">
        <v>430.29</v>
      </c>
      <c r="G20" s="25">
        <f t="shared" si="0"/>
        <v>1.95E-2</v>
      </c>
    </row>
    <row r="21" spans="1:7" ht="12.95" customHeight="1">
      <c r="A21" s="6"/>
      <c r="B21" s="24" t="s">
        <v>336</v>
      </c>
      <c r="C21" s="5" t="s">
        <v>342</v>
      </c>
      <c r="D21" s="5" t="s">
        <v>13</v>
      </c>
      <c r="E21" s="7">
        <v>49788</v>
      </c>
      <c r="F21" s="8">
        <v>425.59</v>
      </c>
      <c r="G21" s="25">
        <f t="shared" ref="G21:G23" si="1">+ROUND(F21/$F$85,4)</f>
        <v>1.9199999999999998E-2</v>
      </c>
    </row>
    <row r="22" spans="1:7" ht="12.95" customHeight="1">
      <c r="A22" s="6"/>
      <c r="B22" s="24" t="s">
        <v>369</v>
      </c>
      <c r="C22" s="5" t="s">
        <v>386</v>
      </c>
      <c r="D22" s="5" t="s">
        <v>13</v>
      </c>
      <c r="E22" s="7">
        <v>190000</v>
      </c>
      <c r="F22" s="8">
        <v>410.59</v>
      </c>
      <c r="G22" s="25">
        <f t="shared" si="1"/>
        <v>1.8599999999999998E-2</v>
      </c>
    </row>
    <row r="23" spans="1:7" ht="12.95" customHeight="1">
      <c r="A23" s="6"/>
      <c r="B23" s="24" t="s">
        <v>370</v>
      </c>
      <c r="C23" s="5" t="s">
        <v>387</v>
      </c>
      <c r="D23" s="5" t="s">
        <v>13</v>
      </c>
      <c r="E23" s="7">
        <v>48500</v>
      </c>
      <c r="F23" s="8">
        <v>404.76</v>
      </c>
      <c r="G23" s="25">
        <f t="shared" si="1"/>
        <v>1.83E-2</v>
      </c>
    </row>
    <row r="24" spans="1:7" ht="12.95" customHeight="1">
      <c r="A24" s="6"/>
      <c r="B24" s="24" t="s">
        <v>122</v>
      </c>
      <c r="C24" s="5" t="s">
        <v>42</v>
      </c>
      <c r="D24" s="5" t="s">
        <v>11</v>
      </c>
      <c r="E24" s="7">
        <v>33500</v>
      </c>
      <c r="F24" s="8">
        <v>364.73</v>
      </c>
      <c r="G24" s="25">
        <f t="shared" si="0"/>
        <v>1.6500000000000001E-2</v>
      </c>
    </row>
    <row r="25" spans="1:7" ht="12.95" customHeight="1">
      <c r="A25" s="6"/>
      <c r="B25" s="24" t="s">
        <v>256</v>
      </c>
      <c r="C25" s="5" t="s">
        <v>257</v>
      </c>
      <c r="D25" s="5" t="s">
        <v>13</v>
      </c>
      <c r="E25" s="7">
        <v>54456</v>
      </c>
      <c r="F25" s="8">
        <v>346.61</v>
      </c>
      <c r="G25" s="25">
        <f t="shared" si="0"/>
        <v>1.5699999999999999E-2</v>
      </c>
    </row>
    <row r="26" spans="1:7" ht="12.95" customHeight="1">
      <c r="A26" s="6"/>
      <c r="B26" s="24" t="s">
        <v>372</v>
      </c>
      <c r="C26" s="5" t="s">
        <v>389</v>
      </c>
      <c r="D26" s="5" t="s">
        <v>37</v>
      </c>
      <c r="E26" s="7">
        <v>16895</v>
      </c>
      <c r="F26" s="8">
        <v>343.5</v>
      </c>
      <c r="G26" s="25">
        <f t="shared" si="0"/>
        <v>1.55E-2</v>
      </c>
    </row>
    <row r="27" spans="1:7" ht="12.95" customHeight="1">
      <c r="A27" s="6"/>
      <c r="B27" s="24" t="s">
        <v>347</v>
      </c>
      <c r="C27" s="5" t="s">
        <v>349</v>
      </c>
      <c r="D27" s="5" t="s">
        <v>223</v>
      </c>
      <c r="E27" s="7">
        <v>76712</v>
      </c>
      <c r="F27" s="8">
        <v>335.04</v>
      </c>
      <c r="G27" s="25">
        <f t="shared" si="0"/>
        <v>1.52E-2</v>
      </c>
    </row>
    <row r="28" spans="1:7" ht="12.95" customHeight="1">
      <c r="A28" s="6"/>
      <c r="B28" s="24" t="s">
        <v>416</v>
      </c>
      <c r="C28" s="5" t="s">
        <v>421</v>
      </c>
      <c r="D28" s="5" t="s">
        <v>35</v>
      </c>
      <c r="E28" s="7">
        <v>535000</v>
      </c>
      <c r="F28" s="8">
        <v>334.64</v>
      </c>
      <c r="G28" s="25">
        <f t="shared" si="0"/>
        <v>1.5100000000000001E-2</v>
      </c>
    </row>
    <row r="29" spans="1:7" ht="12.95" customHeight="1">
      <c r="A29" s="6"/>
      <c r="B29" s="24" t="s">
        <v>113</v>
      </c>
      <c r="C29" s="5" t="s">
        <v>43</v>
      </c>
      <c r="D29" s="5" t="s">
        <v>37</v>
      </c>
      <c r="E29" s="7">
        <v>124555</v>
      </c>
      <c r="F29" s="8">
        <v>330.2</v>
      </c>
      <c r="G29" s="25">
        <f t="shared" si="0"/>
        <v>1.49E-2</v>
      </c>
    </row>
    <row r="30" spans="1:7" ht="12.95" customHeight="1">
      <c r="A30" s="6"/>
      <c r="B30" s="24" t="s">
        <v>142</v>
      </c>
      <c r="C30" s="5" t="s">
        <v>84</v>
      </c>
      <c r="D30" s="5" t="s">
        <v>37</v>
      </c>
      <c r="E30" s="7">
        <v>24089</v>
      </c>
      <c r="F30" s="8">
        <v>317.10000000000002</v>
      </c>
      <c r="G30" s="25">
        <f t="shared" si="0"/>
        <v>1.43E-2</v>
      </c>
    </row>
    <row r="31" spans="1:7" ht="12.95" customHeight="1">
      <c r="A31" s="6"/>
      <c r="B31" s="24" t="s">
        <v>275</v>
      </c>
      <c r="C31" s="5" t="s">
        <v>276</v>
      </c>
      <c r="D31" s="5" t="s">
        <v>277</v>
      </c>
      <c r="E31" s="7">
        <v>100142</v>
      </c>
      <c r="F31" s="8">
        <v>316.25</v>
      </c>
      <c r="G31" s="25">
        <f t="shared" si="0"/>
        <v>1.43E-2</v>
      </c>
    </row>
    <row r="32" spans="1:7" ht="12.95" customHeight="1">
      <c r="A32" s="6"/>
      <c r="B32" s="24" t="s">
        <v>233</v>
      </c>
      <c r="C32" s="5" t="s">
        <v>234</v>
      </c>
      <c r="D32" s="5" t="s">
        <v>30</v>
      </c>
      <c r="E32" s="7">
        <v>222547</v>
      </c>
      <c r="F32" s="8">
        <v>314.45999999999998</v>
      </c>
      <c r="G32" s="25">
        <f t="shared" si="0"/>
        <v>1.4200000000000001E-2</v>
      </c>
    </row>
    <row r="33" spans="1:7" ht="12.95" customHeight="1">
      <c r="A33" s="6"/>
      <c r="B33" s="24" t="s">
        <v>339</v>
      </c>
      <c r="C33" s="5" t="s">
        <v>345</v>
      </c>
      <c r="D33" s="5" t="s">
        <v>223</v>
      </c>
      <c r="E33" s="7">
        <v>48870</v>
      </c>
      <c r="F33" s="8">
        <v>299.3</v>
      </c>
      <c r="G33" s="25">
        <f t="shared" si="0"/>
        <v>1.35E-2</v>
      </c>
    </row>
    <row r="34" spans="1:7" ht="12.95" customHeight="1">
      <c r="A34" s="6"/>
      <c r="B34" s="24" t="s">
        <v>303</v>
      </c>
      <c r="C34" s="5" t="s">
        <v>307</v>
      </c>
      <c r="D34" s="5" t="s">
        <v>23</v>
      </c>
      <c r="E34" s="7">
        <v>6810</v>
      </c>
      <c r="F34" s="8">
        <v>291.14</v>
      </c>
      <c r="G34" s="25">
        <f t="shared" si="0"/>
        <v>1.32E-2</v>
      </c>
    </row>
    <row r="35" spans="1:7" ht="12.95" customHeight="1">
      <c r="A35" s="6"/>
      <c r="B35" s="24" t="s">
        <v>338</v>
      </c>
      <c r="C35" s="5" t="s">
        <v>344</v>
      </c>
      <c r="D35" s="5" t="s">
        <v>35</v>
      </c>
      <c r="E35" s="7">
        <v>40000</v>
      </c>
      <c r="F35" s="8">
        <v>285.62</v>
      </c>
      <c r="G35" s="25">
        <f t="shared" si="0"/>
        <v>1.29E-2</v>
      </c>
    </row>
    <row r="36" spans="1:7" ht="12.95" customHeight="1">
      <c r="A36" s="6"/>
      <c r="B36" s="24" t="s">
        <v>205</v>
      </c>
      <c r="C36" s="5" t="s">
        <v>206</v>
      </c>
      <c r="D36" s="5" t="s">
        <v>157</v>
      </c>
      <c r="E36" s="7">
        <v>35000</v>
      </c>
      <c r="F36" s="8">
        <v>273.39</v>
      </c>
      <c r="G36" s="25">
        <f t="shared" si="0"/>
        <v>1.24E-2</v>
      </c>
    </row>
    <row r="37" spans="1:7" ht="12.95" customHeight="1">
      <c r="A37" s="6"/>
      <c r="B37" s="24" t="s">
        <v>290</v>
      </c>
      <c r="C37" s="5" t="s">
        <v>291</v>
      </c>
      <c r="D37" s="5" t="s">
        <v>99</v>
      </c>
      <c r="E37" s="7">
        <v>107000</v>
      </c>
      <c r="F37" s="8">
        <v>271.99</v>
      </c>
      <c r="G37" s="25">
        <f t="shared" si="0"/>
        <v>1.23E-2</v>
      </c>
    </row>
    <row r="38" spans="1:7" ht="12.95" customHeight="1">
      <c r="A38" s="6"/>
      <c r="B38" s="24" t="s">
        <v>231</v>
      </c>
      <c r="C38" s="5" t="s">
        <v>232</v>
      </c>
      <c r="D38" s="5" t="s">
        <v>223</v>
      </c>
      <c r="E38" s="7">
        <v>32000</v>
      </c>
      <c r="F38" s="8">
        <v>261.10000000000002</v>
      </c>
      <c r="G38" s="25">
        <f t="shared" si="0"/>
        <v>1.18E-2</v>
      </c>
    </row>
    <row r="39" spans="1:7" ht="12.95" customHeight="1">
      <c r="A39" s="6"/>
      <c r="B39" s="24" t="s">
        <v>323</v>
      </c>
      <c r="C39" s="5" t="s">
        <v>321</v>
      </c>
      <c r="D39" s="5" t="s">
        <v>157</v>
      </c>
      <c r="E39" s="7">
        <v>37620</v>
      </c>
      <c r="F39" s="8">
        <v>254.35</v>
      </c>
      <c r="G39" s="25">
        <f t="shared" si="0"/>
        <v>1.15E-2</v>
      </c>
    </row>
    <row r="40" spans="1:7" ht="12.95" customHeight="1">
      <c r="A40" s="6"/>
      <c r="B40" s="24" t="s">
        <v>154</v>
      </c>
      <c r="C40" s="5" t="s">
        <v>98</v>
      </c>
      <c r="D40" s="5" t="s">
        <v>99</v>
      </c>
      <c r="E40" s="7">
        <v>37509</v>
      </c>
      <c r="F40" s="8">
        <v>251.95</v>
      </c>
      <c r="G40" s="25">
        <f t="shared" ref="G40:G71" si="2">+ROUND(F40/$F$85,4)</f>
        <v>1.14E-2</v>
      </c>
    </row>
    <row r="41" spans="1:7" ht="12.95" customHeight="1">
      <c r="A41" s="6"/>
      <c r="B41" s="24" t="s">
        <v>309</v>
      </c>
      <c r="C41" s="5" t="s">
        <v>315</v>
      </c>
      <c r="D41" s="5" t="s">
        <v>157</v>
      </c>
      <c r="E41" s="7">
        <v>75000</v>
      </c>
      <c r="F41" s="8">
        <v>251.85</v>
      </c>
      <c r="G41" s="25">
        <f t="shared" si="2"/>
        <v>1.14E-2</v>
      </c>
    </row>
    <row r="42" spans="1:7" ht="12.95" customHeight="1">
      <c r="A42" s="6"/>
      <c r="B42" s="24" t="s">
        <v>126</v>
      </c>
      <c r="C42" s="5" t="s">
        <v>32</v>
      </c>
      <c r="D42" s="5" t="s">
        <v>30</v>
      </c>
      <c r="E42" s="7">
        <v>67471</v>
      </c>
      <c r="F42" s="8">
        <v>249.78</v>
      </c>
      <c r="G42" s="25">
        <f t="shared" si="2"/>
        <v>1.1299999999999999E-2</v>
      </c>
    </row>
    <row r="43" spans="1:7" ht="12.95" customHeight="1">
      <c r="A43" s="6"/>
      <c r="B43" s="24" t="s">
        <v>136</v>
      </c>
      <c r="C43" s="5" t="s">
        <v>76</v>
      </c>
      <c r="D43" s="5" t="s">
        <v>30</v>
      </c>
      <c r="E43" s="7">
        <v>33215</v>
      </c>
      <c r="F43" s="8">
        <v>242.05</v>
      </c>
      <c r="G43" s="25">
        <f t="shared" si="2"/>
        <v>1.09E-2</v>
      </c>
    </row>
    <row r="44" spans="1:7" ht="12.95" customHeight="1">
      <c r="A44" s="6"/>
      <c r="B44" s="24" t="s">
        <v>148</v>
      </c>
      <c r="C44" s="5" t="s">
        <v>100</v>
      </c>
      <c r="D44" s="5" t="s">
        <v>69</v>
      </c>
      <c r="E44" s="7">
        <v>52634</v>
      </c>
      <c r="F44" s="8">
        <v>240.56</v>
      </c>
      <c r="G44" s="25">
        <f t="shared" si="2"/>
        <v>1.09E-2</v>
      </c>
    </row>
    <row r="45" spans="1:7" ht="12.95" customHeight="1">
      <c r="A45" s="6"/>
      <c r="B45" s="24" t="s">
        <v>195</v>
      </c>
      <c r="C45" s="5" t="s">
        <v>196</v>
      </c>
      <c r="D45" s="5" t="s">
        <v>33</v>
      </c>
      <c r="E45" s="7">
        <v>15656</v>
      </c>
      <c r="F45" s="8">
        <v>240.25</v>
      </c>
      <c r="G45" s="25">
        <f t="shared" si="2"/>
        <v>1.09E-2</v>
      </c>
    </row>
    <row r="46" spans="1:7" ht="12.95" customHeight="1">
      <c r="A46" s="6"/>
      <c r="B46" s="24" t="s">
        <v>348</v>
      </c>
      <c r="C46" s="5" t="s">
        <v>350</v>
      </c>
      <c r="D46" s="5" t="s">
        <v>223</v>
      </c>
      <c r="E46" s="7">
        <v>72500</v>
      </c>
      <c r="F46" s="8">
        <v>239.14</v>
      </c>
      <c r="G46" s="25">
        <f t="shared" si="2"/>
        <v>1.0800000000000001E-2</v>
      </c>
    </row>
    <row r="47" spans="1:7" ht="12.95" customHeight="1">
      <c r="A47" s="6"/>
      <c r="B47" s="24" t="s">
        <v>310</v>
      </c>
      <c r="C47" s="5" t="s">
        <v>316</v>
      </c>
      <c r="D47" s="5" t="s">
        <v>37</v>
      </c>
      <c r="E47" s="7">
        <v>22000</v>
      </c>
      <c r="F47" s="8">
        <v>233.02</v>
      </c>
      <c r="G47" s="25">
        <f t="shared" si="2"/>
        <v>1.0500000000000001E-2</v>
      </c>
    </row>
    <row r="48" spans="1:7" ht="12.95" customHeight="1">
      <c r="A48" s="6"/>
      <c r="B48" s="24" t="s">
        <v>121</v>
      </c>
      <c r="C48" s="5" t="s">
        <v>27</v>
      </c>
      <c r="D48" s="5" t="s">
        <v>28</v>
      </c>
      <c r="E48" s="7">
        <v>75000</v>
      </c>
      <c r="F48" s="8">
        <v>232.16</v>
      </c>
      <c r="G48" s="25">
        <f t="shared" si="2"/>
        <v>1.0500000000000001E-2</v>
      </c>
    </row>
    <row r="49" spans="1:7" ht="12.95" customHeight="1">
      <c r="A49" s="6"/>
      <c r="B49" s="24" t="s">
        <v>384</v>
      </c>
      <c r="C49" s="5" t="s">
        <v>401</v>
      </c>
      <c r="D49" s="5" t="s">
        <v>223</v>
      </c>
      <c r="E49" s="7">
        <v>44000</v>
      </c>
      <c r="F49" s="8">
        <v>231.84</v>
      </c>
      <c r="G49" s="25">
        <f t="shared" si="2"/>
        <v>1.0500000000000001E-2</v>
      </c>
    </row>
    <row r="50" spans="1:7" ht="12.95" customHeight="1">
      <c r="A50" s="6"/>
      <c r="B50" s="24" t="s">
        <v>312</v>
      </c>
      <c r="C50" s="5" t="s">
        <v>318</v>
      </c>
      <c r="D50" s="5" t="s">
        <v>26</v>
      </c>
      <c r="E50" s="7">
        <v>10271</v>
      </c>
      <c r="F50" s="8">
        <v>228.12</v>
      </c>
      <c r="G50" s="25">
        <f t="shared" si="2"/>
        <v>1.03E-2</v>
      </c>
    </row>
    <row r="51" spans="1:7" ht="12.95" customHeight="1">
      <c r="A51" s="6"/>
      <c r="B51" s="24" t="s">
        <v>334</v>
      </c>
      <c r="C51" s="5" t="s">
        <v>235</v>
      </c>
      <c r="D51" s="5" t="s">
        <v>11</v>
      </c>
      <c r="E51" s="7">
        <v>208542</v>
      </c>
      <c r="F51" s="8">
        <v>225.33</v>
      </c>
      <c r="G51" s="25">
        <f t="shared" si="2"/>
        <v>1.0200000000000001E-2</v>
      </c>
    </row>
    <row r="52" spans="1:7" ht="12.95" customHeight="1">
      <c r="A52" s="6"/>
      <c r="B52" s="24" t="s">
        <v>405</v>
      </c>
      <c r="C52" s="5" t="s">
        <v>404</v>
      </c>
      <c r="D52" s="5" t="s">
        <v>33</v>
      </c>
      <c r="E52" s="7">
        <v>222988</v>
      </c>
      <c r="F52" s="8">
        <v>202.7</v>
      </c>
      <c r="G52" s="25">
        <f t="shared" si="2"/>
        <v>9.1999999999999998E-3</v>
      </c>
    </row>
    <row r="53" spans="1:7" ht="12.95" customHeight="1">
      <c r="A53" s="6"/>
      <c r="B53" s="24" t="s">
        <v>140</v>
      </c>
      <c r="C53" s="5" t="s">
        <v>83</v>
      </c>
      <c r="D53" s="5" t="s">
        <v>30</v>
      </c>
      <c r="E53" s="7">
        <v>6489</v>
      </c>
      <c r="F53" s="8">
        <v>195.89</v>
      </c>
      <c r="G53" s="25">
        <f t="shared" si="2"/>
        <v>8.8999999999999999E-3</v>
      </c>
    </row>
    <row r="54" spans="1:7" ht="12.95" customHeight="1">
      <c r="A54" s="6"/>
      <c r="B54" s="24" t="s">
        <v>252</v>
      </c>
      <c r="C54" s="5" t="s">
        <v>253</v>
      </c>
      <c r="D54" s="5" t="s">
        <v>19</v>
      </c>
      <c r="E54" s="7">
        <v>112997</v>
      </c>
      <c r="F54" s="8">
        <v>195.32</v>
      </c>
      <c r="G54" s="25">
        <f t="shared" si="2"/>
        <v>8.8000000000000005E-3</v>
      </c>
    </row>
    <row r="55" spans="1:7" ht="12.95" customHeight="1">
      <c r="A55" s="6"/>
      <c r="B55" s="24" t="s">
        <v>116</v>
      </c>
      <c r="C55" s="5" t="s">
        <v>47</v>
      </c>
      <c r="D55" s="5" t="s">
        <v>13</v>
      </c>
      <c r="E55" s="7">
        <v>20750</v>
      </c>
      <c r="F55" s="8">
        <v>195.11</v>
      </c>
      <c r="G55" s="25">
        <f t="shared" si="2"/>
        <v>8.8000000000000005E-3</v>
      </c>
    </row>
    <row r="56" spans="1:7" ht="12.95" customHeight="1">
      <c r="A56" s="6"/>
      <c r="B56" s="24" t="s">
        <v>135</v>
      </c>
      <c r="C56" s="5" t="s">
        <v>67</v>
      </c>
      <c r="D56" s="5" t="s">
        <v>65</v>
      </c>
      <c r="E56" s="7">
        <v>25906</v>
      </c>
      <c r="F56" s="8">
        <v>194.7</v>
      </c>
      <c r="G56" s="25">
        <f t="shared" si="2"/>
        <v>8.8000000000000005E-3</v>
      </c>
    </row>
    <row r="57" spans="1:7" ht="12.95" customHeight="1">
      <c r="A57" s="6"/>
      <c r="B57" s="24" t="s">
        <v>138</v>
      </c>
      <c r="C57" s="5" t="s">
        <v>74</v>
      </c>
      <c r="D57" s="5" t="s">
        <v>65</v>
      </c>
      <c r="E57" s="7">
        <v>4679</v>
      </c>
      <c r="F57" s="8">
        <v>194.37</v>
      </c>
      <c r="G57" s="25">
        <f t="shared" si="2"/>
        <v>8.8000000000000005E-3</v>
      </c>
    </row>
    <row r="58" spans="1:7" ht="12.95" customHeight="1">
      <c r="A58" s="6"/>
      <c r="B58" s="24" t="s">
        <v>441</v>
      </c>
      <c r="C58" s="5" t="s">
        <v>430</v>
      </c>
      <c r="D58" s="5" t="s">
        <v>223</v>
      </c>
      <c r="E58" s="7">
        <v>26000</v>
      </c>
      <c r="F58" s="8">
        <v>190.2</v>
      </c>
      <c r="G58" s="25">
        <f t="shared" si="2"/>
        <v>8.6E-3</v>
      </c>
    </row>
    <row r="59" spans="1:7" ht="12.95" customHeight="1">
      <c r="A59" s="6"/>
      <c r="B59" s="24" t="s">
        <v>130</v>
      </c>
      <c r="C59" s="5" t="s">
        <v>66</v>
      </c>
      <c r="D59" s="5" t="s">
        <v>11</v>
      </c>
      <c r="E59" s="7">
        <v>10980</v>
      </c>
      <c r="F59" s="8">
        <v>184.45</v>
      </c>
      <c r="G59" s="25">
        <f t="shared" si="2"/>
        <v>8.3000000000000001E-3</v>
      </c>
    </row>
    <row r="60" spans="1:7" ht="12.95" customHeight="1">
      <c r="A60" s="6"/>
      <c r="B60" s="24" t="s">
        <v>123</v>
      </c>
      <c r="C60" s="5" t="s">
        <v>29</v>
      </c>
      <c r="D60" s="5" t="s">
        <v>30</v>
      </c>
      <c r="E60" s="7">
        <v>2028</v>
      </c>
      <c r="F60" s="8">
        <v>179.95</v>
      </c>
      <c r="G60" s="25">
        <f t="shared" si="2"/>
        <v>8.0999999999999996E-3</v>
      </c>
    </row>
    <row r="61" spans="1:7" ht="12.95" customHeight="1">
      <c r="A61" s="6"/>
      <c r="B61" s="24" t="s">
        <v>197</v>
      </c>
      <c r="C61" s="5" t="s">
        <v>198</v>
      </c>
      <c r="D61" s="5" t="s">
        <v>15</v>
      </c>
      <c r="E61" s="7">
        <v>60000</v>
      </c>
      <c r="F61" s="8">
        <v>161.13</v>
      </c>
      <c r="G61" s="25">
        <f t="shared" si="2"/>
        <v>7.3000000000000001E-3</v>
      </c>
    </row>
    <row r="62" spans="1:7" ht="12.95" customHeight="1">
      <c r="A62" s="6"/>
      <c r="B62" s="24" t="s">
        <v>217</v>
      </c>
      <c r="C62" s="5" t="s">
        <v>218</v>
      </c>
      <c r="D62" s="5" t="s">
        <v>13</v>
      </c>
      <c r="E62" s="7">
        <v>14477</v>
      </c>
      <c r="F62" s="8">
        <v>152.46</v>
      </c>
      <c r="G62" s="25">
        <f t="shared" si="2"/>
        <v>6.8999999999999999E-3</v>
      </c>
    </row>
    <row r="63" spans="1:7" ht="12.95" customHeight="1">
      <c r="A63" s="6"/>
      <c r="B63" s="24" t="s">
        <v>435</v>
      </c>
      <c r="C63" s="5" t="s">
        <v>424</v>
      </c>
      <c r="D63" s="5" t="s">
        <v>35</v>
      </c>
      <c r="E63" s="7">
        <v>200000</v>
      </c>
      <c r="F63" s="8">
        <v>147.5</v>
      </c>
      <c r="G63" s="25">
        <f t="shared" si="2"/>
        <v>6.7000000000000002E-3</v>
      </c>
    </row>
    <row r="64" spans="1:7" ht="12.95" customHeight="1">
      <c r="A64" s="6"/>
      <c r="B64" s="24" t="s">
        <v>137</v>
      </c>
      <c r="C64" s="5" t="s">
        <v>77</v>
      </c>
      <c r="D64" s="5" t="s">
        <v>26</v>
      </c>
      <c r="E64" s="7">
        <v>17768</v>
      </c>
      <c r="F64" s="8">
        <v>145.6</v>
      </c>
      <c r="G64" s="25">
        <f t="shared" si="2"/>
        <v>6.6E-3</v>
      </c>
    </row>
    <row r="65" spans="1:7" ht="12.95" customHeight="1">
      <c r="A65" s="6"/>
      <c r="B65" s="24" t="s">
        <v>440</v>
      </c>
      <c r="C65" s="5" t="s">
        <v>429</v>
      </c>
      <c r="D65" s="5" t="s">
        <v>19</v>
      </c>
      <c r="E65" s="7">
        <v>35000</v>
      </c>
      <c r="F65" s="8">
        <v>140.04</v>
      </c>
      <c r="G65" s="25">
        <f t="shared" si="2"/>
        <v>6.3E-3</v>
      </c>
    </row>
    <row r="66" spans="1:7" ht="12.95" customHeight="1">
      <c r="A66" s="6"/>
      <c r="B66" s="24" t="s">
        <v>417</v>
      </c>
      <c r="C66" s="5" t="s">
        <v>422</v>
      </c>
      <c r="D66" s="5" t="s">
        <v>26</v>
      </c>
      <c r="E66" s="7">
        <v>18500</v>
      </c>
      <c r="F66" s="8">
        <v>124.11</v>
      </c>
      <c r="G66" s="25">
        <f t="shared" si="2"/>
        <v>5.5999999999999999E-3</v>
      </c>
    </row>
    <row r="67" spans="1:7" ht="12.95" customHeight="1">
      <c r="A67" s="6"/>
      <c r="B67" s="24" t="s">
        <v>434</v>
      </c>
      <c r="C67" s="5" t="s">
        <v>423</v>
      </c>
      <c r="D67" s="5" t="s">
        <v>13</v>
      </c>
      <c r="E67" s="7">
        <v>240000</v>
      </c>
      <c r="F67" s="8">
        <v>123.48</v>
      </c>
      <c r="G67" s="25">
        <f t="shared" si="2"/>
        <v>5.5999999999999999E-3</v>
      </c>
    </row>
    <row r="68" spans="1:7" ht="12.95" customHeight="1">
      <c r="A68" s="6"/>
      <c r="B68" s="24" t="s">
        <v>182</v>
      </c>
      <c r="C68" s="5" t="s">
        <v>183</v>
      </c>
      <c r="D68" s="5" t="s">
        <v>36</v>
      </c>
      <c r="E68" s="7">
        <v>15540</v>
      </c>
      <c r="F68" s="8">
        <v>109.7</v>
      </c>
      <c r="G68" s="25">
        <f t="shared" si="2"/>
        <v>5.0000000000000001E-3</v>
      </c>
    </row>
    <row r="69" spans="1:7" ht="12.95" customHeight="1">
      <c r="A69" s="6"/>
      <c r="B69" s="24" t="s">
        <v>219</v>
      </c>
      <c r="C69" s="5" t="s">
        <v>220</v>
      </c>
      <c r="D69" s="5" t="s">
        <v>23</v>
      </c>
      <c r="E69" s="7">
        <v>6000</v>
      </c>
      <c r="F69" s="8">
        <v>80.13</v>
      </c>
      <c r="G69" s="25">
        <f t="shared" si="2"/>
        <v>3.5999999999999999E-3</v>
      </c>
    </row>
    <row r="70" spans="1:7" ht="12.95" customHeight="1">
      <c r="A70" s="6"/>
      <c r="B70" s="24" t="s">
        <v>168</v>
      </c>
      <c r="C70" s="5" t="s">
        <v>169</v>
      </c>
      <c r="D70" s="5" t="s">
        <v>103</v>
      </c>
      <c r="E70" s="7">
        <v>20000</v>
      </c>
      <c r="F70" s="8">
        <v>65.19</v>
      </c>
      <c r="G70" s="25">
        <f t="shared" si="2"/>
        <v>2.8999999999999998E-3</v>
      </c>
    </row>
    <row r="71" spans="1:7" ht="12.95" customHeight="1">
      <c r="A71" s="6"/>
      <c r="B71" s="24" t="s">
        <v>313</v>
      </c>
      <c r="C71" s="5" t="s">
        <v>319</v>
      </c>
      <c r="D71" s="5" t="s">
        <v>26</v>
      </c>
      <c r="E71" s="7">
        <v>2600</v>
      </c>
      <c r="F71" s="8">
        <v>58.97</v>
      </c>
      <c r="G71" s="25">
        <f t="shared" si="2"/>
        <v>2.7000000000000001E-3</v>
      </c>
    </row>
    <row r="72" spans="1:7" ht="12.95" customHeight="1">
      <c r="A72" s="6"/>
      <c r="B72" s="24" t="s">
        <v>229</v>
      </c>
      <c r="C72" s="5" t="s">
        <v>230</v>
      </c>
      <c r="D72" s="5" t="s">
        <v>15</v>
      </c>
      <c r="E72" s="7">
        <v>10000</v>
      </c>
      <c r="F72" s="8">
        <v>43.23</v>
      </c>
      <c r="G72" s="25">
        <f t="shared" ref="G72:G79" si="3">+ROUND(F72/$F$85,4)</f>
        <v>2E-3</v>
      </c>
    </row>
    <row r="73" spans="1:7" ht="12.95" customHeight="1">
      <c r="A73" s="6"/>
      <c r="B73" s="24" t="s">
        <v>211</v>
      </c>
      <c r="C73" s="5" t="s">
        <v>212</v>
      </c>
      <c r="D73" s="5" t="s">
        <v>19</v>
      </c>
      <c r="E73" s="7">
        <v>25000</v>
      </c>
      <c r="F73" s="8">
        <v>32.840000000000003</v>
      </c>
      <c r="G73" s="25">
        <f t="shared" si="3"/>
        <v>1.5E-3</v>
      </c>
    </row>
    <row r="74" spans="1:7" ht="12.95" customHeight="1">
      <c r="A74" s="6"/>
      <c r="B74" s="24" t="s">
        <v>213</v>
      </c>
      <c r="C74" s="5" t="s">
        <v>214</v>
      </c>
      <c r="D74" s="5" t="s">
        <v>11</v>
      </c>
      <c r="E74" s="7">
        <v>90000</v>
      </c>
      <c r="F74" s="8">
        <v>23.99</v>
      </c>
      <c r="G74" s="25">
        <f t="shared" ref="G74:G77" si="4">+ROUND(F74/$F$85,4)</f>
        <v>1.1000000000000001E-3</v>
      </c>
    </row>
    <row r="75" spans="1:7" ht="12.95" customHeight="1">
      <c r="A75" s="6"/>
      <c r="B75" s="24" t="s">
        <v>448</v>
      </c>
      <c r="C75" s="5" t="s">
        <v>447</v>
      </c>
      <c r="D75" s="5" t="s">
        <v>37</v>
      </c>
      <c r="E75" s="7">
        <v>250</v>
      </c>
      <c r="F75" s="8">
        <v>23.5</v>
      </c>
      <c r="G75" s="25">
        <f t="shared" si="4"/>
        <v>1.1000000000000001E-3</v>
      </c>
    </row>
    <row r="76" spans="1:7" ht="12.95" customHeight="1">
      <c r="A76" s="6"/>
      <c r="B76" s="24" t="s">
        <v>247</v>
      </c>
      <c r="C76" s="5" t="s">
        <v>248</v>
      </c>
      <c r="D76" s="5" t="s">
        <v>249</v>
      </c>
      <c r="E76" s="7">
        <v>100</v>
      </c>
      <c r="F76" s="8">
        <v>21.85</v>
      </c>
      <c r="G76" s="25">
        <f t="shared" si="4"/>
        <v>1E-3</v>
      </c>
    </row>
    <row r="77" spans="1:7" ht="12.95" customHeight="1">
      <c r="A77" s="6"/>
      <c r="B77" s="24" t="s">
        <v>266</v>
      </c>
      <c r="C77" s="5" t="s">
        <v>267</v>
      </c>
      <c r="D77" s="5" t="s">
        <v>50</v>
      </c>
      <c r="E77" s="7">
        <v>2500</v>
      </c>
      <c r="F77" s="8">
        <v>17.899999999999999</v>
      </c>
      <c r="G77" s="25">
        <f t="shared" si="4"/>
        <v>8.0000000000000004E-4</v>
      </c>
    </row>
    <row r="78" spans="1:7" ht="12.95" customHeight="1">
      <c r="A78" s="6"/>
      <c r="B78" s="24" t="s">
        <v>125</v>
      </c>
      <c r="C78" s="5" t="s">
        <v>25</v>
      </c>
      <c r="D78" s="5" t="s">
        <v>26</v>
      </c>
      <c r="E78" s="7">
        <v>291</v>
      </c>
      <c r="F78" s="8">
        <v>7.52</v>
      </c>
      <c r="G78" s="25">
        <f t="shared" si="3"/>
        <v>2.9999999999999997E-4</v>
      </c>
    </row>
    <row r="79" spans="1:7" ht="12.95" customHeight="1">
      <c r="A79" s="6"/>
      <c r="B79" s="24" t="s">
        <v>411</v>
      </c>
      <c r="C79" s="5" t="s">
        <v>362</v>
      </c>
      <c r="D79" s="5" t="s">
        <v>99</v>
      </c>
      <c r="E79" s="7">
        <v>2866</v>
      </c>
      <c r="F79" s="8">
        <v>6.04</v>
      </c>
      <c r="G79" s="25">
        <f t="shared" si="3"/>
        <v>2.9999999999999997E-4</v>
      </c>
    </row>
    <row r="80" spans="1:7" ht="12.95" customHeight="1">
      <c r="A80" s="1"/>
      <c r="B80" s="22" t="s">
        <v>52</v>
      </c>
      <c r="C80" s="5" t="s">
        <v>1</v>
      </c>
      <c r="D80" s="5" t="s">
        <v>1</v>
      </c>
      <c r="E80" s="5" t="s">
        <v>1</v>
      </c>
      <c r="F80" s="9">
        <f>SUM(F7:F79)</f>
        <v>21623.690000000013</v>
      </c>
      <c r="G80" s="26">
        <f>SUM(G7:G79)</f>
        <v>0.9778</v>
      </c>
    </row>
    <row r="81" spans="1:7" ht="12.95" customHeight="1">
      <c r="A81" s="1"/>
      <c r="B81" s="27" t="s">
        <v>53</v>
      </c>
      <c r="C81" s="10" t="s">
        <v>1</v>
      </c>
      <c r="D81" s="10" t="s">
        <v>1</v>
      </c>
      <c r="E81" s="10" t="s">
        <v>1</v>
      </c>
      <c r="F81" s="11" t="s">
        <v>54</v>
      </c>
      <c r="G81" s="28" t="s">
        <v>54</v>
      </c>
    </row>
    <row r="82" spans="1:7" ht="12.95" customHeight="1">
      <c r="A82" s="1"/>
      <c r="B82" s="27" t="s">
        <v>52</v>
      </c>
      <c r="C82" s="10" t="s">
        <v>1</v>
      </c>
      <c r="D82" s="10" t="s">
        <v>1</v>
      </c>
      <c r="E82" s="10" t="s">
        <v>1</v>
      </c>
      <c r="F82" s="11" t="s">
        <v>54</v>
      </c>
      <c r="G82" s="28" t="s">
        <v>54</v>
      </c>
    </row>
    <row r="83" spans="1:7" ht="12.95" customHeight="1">
      <c r="A83" s="1"/>
      <c r="B83" s="27" t="s">
        <v>55</v>
      </c>
      <c r="C83" s="12" t="s">
        <v>1</v>
      </c>
      <c r="D83" s="10" t="s">
        <v>1</v>
      </c>
      <c r="E83" s="12" t="s">
        <v>1</v>
      </c>
      <c r="F83" s="9">
        <f>+F80</f>
        <v>21623.690000000013</v>
      </c>
      <c r="G83" s="26">
        <f>+G80</f>
        <v>0.9778</v>
      </c>
    </row>
    <row r="84" spans="1:7" ht="12.95" customHeight="1">
      <c r="A84" s="1"/>
      <c r="B84" s="27" t="s">
        <v>56</v>
      </c>
      <c r="C84" s="5" t="s">
        <v>1</v>
      </c>
      <c r="D84" s="10" t="s">
        <v>1</v>
      </c>
      <c r="E84" s="5" t="s">
        <v>1</v>
      </c>
      <c r="F84" s="13">
        <f>+F85-F83</f>
        <v>490.18999999998778</v>
      </c>
      <c r="G84" s="26">
        <f>+G85-G83</f>
        <v>2.2199999999999998E-2</v>
      </c>
    </row>
    <row r="85" spans="1:7" ht="12.95" customHeight="1" thickBot="1">
      <c r="A85" s="1"/>
      <c r="B85" s="29" t="s">
        <v>57</v>
      </c>
      <c r="C85" s="30" t="s">
        <v>1</v>
      </c>
      <c r="D85" s="30" t="s">
        <v>1</v>
      </c>
      <c r="E85" s="30" t="s">
        <v>1</v>
      </c>
      <c r="F85" s="31">
        <v>22113.88</v>
      </c>
      <c r="G85" s="32">
        <v>1</v>
      </c>
    </row>
    <row r="86" spans="1:7">
      <c r="A86" s="1"/>
      <c r="B86" s="2"/>
      <c r="C86" s="1"/>
      <c r="D86" s="1"/>
      <c r="E86" s="1"/>
      <c r="F86" s="1"/>
      <c r="G86" s="1"/>
    </row>
    <row r="87" spans="1:7">
      <c r="A87" s="1"/>
      <c r="B87" s="35" t="s">
        <v>409</v>
      </c>
      <c r="C87" s="1"/>
      <c r="D87" s="1"/>
      <c r="E87" s="1"/>
      <c r="F87" s="1"/>
      <c r="G87" s="17"/>
    </row>
    <row r="88" spans="1:7">
      <c r="A88" s="1"/>
      <c r="B88" s="35" t="s">
        <v>410</v>
      </c>
      <c r="C88" s="1"/>
      <c r="D88" s="1"/>
      <c r="E88" s="1"/>
      <c r="F88" s="16"/>
      <c r="G88" s="1"/>
    </row>
  </sheetData>
  <sortState ref="B8:F73">
    <sortCondition descending="1" ref="F8:F73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75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38" t="s">
        <v>109</v>
      </c>
      <c r="C7" s="38" t="s">
        <v>18</v>
      </c>
      <c r="D7" s="5" t="s">
        <v>19</v>
      </c>
      <c r="E7" s="7">
        <v>3420</v>
      </c>
      <c r="F7" s="8">
        <v>45.11</v>
      </c>
      <c r="G7" s="25">
        <f t="shared" ref="G7:G38" si="0">+ROUND(F7/$F$72,4)</f>
        <v>8.2100000000000006E-2</v>
      </c>
    </row>
    <row r="8" spans="1:7" ht="12.95" customHeight="1">
      <c r="A8" s="6"/>
      <c r="B8" s="38" t="s">
        <v>107</v>
      </c>
      <c r="C8" s="38" t="s">
        <v>16</v>
      </c>
      <c r="D8" s="5" t="s">
        <v>17</v>
      </c>
      <c r="E8" s="7">
        <v>3998</v>
      </c>
      <c r="F8" s="8">
        <v>38.08</v>
      </c>
      <c r="G8" s="25">
        <f t="shared" si="0"/>
        <v>6.93E-2</v>
      </c>
    </row>
    <row r="9" spans="1:7" ht="12.95" customHeight="1">
      <c r="A9" s="6"/>
      <c r="B9" s="38" t="s">
        <v>364</v>
      </c>
      <c r="C9" s="38" t="s">
        <v>358</v>
      </c>
      <c r="D9" s="5" t="s">
        <v>368</v>
      </c>
      <c r="E9" s="7">
        <v>14000</v>
      </c>
      <c r="F9" s="8">
        <v>28.52</v>
      </c>
      <c r="G9" s="25">
        <f t="shared" si="0"/>
        <v>5.1900000000000002E-2</v>
      </c>
    </row>
    <row r="10" spans="1:7" ht="12.95" customHeight="1">
      <c r="A10" s="6"/>
      <c r="B10" s="38" t="s">
        <v>165</v>
      </c>
      <c r="C10" s="38" t="s">
        <v>166</v>
      </c>
      <c r="D10" s="5" t="s">
        <v>50</v>
      </c>
      <c r="E10" s="7">
        <v>1298</v>
      </c>
      <c r="F10" s="8">
        <v>18.600000000000001</v>
      </c>
      <c r="G10" s="25">
        <f t="shared" si="0"/>
        <v>3.39E-2</v>
      </c>
    </row>
    <row r="11" spans="1:7" ht="12.95" customHeight="1">
      <c r="A11" s="6"/>
      <c r="B11" s="38" t="s">
        <v>186</v>
      </c>
      <c r="C11" s="38" t="s">
        <v>187</v>
      </c>
      <c r="D11" s="5" t="s">
        <v>94</v>
      </c>
      <c r="E11" s="7">
        <v>1618</v>
      </c>
      <c r="F11" s="8">
        <v>16.54</v>
      </c>
      <c r="G11" s="25">
        <f t="shared" si="0"/>
        <v>3.0099999999999998E-2</v>
      </c>
    </row>
    <row r="12" spans="1:7" ht="12.95" customHeight="1">
      <c r="A12" s="6"/>
      <c r="B12" s="38" t="s">
        <v>348</v>
      </c>
      <c r="C12" s="38" t="s">
        <v>350</v>
      </c>
      <c r="D12" s="5" t="s">
        <v>223</v>
      </c>
      <c r="E12" s="7">
        <v>5000</v>
      </c>
      <c r="F12" s="8">
        <v>16.489999999999998</v>
      </c>
      <c r="G12" s="25">
        <f t="shared" si="0"/>
        <v>0.03</v>
      </c>
    </row>
    <row r="13" spans="1:7" ht="12.95" customHeight="1">
      <c r="A13" s="6"/>
      <c r="B13" s="38" t="s">
        <v>160</v>
      </c>
      <c r="C13" s="38" t="s">
        <v>188</v>
      </c>
      <c r="D13" s="5" t="s">
        <v>99</v>
      </c>
      <c r="E13" s="7">
        <v>5131</v>
      </c>
      <c r="F13" s="8">
        <v>16.010000000000002</v>
      </c>
      <c r="G13" s="25">
        <f t="shared" si="0"/>
        <v>2.9100000000000001E-2</v>
      </c>
    </row>
    <row r="14" spans="1:7" ht="12.95" customHeight="1">
      <c r="A14" s="6"/>
      <c r="B14" s="38" t="s">
        <v>252</v>
      </c>
      <c r="C14" s="38" t="s">
        <v>253</v>
      </c>
      <c r="D14" s="5" t="s">
        <v>19</v>
      </c>
      <c r="E14" s="7">
        <v>8049</v>
      </c>
      <c r="F14" s="8">
        <v>13.91</v>
      </c>
      <c r="G14" s="25">
        <f t="shared" si="0"/>
        <v>2.53E-2</v>
      </c>
    </row>
    <row r="15" spans="1:7" ht="12.95" customHeight="1">
      <c r="A15" s="6"/>
      <c r="B15" s="38" t="s">
        <v>156</v>
      </c>
      <c r="C15" s="38" t="s">
        <v>88</v>
      </c>
      <c r="D15" s="5" t="s">
        <v>17</v>
      </c>
      <c r="E15" s="7">
        <v>3200</v>
      </c>
      <c r="F15" s="8">
        <v>12.14</v>
      </c>
      <c r="G15" s="25">
        <f t="shared" si="0"/>
        <v>2.2100000000000002E-2</v>
      </c>
    </row>
    <row r="16" spans="1:7" ht="12.95" customHeight="1">
      <c r="A16" s="6"/>
      <c r="B16" s="38" t="s">
        <v>153</v>
      </c>
      <c r="C16" s="38" t="s">
        <v>93</v>
      </c>
      <c r="D16" s="5" t="s">
        <v>94</v>
      </c>
      <c r="E16" s="7">
        <v>5626</v>
      </c>
      <c r="F16" s="8">
        <v>11.16</v>
      </c>
      <c r="G16" s="25">
        <f t="shared" si="0"/>
        <v>2.0299999999999999E-2</v>
      </c>
    </row>
    <row r="17" spans="1:7" ht="12.95" customHeight="1">
      <c r="A17" s="6"/>
      <c r="B17" s="38" t="s">
        <v>112</v>
      </c>
      <c r="C17" s="38" t="s">
        <v>20</v>
      </c>
      <c r="D17" s="5" t="s">
        <v>11</v>
      </c>
      <c r="E17" s="7">
        <v>3441</v>
      </c>
      <c r="F17" s="8">
        <v>10.79</v>
      </c>
      <c r="G17" s="25">
        <f t="shared" si="0"/>
        <v>1.9599999999999999E-2</v>
      </c>
    </row>
    <row r="18" spans="1:7" ht="12.95" customHeight="1">
      <c r="A18" s="6"/>
      <c r="B18" s="38" t="s">
        <v>161</v>
      </c>
      <c r="C18" s="38" t="s">
        <v>306</v>
      </c>
      <c r="D18" s="5" t="s">
        <v>69</v>
      </c>
      <c r="E18" s="7">
        <v>3528</v>
      </c>
      <c r="F18" s="8">
        <v>10.74</v>
      </c>
      <c r="G18" s="25">
        <f t="shared" si="0"/>
        <v>1.95E-2</v>
      </c>
    </row>
    <row r="19" spans="1:7" ht="12.95" customHeight="1">
      <c r="A19" s="6"/>
      <c r="B19" s="38" t="s">
        <v>118</v>
      </c>
      <c r="C19" s="38" t="s">
        <v>204</v>
      </c>
      <c r="D19" s="5" t="s">
        <v>33</v>
      </c>
      <c r="E19" s="7">
        <v>6938</v>
      </c>
      <c r="F19" s="8">
        <v>10.72</v>
      </c>
      <c r="G19" s="25">
        <f t="shared" si="0"/>
        <v>1.95E-2</v>
      </c>
    </row>
    <row r="20" spans="1:7" ht="12.95" customHeight="1">
      <c r="A20" s="6"/>
      <c r="B20" s="38" t="s">
        <v>233</v>
      </c>
      <c r="C20" s="38" t="s">
        <v>234</v>
      </c>
      <c r="D20" s="5" t="s">
        <v>30</v>
      </c>
      <c r="E20" s="7">
        <v>7500</v>
      </c>
      <c r="F20" s="8">
        <v>10.6</v>
      </c>
      <c r="G20" s="25">
        <f t="shared" si="0"/>
        <v>1.9300000000000001E-2</v>
      </c>
    </row>
    <row r="21" spans="1:7" ht="12.95" customHeight="1">
      <c r="A21" s="6"/>
      <c r="B21" s="38" t="s">
        <v>120</v>
      </c>
      <c r="C21" s="38" t="s">
        <v>38</v>
      </c>
      <c r="D21" s="5" t="s">
        <v>23</v>
      </c>
      <c r="E21" s="7">
        <v>796</v>
      </c>
      <c r="F21" s="8">
        <v>10.4</v>
      </c>
      <c r="G21" s="25">
        <f t="shared" si="0"/>
        <v>1.89E-2</v>
      </c>
    </row>
    <row r="22" spans="1:7" ht="12.95" customHeight="1">
      <c r="A22" s="6"/>
      <c r="B22" s="38" t="s">
        <v>351</v>
      </c>
      <c r="C22" s="38" t="s">
        <v>353</v>
      </c>
      <c r="D22" s="5" t="s">
        <v>19</v>
      </c>
      <c r="E22" s="7">
        <v>51842</v>
      </c>
      <c r="F22" s="8">
        <v>9.82</v>
      </c>
      <c r="G22" s="25">
        <f t="shared" si="0"/>
        <v>1.7899999999999999E-2</v>
      </c>
    </row>
    <row r="23" spans="1:7" ht="12.95" customHeight="1">
      <c r="A23" s="6"/>
      <c r="B23" s="38" t="s">
        <v>110</v>
      </c>
      <c r="C23" s="38" t="s">
        <v>10</v>
      </c>
      <c r="D23" s="5" t="s">
        <v>11</v>
      </c>
      <c r="E23" s="7">
        <v>439</v>
      </c>
      <c r="F23" s="8">
        <v>8.27</v>
      </c>
      <c r="G23" s="25">
        <f t="shared" si="0"/>
        <v>1.5100000000000001E-2</v>
      </c>
    </row>
    <row r="24" spans="1:7" ht="12.95" customHeight="1">
      <c r="A24" s="6"/>
      <c r="B24" s="38" t="s">
        <v>239</v>
      </c>
      <c r="C24" s="38" t="s">
        <v>240</v>
      </c>
      <c r="D24" s="5" t="s">
        <v>50</v>
      </c>
      <c r="E24" s="7">
        <v>6597</v>
      </c>
      <c r="F24" s="8">
        <v>8.1999999999999993</v>
      </c>
      <c r="G24" s="25">
        <f t="shared" si="0"/>
        <v>1.49E-2</v>
      </c>
    </row>
    <row r="25" spans="1:7" ht="12.95" customHeight="1">
      <c r="A25" s="6"/>
      <c r="B25" s="38" t="s">
        <v>114</v>
      </c>
      <c r="C25" s="38" t="s">
        <v>24</v>
      </c>
      <c r="D25" s="5" t="s">
        <v>11</v>
      </c>
      <c r="E25" s="7">
        <v>1495</v>
      </c>
      <c r="F25" s="8">
        <v>7.92</v>
      </c>
      <c r="G25" s="25">
        <f t="shared" si="0"/>
        <v>1.44E-2</v>
      </c>
    </row>
    <row r="26" spans="1:7" ht="12.95" customHeight="1">
      <c r="A26" s="6"/>
      <c r="B26" s="38" t="s">
        <v>384</v>
      </c>
      <c r="C26" s="38" t="s">
        <v>401</v>
      </c>
      <c r="D26" s="5" t="s">
        <v>223</v>
      </c>
      <c r="E26" s="7">
        <v>1500</v>
      </c>
      <c r="F26" s="8">
        <v>7.9</v>
      </c>
      <c r="G26" s="25">
        <f t="shared" si="0"/>
        <v>1.44E-2</v>
      </c>
    </row>
    <row r="27" spans="1:7" ht="12.95" customHeight="1">
      <c r="A27" s="6"/>
      <c r="B27" s="38" t="s">
        <v>435</v>
      </c>
      <c r="C27" s="38" t="s">
        <v>424</v>
      </c>
      <c r="D27" s="5" t="s">
        <v>35</v>
      </c>
      <c r="E27" s="7">
        <v>10000</v>
      </c>
      <c r="F27" s="8">
        <v>7.38</v>
      </c>
      <c r="G27" s="25">
        <f t="shared" si="0"/>
        <v>1.34E-2</v>
      </c>
    </row>
    <row r="28" spans="1:7" ht="12.95" customHeight="1">
      <c r="A28" s="6"/>
      <c r="B28" s="38" t="s">
        <v>414</v>
      </c>
      <c r="C28" s="38" t="s">
        <v>419</v>
      </c>
      <c r="D28" s="5" t="s">
        <v>62</v>
      </c>
      <c r="E28" s="7">
        <v>10</v>
      </c>
      <c r="F28" s="8">
        <v>7.34</v>
      </c>
      <c r="G28" s="25">
        <f t="shared" si="0"/>
        <v>1.34E-2</v>
      </c>
    </row>
    <row r="29" spans="1:7" ht="12.95" customHeight="1">
      <c r="A29" s="6"/>
      <c r="B29" s="38" t="s">
        <v>136</v>
      </c>
      <c r="C29" s="38" t="s">
        <v>76</v>
      </c>
      <c r="D29" s="5" t="s">
        <v>30</v>
      </c>
      <c r="E29" s="7">
        <v>1000</v>
      </c>
      <c r="F29" s="8">
        <v>7.29</v>
      </c>
      <c r="G29" s="25">
        <f t="shared" si="0"/>
        <v>1.3299999999999999E-2</v>
      </c>
    </row>
    <row r="30" spans="1:7" ht="12.95" customHeight="1">
      <c r="A30" s="6"/>
      <c r="B30" s="38" t="s">
        <v>371</v>
      </c>
      <c r="C30" s="38" t="s">
        <v>388</v>
      </c>
      <c r="D30" s="5" t="s">
        <v>23</v>
      </c>
      <c r="E30" s="7">
        <v>5000</v>
      </c>
      <c r="F30" s="8">
        <v>7.13</v>
      </c>
      <c r="G30" s="25">
        <f t="shared" si="0"/>
        <v>1.2999999999999999E-2</v>
      </c>
    </row>
    <row r="31" spans="1:7" ht="12.95" customHeight="1">
      <c r="A31" s="6"/>
      <c r="B31" s="38" t="s">
        <v>180</v>
      </c>
      <c r="C31" s="38" t="s">
        <v>181</v>
      </c>
      <c r="D31" s="5" t="s">
        <v>69</v>
      </c>
      <c r="E31" s="7">
        <v>800</v>
      </c>
      <c r="F31" s="8">
        <v>6.91</v>
      </c>
      <c r="G31" s="25">
        <f t="shared" si="0"/>
        <v>1.26E-2</v>
      </c>
    </row>
    <row r="32" spans="1:7" ht="12.95" customHeight="1">
      <c r="A32" s="6"/>
      <c r="B32" s="38" t="s">
        <v>442</v>
      </c>
      <c r="C32" s="38" t="s">
        <v>431</v>
      </c>
      <c r="D32" s="5" t="s">
        <v>223</v>
      </c>
      <c r="E32" s="7">
        <v>2000</v>
      </c>
      <c r="F32" s="8">
        <v>6.78</v>
      </c>
      <c r="G32" s="25">
        <f t="shared" si="0"/>
        <v>1.23E-2</v>
      </c>
    </row>
    <row r="33" spans="1:7" ht="12.95" customHeight="1">
      <c r="A33" s="6"/>
      <c r="B33" s="38" t="s">
        <v>337</v>
      </c>
      <c r="C33" s="38" t="s">
        <v>343</v>
      </c>
      <c r="D33" s="5" t="s">
        <v>62</v>
      </c>
      <c r="E33" s="7">
        <v>1200</v>
      </c>
      <c r="F33" s="8">
        <v>6.75</v>
      </c>
      <c r="G33" s="25">
        <f t="shared" si="0"/>
        <v>1.23E-2</v>
      </c>
    </row>
    <row r="34" spans="1:7" ht="12.95" customHeight="1">
      <c r="A34" s="6"/>
      <c r="B34" s="38" t="s">
        <v>219</v>
      </c>
      <c r="C34" s="38" t="s">
        <v>220</v>
      </c>
      <c r="D34" s="5" t="s">
        <v>23</v>
      </c>
      <c r="E34" s="7">
        <v>500</v>
      </c>
      <c r="F34" s="8">
        <v>6.68</v>
      </c>
      <c r="G34" s="25">
        <f t="shared" si="0"/>
        <v>1.2200000000000001E-2</v>
      </c>
    </row>
    <row r="35" spans="1:7" ht="12.95" customHeight="1">
      <c r="A35" s="6"/>
      <c r="B35" s="38" t="s">
        <v>211</v>
      </c>
      <c r="C35" s="38" t="s">
        <v>212</v>
      </c>
      <c r="D35" s="5" t="s">
        <v>19</v>
      </c>
      <c r="E35" s="7">
        <v>5000</v>
      </c>
      <c r="F35" s="8">
        <v>6.57</v>
      </c>
      <c r="G35" s="25">
        <f t="shared" si="0"/>
        <v>1.2E-2</v>
      </c>
    </row>
    <row r="36" spans="1:7" ht="12.95" customHeight="1">
      <c r="A36" s="6"/>
      <c r="B36" s="38" t="s">
        <v>168</v>
      </c>
      <c r="C36" s="38" t="s">
        <v>169</v>
      </c>
      <c r="D36" s="5" t="s">
        <v>103</v>
      </c>
      <c r="E36" s="7">
        <v>1987</v>
      </c>
      <c r="F36" s="8">
        <v>6.48</v>
      </c>
      <c r="G36" s="25">
        <f t="shared" si="0"/>
        <v>1.18E-2</v>
      </c>
    </row>
    <row r="37" spans="1:7" ht="12.95" customHeight="1">
      <c r="A37" s="6"/>
      <c r="B37" s="38" t="s">
        <v>138</v>
      </c>
      <c r="C37" s="38" t="s">
        <v>74</v>
      </c>
      <c r="D37" s="5" t="s">
        <v>65</v>
      </c>
      <c r="E37" s="7">
        <v>150</v>
      </c>
      <c r="F37" s="8">
        <v>6.23</v>
      </c>
      <c r="G37" s="25">
        <f t="shared" si="0"/>
        <v>1.1299999999999999E-2</v>
      </c>
    </row>
    <row r="38" spans="1:7" ht="12.95" customHeight="1">
      <c r="A38" s="6"/>
      <c r="B38" s="38" t="s">
        <v>352</v>
      </c>
      <c r="C38" s="38" t="s">
        <v>354</v>
      </c>
      <c r="D38" s="5" t="s">
        <v>19</v>
      </c>
      <c r="E38" s="7">
        <v>35490</v>
      </c>
      <c r="F38" s="8">
        <v>6.02</v>
      </c>
      <c r="G38" s="25">
        <f t="shared" si="0"/>
        <v>1.0999999999999999E-2</v>
      </c>
    </row>
    <row r="39" spans="1:7" ht="12.95" customHeight="1">
      <c r="A39" s="6"/>
      <c r="B39" s="38" t="s">
        <v>163</v>
      </c>
      <c r="C39" s="38" t="s">
        <v>164</v>
      </c>
      <c r="D39" s="5" t="s">
        <v>94</v>
      </c>
      <c r="E39" s="7">
        <v>5686</v>
      </c>
      <c r="F39" s="8">
        <v>5.82</v>
      </c>
      <c r="G39" s="25">
        <f t="shared" ref="G39:G66" si="1">+ROUND(F39/$F$72,4)</f>
        <v>1.06E-2</v>
      </c>
    </row>
    <row r="40" spans="1:7" ht="12.95" customHeight="1">
      <c r="A40" s="6"/>
      <c r="B40" s="38" t="s">
        <v>184</v>
      </c>
      <c r="C40" s="38" t="s">
        <v>185</v>
      </c>
      <c r="D40" s="5" t="s">
        <v>69</v>
      </c>
      <c r="E40" s="7">
        <v>2784</v>
      </c>
      <c r="F40" s="8">
        <v>5.75</v>
      </c>
      <c r="G40" s="25">
        <f t="shared" si="1"/>
        <v>1.0500000000000001E-2</v>
      </c>
    </row>
    <row r="41" spans="1:7" ht="12.95" customHeight="1">
      <c r="A41" s="6"/>
      <c r="B41" s="38" t="s">
        <v>189</v>
      </c>
      <c r="C41" s="38" t="s">
        <v>190</v>
      </c>
      <c r="D41" s="5" t="s">
        <v>157</v>
      </c>
      <c r="E41" s="7">
        <v>3088</v>
      </c>
      <c r="F41" s="8">
        <v>5.56</v>
      </c>
      <c r="G41" s="25">
        <f t="shared" si="1"/>
        <v>1.01E-2</v>
      </c>
    </row>
    <row r="42" spans="1:7" ht="12.95" customHeight="1">
      <c r="A42" s="6"/>
      <c r="B42" s="38" t="s">
        <v>278</v>
      </c>
      <c r="C42" s="38" t="s">
        <v>279</v>
      </c>
      <c r="D42" s="5" t="s">
        <v>157</v>
      </c>
      <c r="E42" s="7">
        <v>1207</v>
      </c>
      <c r="F42" s="8">
        <v>5.46</v>
      </c>
      <c r="G42" s="25">
        <f t="shared" si="1"/>
        <v>9.9000000000000008E-3</v>
      </c>
    </row>
    <row r="43" spans="1:7" ht="12.95" customHeight="1">
      <c r="A43" s="6"/>
      <c r="B43" s="38" t="s">
        <v>113</v>
      </c>
      <c r="C43" s="38" t="s">
        <v>43</v>
      </c>
      <c r="D43" s="5" t="s">
        <v>37</v>
      </c>
      <c r="E43" s="7">
        <v>2000</v>
      </c>
      <c r="F43" s="8">
        <v>5.3</v>
      </c>
      <c r="G43" s="25">
        <f t="shared" si="1"/>
        <v>9.5999999999999992E-3</v>
      </c>
    </row>
    <row r="44" spans="1:7" ht="12.95" customHeight="1">
      <c r="A44" s="6"/>
      <c r="B44" s="38" t="s">
        <v>243</v>
      </c>
      <c r="C44" s="38" t="s">
        <v>244</v>
      </c>
      <c r="D44" s="5" t="s">
        <v>33</v>
      </c>
      <c r="E44" s="7">
        <v>78</v>
      </c>
      <c r="F44" s="8">
        <v>5.29</v>
      </c>
      <c r="G44" s="25">
        <f t="shared" si="1"/>
        <v>9.5999999999999992E-3</v>
      </c>
    </row>
    <row r="45" spans="1:7" ht="12.95" customHeight="1">
      <c r="A45" s="6"/>
      <c r="B45" s="38" t="s">
        <v>154</v>
      </c>
      <c r="C45" s="38" t="s">
        <v>98</v>
      </c>
      <c r="D45" s="5" t="s">
        <v>99</v>
      </c>
      <c r="E45" s="7">
        <v>785</v>
      </c>
      <c r="F45" s="8">
        <v>5.27</v>
      </c>
      <c r="G45" s="25">
        <f t="shared" si="1"/>
        <v>9.5999999999999992E-3</v>
      </c>
    </row>
    <row r="46" spans="1:7" ht="12.95" customHeight="1">
      <c r="A46" s="6"/>
      <c r="B46" s="38" t="s">
        <v>449</v>
      </c>
      <c r="C46" s="38" t="s">
        <v>451</v>
      </c>
      <c r="D46" s="5" t="s">
        <v>99</v>
      </c>
      <c r="E46" s="7">
        <v>3000</v>
      </c>
      <c r="F46" s="8">
        <v>5.26</v>
      </c>
      <c r="G46" s="25">
        <f t="shared" si="1"/>
        <v>9.5999999999999992E-3</v>
      </c>
    </row>
    <row r="47" spans="1:7" ht="12.95" customHeight="1">
      <c r="A47" s="6"/>
      <c r="B47" s="38" t="s">
        <v>288</v>
      </c>
      <c r="C47" s="38" t="s">
        <v>289</v>
      </c>
      <c r="D47" s="5" t="s">
        <v>65</v>
      </c>
      <c r="E47" s="7">
        <v>1229</v>
      </c>
      <c r="F47" s="8">
        <v>5.22</v>
      </c>
      <c r="G47" s="25">
        <f t="shared" si="1"/>
        <v>9.4999999999999998E-3</v>
      </c>
    </row>
    <row r="48" spans="1:7" ht="12.95" customHeight="1">
      <c r="A48" s="6"/>
      <c r="B48" s="38" t="s">
        <v>292</v>
      </c>
      <c r="C48" s="38" t="s">
        <v>293</v>
      </c>
      <c r="D48" s="5" t="s">
        <v>33</v>
      </c>
      <c r="E48" s="7">
        <v>684</v>
      </c>
      <c r="F48" s="8">
        <v>5.21</v>
      </c>
      <c r="G48" s="25">
        <f t="shared" si="1"/>
        <v>9.4999999999999998E-3</v>
      </c>
    </row>
    <row r="49" spans="1:7" ht="12.95" customHeight="1">
      <c r="A49" s="6"/>
      <c r="B49" s="38" t="s">
        <v>159</v>
      </c>
      <c r="C49" s="38" t="s">
        <v>86</v>
      </c>
      <c r="D49" s="5" t="s">
        <v>69</v>
      </c>
      <c r="E49" s="7">
        <v>2094</v>
      </c>
      <c r="F49" s="8">
        <v>5.17</v>
      </c>
      <c r="G49" s="25">
        <f t="shared" si="1"/>
        <v>9.4000000000000004E-3</v>
      </c>
    </row>
    <row r="50" spans="1:7" ht="12.95" customHeight="1">
      <c r="A50" s="6"/>
      <c r="B50" s="38" t="s">
        <v>241</v>
      </c>
      <c r="C50" s="38" t="s">
        <v>242</v>
      </c>
      <c r="D50" s="5" t="s">
        <v>50</v>
      </c>
      <c r="E50" s="7">
        <v>640</v>
      </c>
      <c r="F50" s="8">
        <v>5.12</v>
      </c>
      <c r="G50" s="25">
        <f t="shared" si="1"/>
        <v>9.2999999999999992E-3</v>
      </c>
    </row>
    <row r="51" spans="1:7" ht="12.95" customHeight="1">
      <c r="A51" s="6"/>
      <c r="B51" s="38" t="s">
        <v>205</v>
      </c>
      <c r="C51" s="38" t="s">
        <v>206</v>
      </c>
      <c r="D51" s="5" t="s">
        <v>157</v>
      </c>
      <c r="E51" s="7">
        <v>632</v>
      </c>
      <c r="F51" s="8">
        <v>4.9400000000000004</v>
      </c>
      <c r="G51" s="25">
        <f t="shared" si="1"/>
        <v>8.9999999999999993E-3</v>
      </c>
    </row>
    <row r="52" spans="1:7" ht="12.95" customHeight="1">
      <c r="A52" s="6"/>
      <c r="B52" s="38" t="s">
        <v>258</v>
      </c>
      <c r="C52" s="38" t="s">
        <v>259</v>
      </c>
      <c r="D52" s="5" t="s">
        <v>50</v>
      </c>
      <c r="E52" s="7">
        <v>272</v>
      </c>
      <c r="F52" s="8">
        <v>4.84</v>
      </c>
      <c r="G52" s="25">
        <f t="shared" si="1"/>
        <v>8.8000000000000005E-3</v>
      </c>
    </row>
    <row r="53" spans="1:7" ht="12.95" customHeight="1">
      <c r="A53" s="6"/>
      <c r="B53" s="38" t="s">
        <v>325</v>
      </c>
      <c r="C53" s="38" t="s">
        <v>324</v>
      </c>
      <c r="D53" s="5" t="s">
        <v>33</v>
      </c>
      <c r="E53" s="7">
        <v>5152</v>
      </c>
      <c r="F53" s="8">
        <v>4.6399999999999997</v>
      </c>
      <c r="G53" s="25">
        <f t="shared" si="1"/>
        <v>8.3999999999999995E-3</v>
      </c>
    </row>
    <row r="54" spans="1:7" ht="12.95" customHeight="1">
      <c r="A54" s="6"/>
      <c r="B54" s="38" t="s">
        <v>199</v>
      </c>
      <c r="C54" s="38" t="s">
        <v>200</v>
      </c>
      <c r="D54" s="5" t="s">
        <v>50</v>
      </c>
      <c r="E54" s="7">
        <v>500</v>
      </c>
      <c r="F54" s="8">
        <v>4.54</v>
      </c>
      <c r="G54" s="25">
        <f t="shared" si="1"/>
        <v>8.3000000000000001E-3</v>
      </c>
    </row>
    <row r="55" spans="1:7" ht="12.95" customHeight="1">
      <c r="A55" s="6"/>
      <c r="B55" s="38" t="s">
        <v>229</v>
      </c>
      <c r="C55" s="38" t="s">
        <v>230</v>
      </c>
      <c r="D55" s="5" t="s">
        <v>15</v>
      </c>
      <c r="E55" s="7">
        <v>1000</v>
      </c>
      <c r="F55" s="8">
        <v>4.32</v>
      </c>
      <c r="G55" s="25">
        <f t="shared" si="1"/>
        <v>7.9000000000000008E-3</v>
      </c>
    </row>
    <row r="56" spans="1:7" ht="12.95" customHeight="1">
      <c r="A56" s="6"/>
      <c r="B56" s="38" t="s">
        <v>450</v>
      </c>
      <c r="C56" s="38" t="s">
        <v>452</v>
      </c>
      <c r="D56" s="5" t="s">
        <v>99</v>
      </c>
      <c r="E56" s="7">
        <v>3000</v>
      </c>
      <c r="F56" s="8">
        <v>4.1500000000000004</v>
      </c>
      <c r="G56" s="25">
        <f t="shared" si="1"/>
        <v>7.6E-3</v>
      </c>
    </row>
    <row r="57" spans="1:7" ht="12.95" customHeight="1">
      <c r="A57" s="6"/>
      <c r="B57" s="38" t="s">
        <v>280</v>
      </c>
      <c r="C57" s="38" t="s">
        <v>281</v>
      </c>
      <c r="D57" s="5" t="s">
        <v>28</v>
      </c>
      <c r="E57" s="7">
        <v>1866</v>
      </c>
      <c r="F57" s="8">
        <v>4.13</v>
      </c>
      <c r="G57" s="25">
        <f t="shared" si="1"/>
        <v>7.4999999999999997E-3</v>
      </c>
    </row>
    <row r="58" spans="1:7" ht="12.95" customHeight="1">
      <c r="A58" s="6"/>
      <c r="B58" s="38" t="s">
        <v>303</v>
      </c>
      <c r="C58" s="38" t="s">
        <v>307</v>
      </c>
      <c r="D58" s="5" t="s">
        <v>23</v>
      </c>
      <c r="E58" s="7">
        <v>86</v>
      </c>
      <c r="F58" s="8">
        <v>3.68</v>
      </c>
      <c r="G58" s="25">
        <f t="shared" si="1"/>
        <v>6.7000000000000002E-3</v>
      </c>
    </row>
    <row r="59" spans="1:7" ht="12.95" customHeight="1">
      <c r="A59" s="6"/>
      <c r="B59" s="38" t="s">
        <v>268</v>
      </c>
      <c r="C59" s="38" t="s">
        <v>269</v>
      </c>
      <c r="D59" s="5" t="s">
        <v>99</v>
      </c>
      <c r="E59" s="7">
        <v>751</v>
      </c>
      <c r="F59" s="8">
        <v>3.51</v>
      </c>
      <c r="G59" s="25">
        <f t="shared" si="1"/>
        <v>6.4000000000000003E-3</v>
      </c>
    </row>
    <row r="60" spans="1:7" ht="12.95" customHeight="1">
      <c r="A60" s="6"/>
      <c r="B60" s="38" t="s">
        <v>383</v>
      </c>
      <c r="C60" s="38" t="s">
        <v>400</v>
      </c>
      <c r="D60" s="5" t="s">
        <v>157</v>
      </c>
      <c r="E60" s="7">
        <v>1000</v>
      </c>
      <c r="F60" s="8">
        <v>3.23</v>
      </c>
      <c r="G60" s="25">
        <f t="shared" ref="G60:G62" si="2">+ROUND(F60/$F$72,4)</f>
        <v>5.8999999999999999E-3</v>
      </c>
    </row>
    <row r="61" spans="1:7" ht="12.95" customHeight="1">
      <c r="A61" s="6"/>
      <c r="B61" s="38" t="s">
        <v>385</v>
      </c>
      <c r="C61" s="38" t="s">
        <v>402</v>
      </c>
      <c r="D61" s="5" t="s">
        <v>50</v>
      </c>
      <c r="E61" s="7">
        <v>2000</v>
      </c>
      <c r="F61" s="8">
        <v>3.2</v>
      </c>
      <c r="G61" s="25">
        <f t="shared" si="2"/>
        <v>5.7999999999999996E-3</v>
      </c>
    </row>
    <row r="62" spans="1:7" ht="12.95" customHeight="1">
      <c r="A62" s="6"/>
      <c r="B62" s="38" t="s">
        <v>254</v>
      </c>
      <c r="C62" s="38" t="s">
        <v>255</v>
      </c>
      <c r="D62" s="5" t="s">
        <v>103</v>
      </c>
      <c r="E62" s="7">
        <v>4643</v>
      </c>
      <c r="F62" s="8">
        <v>3.18</v>
      </c>
      <c r="G62" s="25">
        <f t="shared" si="2"/>
        <v>5.7999999999999996E-3</v>
      </c>
    </row>
    <row r="63" spans="1:7" ht="12.95" customHeight="1">
      <c r="A63" s="6"/>
      <c r="B63" s="38" t="s">
        <v>148</v>
      </c>
      <c r="C63" s="38" t="s">
        <v>100</v>
      </c>
      <c r="D63" s="5" t="s">
        <v>69</v>
      </c>
      <c r="E63" s="7">
        <v>431</v>
      </c>
      <c r="F63" s="8">
        <v>1.97</v>
      </c>
      <c r="G63" s="25">
        <f t="shared" si="1"/>
        <v>3.5999999999999999E-3</v>
      </c>
    </row>
    <row r="64" spans="1:7" ht="12.95" customHeight="1">
      <c r="A64" s="6"/>
      <c r="B64" s="38" t="s">
        <v>309</v>
      </c>
      <c r="C64" s="38" t="s">
        <v>315</v>
      </c>
      <c r="D64" s="5" t="s">
        <v>157</v>
      </c>
      <c r="E64" s="7">
        <v>149</v>
      </c>
      <c r="F64" s="8">
        <v>0.5</v>
      </c>
      <c r="G64" s="25">
        <f t="shared" si="1"/>
        <v>8.9999999999999998E-4</v>
      </c>
    </row>
    <row r="65" spans="1:7" ht="12.95" customHeight="1">
      <c r="A65" s="6"/>
      <c r="B65" s="38" t="s">
        <v>125</v>
      </c>
      <c r="C65" s="38" t="s">
        <v>25</v>
      </c>
      <c r="D65" s="5" t="s">
        <v>26</v>
      </c>
      <c r="E65" s="7">
        <v>10</v>
      </c>
      <c r="F65" s="8">
        <v>0.26</v>
      </c>
      <c r="G65" s="25">
        <f t="shared" si="1"/>
        <v>5.0000000000000001E-4</v>
      </c>
    </row>
    <row r="66" spans="1:7" ht="12.95" customHeight="1">
      <c r="A66" s="6"/>
      <c r="B66" s="38" t="s">
        <v>411</v>
      </c>
      <c r="C66" s="38" t="s">
        <v>362</v>
      </c>
      <c r="D66" s="5" t="s">
        <v>99</v>
      </c>
      <c r="E66" s="7">
        <v>58</v>
      </c>
      <c r="F66" s="8">
        <v>0.12</v>
      </c>
      <c r="G66" s="25">
        <f t="shared" si="1"/>
        <v>2.0000000000000001E-4</v>
      </c>
    </row>
    <row r="67" spans="1:7" ht="12.95" customHeight="1">
      <c r="A67" s="1"/>
      <c r="B67" s="22" t="s">
        <v>52</v>
      </c>
      <c r="C67" s="5" t="s">
        <v>1</v>
      </c>
      <c r="D67" s="5" t="s">
        <v>1</v>
      </c>
      <c r="E67" s="5" t="s">
        <v>1</v>
      </c>
      <c r="F67" s="9">
        <f>SUM(F7:F66)</f>
        <v>509.11999999999989</v>
      </c>
      <c r="G67" s="26">
        <f>SUM(G7:G66)</f>
        <v>0.92670000000000008</v>
      </c>
    </row>
    <row r="68" spans="1:7" ht="12.95" customHeight="1">
      <c r="A68" s="1"/>
      <c r="B68" s="27" t="s">
        <v>53</v>
      </c>
      <c r="C68" s="10" t="s">
        <v>1</v>
      </c>
      <c r="D68" s="10" t="s">
        <v>1</v>
      </c>
      <c r="E68" s="10" t="s">
        <v>1</v>
      </c>
      <c r="F68" s="11" t="s">
        <v>54</v>
      </c>
      <c r="G68" s="28" t="s">
        <v>54</v>
      </c>
    </row>
    <row r="69" spans="1:7" ht="12.95" customHeight="1">
      <c r="A69" s="1"/>
      <c r="B69" s="27" t="s">
        <v>52</v>
      </c>
      <c r="C69" s="10" t="s">
        <v>1</v>
      </c>
      <c r="D69" s="10" t="s">
        <v>1</v>
      </c>
      <c r="E69" s="10" t="s">
        <v>1</v>
      </c>
      <c r="F69" s="11" t="s">
        <v>54</v>
      </c>
      <c r="G69" s="28" t="s">
        <v>54</v>
      </c>
    </row>
    <row r="70" spans="1:7" ht="12.95" customHeight="1">
      <c r="A70" s="1"/>
      <c r="B70" s="27" t="s">
        <v>55</v>
      </c>
      <c r="C70" s="12" t="s">
        <v>1</v>
      </c>
      <c r="D70" s="10" t="s">
        <v>1</v>
      </c>
      <c r="E70" s="12" t="s">
        <v>1</v>
      </c>
      <c r="F70" s="9">
        <f>+F67</f>
        <v>509.11999999999989</v>
      </c>
      <c r="G70" s="26">
        <f>+G67</f>
        <v>0.92670000000000008</v>
      </c>
    </row>
    <row r="71" spans="1:7" ht="12.95" customHeight="1">
      <c r="A71" s="1"/>
      <c r="B71" s="27" t="s">
        <v>56</v>
      </c>
      <c r="C71" s="5" t="s">
        <v>1</v>
      </c>
      <c r="D71" s="10" t="s">
        <v>1</v>
      </c>
      <c r="E71" s="5" t="s">
        <v>1</v>
      </c>
      <c r="F71" s="13">
        <f>+F72-F70</f>
        <v>40.300000000000068</v>
      </c>
      <c r="G71" s="26">
        <f>+G72-G70</f>
        <v>7.3299999999999921E-2</v>
      </c>
    </row>
    <row r="72" spans="1:7" ht="12.95" customHeight="1" thickBot="1">
      <c r="A72" s="1"/>
      <c r="B72" s="29" t="s">
        <v>57</v>
      </c>
      <c r="C72" s="30" t="s">
        <v>1</v>
      </c>
      <c r="D72" s="30" t="s">
        <v>1</v>
      </c>
      <c r="E72" s="30" t="s">
        <v>1</v>
      </c>
      <c r="F72" s="31">
        <v>549.41999999999996</v>
      </c>
      <c r="G72" s="32">
        <v>1</v>
      </c>
    </row>
    <row r="73" spans="1:7">
      <c r="A73" s="1"/>
      <c r="B73" s="4" t="s">
        <v>1</v>
      </c>
      <c r="C73" s="1"/>
      <c r="D73" s="1"/>
      <c r="E73" s="1"/>
      <c r="F73" s="1"/>
      <c r="G73" s="1"/>
    </row>
    <row r="74" spans="1:7">
      <c r="B74" s="35" t="s">
        <v>409</v>
      </c>
    </row>
    <row r="75" spans="1:7">
      <c r="B75" s="35" t="s">
        <v>410</v>
      </c>
    </row>
  </sheetData>
  <sortState ref="B8:F69">
    <sortCondition descending="1" ref="F8:F6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4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110</v>
      </c>
      <c r="C7" s="5" t="s">
        <v>10</v>
      </c>
      <c r="D7" s="5" t="s">
        <v>11</v>
      </c>
      <c r="E7" s="7">
        <v>6009</v>
      </c>
      <c r="F7" s="8">
        <v>113.2</v>
      </c>
      <c r="G7" s="25">
        <f t="shared" ref="G7:G34" si="0">ROUND(F7/$F$40,4)</f>
        <v>0.19409999999999999</v>
      </c>
    </row>
    <row r="8" spans="1:7" ht="12.95" customHeight="1">
      <c r="A8" s="6"/>
      <c r="B8" s="24" t="s">
        <v>112</v>
      </c>
      <c r="C8" s="5" t="s">
        <v>20</v>
      </c>
      <c r="D8" s="5" t="s">
        <v>11</v>
      </c>
      <c r="E8" s="7">
        <v>34928</v>
      </c>
      <c r="F8" s="8">
        <v>109.5</v>
      </c>
      <c r="G8" s="25">
        <f t="shared" si="0"/>
        <v>0.18779999999999999</v>
      </c>
    </row>
    <row r="9" spans="1:7" ht="12.95" customHeight="1">
      <c r="A9" s="6"/>
      <c r="B9" s="24" t="s">
        <v>122</v>
      </c>
      <c r="C9" s="5" t="s">
        <v>42</v>
      </c>
      <c r="D9" s="5" t="s">
        <v>11</v>
      </c>
      <c r="E9" s="7">
        <v>6910</v>
      </c>
      <c r="F9" s="8">
        <v>75.23</v>
      </c>
      <c r="G9" s="25">
        <f t="shared" si="0"/>
        <v>0.129</v>
      </c>
    </row>
    <row r="10" spans="1:7" ht="12.95" customHeight="1">
      <c r="A10" s="6"/>
      <c r="B10" s="24" t="s">
        <v>130</v>
      </c>
      <c r="C10" s="5" t="s">
        <v>66</v>
      </c>
      <c r="D10" s="5" t="s">
        <v>11</v>
      </c>
      <c r="E10" s="7">
        <v>2496</v>
      </c>
      <c r="F10" s="8">
        <v>41.93</v>
      </c>
      <c r="G10" s="25">
        <f t="shared" si="0"/>
        <v>7.1900000000000006E-2</v>
      </c>
    </row>
    <row r="11" spans="1:7" ht="12.95" customHeight="1">
      <c r="A11" s="6"/>
      <c r="B11" s="24" t="s">
        <v>114</v>
      </c>
      <c r="C11" s="5" t="s">
        <v>24</v>
      </c>
      <c r="D11" s="5" t="s">
        <v>11</v>
      </c>
      <c r="E11" s="7">
        <v>7410</v>
      </c>
      <c r="F11" s="8">
        <v>39.24</v>
      </c>
      <c r="G11" s="25">
        <f t="shared" si="0"/>
        <v>6.7299999999999999E-2</v>
      </c>
    </row>
    <row r="12" spans="1:7" ht="12.95" customHeight="1">
      <c r="A12" s="6"/>
      <c r="B12" s="24" t="s">
        <v>229</v>
      </c>
      <c r="C12" s="5" t="s">
        <v>230</v>
      </c>
      <c r="D12" s="5" t="s">
        <v>15</v>
      </c>
      <c r="E12" s="7">
        <v>8037</v>
      </c>
      <c r="F12" s="8">
        <v>34.74</v>
      </c>
      <c r="G12" s="25">
        <f t="shared" si="0"/>
        <v>5.96E-2</v>
      </c>
    </row>
    <row r="13" spans="1:7" ht="12.95" customHeight="1">
      <c r="A13" s="6"/>
      <c r="B13" s="24" t="s">
        <v>299</v>
      </c>
      <c r="C13" s="5" t="s">
        <v>300</v>
      </c>
      <c r="D13" s="5" t="s">
        <v>11</v>
      </c>
      <c r="E13" s="7">
        <v>14318</v>
      </c>
      <c r="F13" s="8">
        <v>24.88</v>
      </c>
      <c r="G13" s="25">
        <f t="shared" si="0"/>
        <v>4.2700000000000002E-2</v>
      </c>
    </row>
    <row r="14" spans="1:7" ht="12.95" customHeight="1">
      <c r="A14" s="6"/>
      <c r="B14" s="24" t="s">
        <v>144</v>
      </c>
      <c r="C14" s="5" t="s">
        <v>272</v>
      </c>
      <c r="D14" s="5" t="s">
        <v>11</v>
      </c>
      <c r="E14" s="7">
        <v>5026</v>
      </c>
      <c r="F14" s="8">
        <v>16.2</v>
      </c>
      <c r="G14" s="25">
        <f t="shared" si="0"/>
        <v>2.7799999999999998E-2</v>
      </c>
    </row>
    <row r="15" spans="1:7" ht="12.95" customHeight="1">
      <c r="A15" s="6"/>
      <c r="B15" s="24" t="s">
        <v>213</v>
      </c>
      <c r="C15" s="5" t="s">
        <v>214</v>
      </c>
      <c r="D15" s="5" t="s">
        <v>11</v>
      </c>
      <c r="E15" s="7">
        <v>52071</v>
      </c>
      <c r="F15" s="8">
        <v>13.88</v>
      </c>
      <c r="G15" s="25">
        <f t="shared" si="0"/>
        <v>2.3800000000000002E-2</v>
      </c>
    </row>
    <row r="16" spans="1:7" ht="12.95" customHeight="1">
      <c r="A16" s="6"/>
      <c r="B16" s="24" t="s">
        <v>193</v>
      </c>
      <c r="C16" s="5" t="s">
        <v>194</v>
      </c>
      <c r="D16" s="5" t="s">
        <v>11</v>
      </c>
      <c r="E16" s="7">
        <v>13236</v>
      </c>
      <c r="F16" s="8">
        <v>12.47</v>
      </c>
      <c r="G16" s="25">
        <f t="shared" si="0"/>
        <v>2.1399999999999999E-2</v>
      </c>
    </row>
    <row r="17" spans="1:7" ht="12.95" customHeight="1">
      <c r="A17" s="6"/>
      <c r="B17" s="24" t="s">
        <v>270</v>
      </c>
      <c r="C17" s="5" t="s">
        <v>271</v>
      </c>
      <c r="D17" s="5" t="s">
        <v>15</v>
      </c>
      <c r="E17" s="7">
        <v>1237</v>
      </c>
      <c r="F17" s="8">
        <v>9.34</v>
      </c>
      <c r="G17" s="25">
        <f t="shared" si="0"/>
        <v>1.6E-2</v>
      </c>
    </row>
    <row r="18" spans="1:7" ht="12.95" customHeight="1">
      <c r="A18" s="6"/>
      <c r="B18" s="24" t="s">
        <v>282</v>
      </c>
      <c r="C18" s="5" t="s">
        <v>283</v>
      </c>
      <c r="D18" s="5" t="s">
        <v>15</v>
      </c>
      <c r="E18" s="7">
        <v>1244</v>
      </c>
      <c r="F18" s="8">
        <v>8.3000000000000007</v>
      </c>
      <c r="G18" s="25">
        <f t="shared" si="0"/>
        <v>1.4200000000000001E-2</v>
      </c>
    </row>
    <row r="19" spans="1:7" ht="12.95" customHeight="1">
      <c r="A19" s="6"/>
      <c r="B19" s="24" t="s">
        <v>335</v>
      </c>
      <c r="C19" s="5" t="s">
        <v>341</v>
      </c>
      <c r="D19" s="5" t="s">
        <v>15</v>
      </c>
      <c r="E19" s="7">
        <v>7304</v>
      </c>
      <c r="F19" s="8">
        <v>7.87</v>
      </c>
      <c r="G19" s="25">
        <f t="shared" si="0"/>
        <v>1.35E-2</v>
      </c>
    </row>
    <row r="20" spans="1:7" ht="12.95" customHeight="1">
      <c r="A20" s="6"/>
      <c r="B20" s="24" t="s">
        <v>236</v>
      </c>
      <c r="C20" s="5" t="s">
        <v>237</v>
      </c>
      <c r="D20" s="5" t="s">
        <v>15</v>
      </c>
      <c r="E20" s="7">
        <v>444</v>
      </c>
      <c r="F20" s="8">
        <v>7.78</v>
      </c>
      <c r="G20" s="25">
        <f t="shared" si="0"/>
        <v>1.3299999999999999E-2</v>
      </c>
    </row>
    <row r="21" spans="1:7" ht="12.95" customHeight="1">
      <c r="A21" s="6"/>
      <c r="B21" s="24" t="s">
        <v>209</v>
      </c>
      <c r="C21" s="5" t="s">
        <v>210</v>
      </c>
      <c r="D21" s="5" t="s">
        <v>15</v>
      </c>
      <c r="E21" s="7">
        <v>1620</v>
      </c>
      <c r="F21" s="8">
        <v>6.46</v>
      </c>
      <c r="G21" s="25">
        <f t="shared" si="0"/>
        <v>1.11E-2</v>
      </c>
    </row>
    <row r="22" spans="1:7" ht="12.95" customHeight="1">
      <c r="A22" s="6"/>
      <c r="B22" s="24" t="s">
        <v>197</v>
      </c>
      <c r="C22" s="5" t="s">
        <v>198</v>
      </c>
      <c r="D22" s="5" t="s">
        <v>15</v>
      </c>
      <c r="E22" s="7">
        <v>2212</v>
      </c>
      <c r="F22" s="8">
        <v>5.94</v>
      </c>
      <c r="G22" s="25">
        <f t="shared" si="0"/>
        <v>1.0200000000000001E-2</v>
      </c>
    </row>
    <row r="23" spans="1:7" ht="12.95" customHeight="1">
      <c r="A23" s="6"/>
      <c r="B23" s="24" t="s">
        <v>21</v>
      </c>
      <c r="C23" s="5" t="s">
        <v>22</v>
      </c>
      <c r="D23" s="5" t="s">
        <v>11</v>
      </c>
      <c r="E23" s="7">
        <v>2049</v>
      </c>
      <c r="F23" s="8">
        <v>5.51</v>
      </c>
      <c r="G23" s="25">
        <f t="shared" si="0"/>
        <v>9.4000000000000004E-3</v>
      </c>
    </row>
    <row r="24" spans="1:7" ht="12.95" customHeight="1">
      <c r="A24" s="6"/>
      <c r="B24" s="24" t="s">
        <v>173</v>
      </c>
      <c r="C24" s="5" t="s">
        <v>162</v>
      </c>
      <c r="D24" s="5" t="s">
        <v>15</v>
      </c>
      <c r="E24" s="7">
        <v>3300</v>
      </c>
      <c r="F24" s="8">
        <v>5.36</v>
      </c>
      <c r="G24" s="25">
        <f t="shared" si="0"/>
        <v>9.1999999999999998E-3</v>
      </c>
    </row>
    <row r="25" spans="1:7" ht="12.95" customHeight="1">
      <c r="A25" s="6"/>
      <c r="B25" s="24" t="s">
        <v>334</v>
      </c>
      <c r="C25" s="5" t="s">
        <v>235</v>
      </c>
      <c r="D25" s="5" t="s">
        <v>11</v>
      </c>
      <c r="E25" s="7">
        <v>4167</v>
      </c>
      <c r="F25" s="8">
        <v>4.5</v>
      </c>
      <c r="G25" s="25">
        <f t="shared" si="0"/>
        <v>7.7000000000000002E-3</v>
      </c>
    </row>
    <row r="26" spans="1:7" ht="12.95" customHeight="1">
      <c r="A26" s="6"/>
      <c r="B26" s="24" t="s">
        <v>453</v>
      </c>
      <c r="C26" s="5" t="s">
        <v>454</v>
      </c>
      <c r="D26" s="5" t="s">
        <v>11</v>
      </c>
      <c r="E26" s="7">
        <v>6000</v>
      </c>
      <c r="F26" s="8">
        <v>4.4800000000000004</v>
      </c>
      <c r="G26" s="25">
        <f t="shared" si="0"/>
        <v>7.7000000000000002E-3</v>
      </c>
    </row>
    <row r="27" spans="1:7" ht="12.95" customHeight="1">
      <c r="A27" s="6"/>
      <c r="B27" s="24" t="s">
        <v>329</v>
      </c>
      <c r="C27" s="5" t="s">
        <v>327</v>
      </c>
      <c r="D27" s="5" t="s">
        <v>15</v>
      </c>
      <c r="E27" s="7">
        <v>1270</v>
      </c>
      <c r="F27" s="8">
        <v>4.45</v>
      </c>
      <c r="G27" s="25">
        <f t="shared" si="0"/>
        <v>7.6E-3</v>
      </c>
    </row>
    <row r="28" spans="1:7" ht="12.95" customHeight="1">
      <c r="A28" s="6"/>
      <c r="B28" s="24" t="s">
        <v>133</v>
      </c>
      <c r="C28" s="5" t="s">
        <v>172</v>
      </c>
      <c r="D28" s="5" t="s">
        <v>15</v>
      </c>
      <c r="E28" s="7">
        <v>266</v>
      </c>
      <c r="F28" s="8">
        <v>4.37</v>
      </c>
      <c r="G28" s="25">
        <f t="shared" si="0"/>
        <v>7.4999999999999997E-3</v>
      </c>
    </row>
    <row r="29" spans="1:7" ht="12.95" customHeight="1">
      <c r="A29" s="6"/>
      <c r="B29" s="24" t="s">
        <v>262</v>
      </c>
      <c r="C29" s="5" t="s">
        <v>263</v>
      </c>
      <c r="D29" s="5" t="s">
        <v>15</v>
      </c>
      <c r="E29" s="7">
        <v>318</v>
      </c>
      <c r="F29" s="8">
        <v>4.24</v>
      </c>
      <c r="G29" s="25">
        <f t="shared" si="0"/>
        <v>7.3000000000000001E-3</v>
      </c>
    </row>
    <row r="30" spans="1:7" ht="12.95" customHeight="1">
      <c r="A30" s="6"/>
      <c r="B30" s="24" t="s">
        <v>328</v>
      </c>
      <c r="C30" s="5" t="s">
        <v>326</v>
      </c>
      <c r="D30" s="5" t="s">
        <v>11</v>
      </c>
      <c r="E30" s="7">
        <v>8096</v>
      </c>
      <c r="F30" s="8">
        <v>4.18</v>
      </c>
      <c r="G30" s="25">
        <f t="shared" si="0"/>
        <v>7.1999999999999998E-3</v>
      </c>
    </row>
    <row r="31" spans="1:7" ht="12.95" customHeight="1">
      <c r="A31" s="6"/>
      <c r="B31" s="24" t="s">
        <v>298</v>
      </c>
      <c r="C31" s="5" t="s">
        <v>264</v>
      </c>
      <c r="D31" s="5" t="s">
        <v>11</v>
      </c>
      <c r="E31" s="7">
        <v>3035</v>
      </c>
      <c r="F31" s="8">
        <v>4.09</v>
      </c>
      <c r="G31" s="25">
        <f t="shared" si="0"/>
        <v>7.0000000000000001E-3</v>
      </c>
    </row>
    <row r="32" spans="1:7" ht="12.95" customHeight="1">
      <c r="A32" s="6"/>
      <c r="B32" s="24" t="s">
        <v>106</v>
      </c>
      <c r="C32" s="5" t="s">
        <v>14</v>
      </c>
      <c r="D32" s="5" t="s">
        <v>15</v>
      </c>
      <c r="E32" s="7">
        <v>199</v>
      </c>
      <c r="F32" s="8">
        <v>3.61</v>
      </c>
      <c r="G32" s="25">
        <f t="shared" si="0"/>
        <v>6.1999999999999998E-3</v>
      </c>
    </row>
    <row r="33" spans="1:7" ht="12.95" customHeight="1">
      <c r="A33" s="6"/>
      <c r="B33" s="24" t="s">
        <v>260</v>
      </c>
      <c r="C33" s="5" t="s">
        <v>261</v>
      </c>
      <c r="D33" s="5" t="s">
        <v>15</v>
      </c>
      <c r="E33" s="7">
        <v>200</v>
      </c>
      <c r="F33" s="8">
        <v>2.0499999999999998</v>
      </c>
      <c r="G33" s="25">
        <f t="shared" si="0"/>
        <v>3.5000000000000001E-3</v>
      </c>
    </row>
    <row r="34" spans="1:7" ht="12.95" customHeight="1">
      <c r="A34" s="6"/>
      <c r="B34" s="24" t="s">
        <v>444</v>
      </c>
      <c r="C34" s="5" t="s">
        <v>433</v>
      </c>
      <c r="D34" s="5" t="s">
        <v>15</v>
      </c>
      <c r="E34" s="7">
        <v>444</v>
      </c>
      <c r="F34" s="8">
        <v>0.6</v>
      </c>
      <c r="G34" s="25">
        <f t="shared" si="0"/>
        <v>1E-3</v>
      </c>
    </row>
    <row r="35" spans="1:7" ht="12.95" customHeight="1">
      <c r="A35" s="1"/>
      <c r="B35" s="22" t="s">
        <v>52</v>
      </c>
      <c r="C35" s="5" t="s">
        <v>1</v>
      </c>
      <c r="D35" s="5" t="s">
        <v>1</v>
      </c>
      <c r="E35" s="5" t="s">
        <v>1</v>
      </c>
      <c r="F35" s="9">
        <f>SUM(F7:F34)</f>
        <v>574.4000000000002</v>
      </c>
      <c r="G35" s="26">
        <f>SUM(G7:G34)</f>
        <v>0.98499999999999988</v>
      </c>
    </row>
    <row r="36" spans="1:7" ht="12.95" customHeight="1">
      <c r="A36" s="1"/>
      <c r="B36" s="27" t="s">
        <v>53</v>
      </c>
      <c r="C36" s="10" t="s">
        <v>1</v>
      </c>
      <c r="D36" s="10" t="s">
        <v>1</v>
      </c>
      <c r="E36" s="10" t="s">
        <v>1</v>
      </c>
      <c r="F36" s="11" t="s">
        <v>54</v>
      </c>
      <c r="G36" s="28" t="s">
        <v>54</v>
      </c>
    </row>
    <row r="37" spans="1:7" ht="12.95" customHeight="1">
      <c r="A37" s="1"/>
      <c r="B37" s="27" t="s">
        <v>52</v>
      </c>
      <c r="C37" s="10" t="s">
        <v>1</v>
      </c>
      <c r="D37" s="10" t="s">
        <v>1</v>
      </c>
      <c r="E37" s="10" t="s">
        <v>1</v>
      </c>
      <c r="F37" s="11" t="s">
        <v>54</v>
      </c>
      <c r="G37" s="28" t="s">
        <v>54</v>
      </c>
    </row>
    <row r="38" spans="1:7" ht="12.95" customHeight="1">
      <c r="A38" s="1"/>
      <c r="B38" s="27" t="s">
        <v>55</v>
      </c>
      <c r="C38" s="12" t="s">
        <v>1</v>
      </c>
      <c r="D38" s="10" t="s">
        <v>1</v>
      </c>
      <c r="E38" s="12" t="s">
        <v>1</v>
      </c>
      <c r="F38" s="9">
        <f>+F35</f>
        <v>574.4000000000002</v>
      </c>
      <c r="G38" s="26">
        <f>+G35</f>
        <v>0.98499999999999988</v>
      </c>
    </row>
    <row r="39" spans="1:7" ht="12.95" customHeight="1">
      <c r="A39" s="1"/>
      <c r="B39" s="27" t="s">
        <v>56</v>
      </c>
      <c r="C39" s="5" t="s">
        <v>1</v>
      </c>
      <c r="D39" s="10" t="s">
        <v>1</v>
      </c>
      <c r="E39" s="5" t="s">
        <v>1</v>
      </c>
      <c r="F39" s="13">
        <f>+F40-F38</f>
        <v>8.7499999999997726</v>
      </c>
      <c r="G39" s="26">
        <f>+G40-G38</f>
        <v>1.5000000000000124E-2</v>
      </c>
    </row>
    <row r="40" spans="1:7" ht="12.95" customHeight="1" thickBot="1">
      <c r="A40" s="1"/>
      <c r="B40" s="29" t="s">
        <v>57</v>
      </c>
      <c r="C40" s="30" t="s">
        <v>1</v>
      </c>
      <c r="D40" s="30" t="s">
        <v>1</v>
      </c>
      <c r="E40" s="30" t="s">
        <v>1</v>
      </c>
      <c r="F40" s="31">
        <v>583.15</v>
      </c>
      <c r="G40" s="32">
        <v>1</v>
      </c>
    </row>
    <row r="41" spans="1:7">
      <c r="A41" s="1"/>
      <c r="B41" s="2"/>
      <c r="C41" s="1"/>
      <c r="D41" s="1"/>
      <c r="E41" s="1"/>
      <c r="F41" s="1"/>
      <c r="G41" s="1"/>
    </row>
    <row r="42" spans="1:7">
      <c r="B42" s="35"/>
    </row>
    <row r="43" spans="1:7">
      <c r="B43" s="35"/>
    </row>
  </sheetData>
  <sortState ref="B8:F36">
    <sortCondition descending="1" ref="F8:F3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74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30.7109375" bestFit="1" customWidth="1"/>
    <col min="5" max="5" width="9.7109375" customWidth="1"/>
    <col min="6" max="6" width="20.85546875" bestFit="1" customWidth="1"/>
    <col min="7" max="7" width="13.7109375" bestFit="1" customWidth="1"/>
    <col min="9" max="9" width="24.85546875" bestFit="1" customWidth="1"/>
  </cols>
  <sheetData>
    <row r="1" spans="1:9" ht="16.5" customHeight="1">
      <c r="A1" s="1"/>
      <c r="B1" s="2" t="s">
        <v>80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9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9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9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9" ht="12.95" customHeight="1">
      <c r="A7" s="6"/>
      <c r="B7" s="24" t="s">
        <v>115</v>
      </c>
      <c r="C7" s="5" t="s">
        <v>31</v>
      </c>
      <c r="D7" s="5" t="s">
        <v>13</v>
      </c>
      <c r="E7" s="7">
        <v>5140</v>
      </c>
      <c r="F7" s="8">
        <v>156.16999999999999</v>
      </c>
      <c r="G7" s="25">
        <f t="shared" ref="G7:G67" si="0">+ROUND(F7/$F$73,4)</f>
        <v>5.5500000000000001E-2</v>
      </c>
      <c r="H7" s="36"/>
      <c r="I7" s="37"/>
    </row>
    <row r="8" spans="1:9" ht="12.95" customHeight="1">
      <c r="A8" s="6"/>
      <c r="B8" s="24" t="s">
        <v>108</v>
      </c>
      <c r="C8" s="5" t="s">
        <v>12</v>
      </c>
      <c r="D8" s="5" t="s">
        <v>13</v>
      </c>
      <c r="E8" s="7">
        <v>10941</v>
      </c>
      <c r="F8" s="8">
        <v>128.47</v>
      </c>
      <c r="G8" s="25">
        <f t="shared" si="0"/>
        <v>4.5600000000000002E-2</v>
      </c>
      <c r="H8" s="36"/>
      <c r="I8" s="37"/>
    </row>
    <row r="9" spans="1:9" ht="12.95" customHeight="1">
      <c r="A9" s="6"/>
      <c r="B9" s="24" t="s">
        <v>415</v>
      </c>
      <c r="C9" s="5" t="s">
        <v>420</v>
      </c>
      <c r="D9" s="5" t="s">
        <v>62</v>
      </c>
      <c r="E9" s="7">
        <v>8000</v>
      </c>
      <c r="F9" s="8">
        <v>127.96</v>
      </c>
      <c r="G9" s="25">
        <f t="shared" si="0"/>
        <v>4.5400000000000003E-2</v>
      </c>
      <c r="H9" s="36"/>
      <c r="I9" s="37"/>
    </row>
    <row r="10" spans="1:9" ht="12.95" customHeight="1">
      <c r="A10" s="6"/>
      <c r="B10" s="24" t="s">
        <v>322</v>
      </c>
      <c r="C10" s="5" t="s">
        <v>320</v>
      </c>
      <c r="D10" s="5" t="s">
        <v>13</v>
      </c>
      <c r="E10" s="7">
        <v>2942</v>
      </c>
      <c r="F10" s="8">
        <v>115.87</v>
      </c>
      <c r="G10" s="25">
        <f t="shared" si="0"/>
        <v>4.1099999999999998E-2</v>
      </c>
      <c r="H10" s="36"/>
      <c r="I10" s="37"/>
    </row>
    <row r="11" spans="1:9" ht="12.95" customHeight="1">
      <c r="A11" s="6"/>
      <c r="B11" s="24" t="s">
        <v>195</v>
      </c>
      <c r="C11" s="5" t="s">
        <v>196</v>
      </c>
      <c r="D11" s="5" t="s">
        <v>33</v>
      </c>
      <c r="E11" s="7">
        <v>6328</v>
      </c>
      <c r="F11" s="8">
        <v>97.11</v>
      </c>
      <c r="G11" s="25">
        <f t="shared" si="0"/>
        <v>3.4500000000000003E-2</v>
      </c>
      <c r="H11" s="36"/>
      <c r="I11" s="37"/>
    </row>
    <row r="12" spans="1:9" ht="12.95" customHeight="1">
      <c r="A12" s="6"/>
      <c r="B12" s="24" t="s">
        <v>184</v>
      </c>
      <c r="C12" s="5" t="s">
        <v>185</v>
      </c>
      <c r="D12" s="5" t="s">
        <v>69</v>
      </c>
      <c r="E12" s="7">
        <v>44980</v>
      </c>
      <c r="F12" s="8">
        <v>92.95</v>
      </c>
      <c r="G12" s="25">
        <f t="shared" si="0"/>
        <v>3.3000000000000002E-2</v>
      </c>
      <c r="H12" s="36"/>
      <c r="I12" s="37"/>
    </row>
    <row r="13" spans="1:9" ht="12.95" customHeight="1">
      <c r="A13" s="6"/>
      <c r="B13" s="24" t="s">
        <v>247</v>
      </c>
      <c r="C13" s="5" t="s">
        <v>248</v>
      </c>
      <c r="D13" s="5" t="s">
        <v>249</v>
      </c>
      <c r="E13" s="7">
        <v>424</v>
      </c>
      <c r="F13" s="8">
        <v>92.66</v>
      </c>
      <c r="G13" s="25">
        <f t="shared" si="0"/>
        <v>3.2899999999999999E-2</v>
      </c>
      <c r="H13" s="36"/>
      <c r="I13" s="37"/>
    </row>
    <row r="14" spans="1:9" ht="12.95" customHeight="1">
      <c r="A14" s="6"/>
      <c r="B14" s="24" t="s">
        <v>370</v>
      </c>
      <c r="C14" s="5" t="s">
        <v>387</v>
      </c>
      <c r="D14" s="5" t="s">
        <v>13</v>
      </c>
      <c r="E14" s="7">
        <v>9000</v>
      </c>
      <c r="F14" s="8">
        <v>75.11</v>
      </c>
      <c r="G14" s="25">
        <f t="shared" si="0"/>
        <v>2.6700000000000002E-2</v>
      </c>
      <c r="H14" s="36"/>
      <c r="I14" s="37"/>
    </row>
    <row r="15" spans="1:9" ht="12.95" customHeight="1">
      <c r="A15" s="6"/>
      <c r="B15" s="24" t="s">
        <v>147</v>
      </c>
      <c r="C15" s="5" t="s">
        <v>92</v>
      </c>
      <c r="D15" s="5" t="s">
        <v>37</v>
      </c>
      <c r="E15" s="7">
        <v>6367</v>
      </c>
      <c r="F15" s="8">
        <v>71.239999999999995</v>
      </c>
      <c r="G15" s="25">
        <f t="shared" si="0"/>
        <v>2.53E-2</v>
      </c>
      <c r="H15" s="36"/>
      <c r="I15" s="37"/>
    </row>
    <row r="16" spans="1:9" ht="12.95" customHeight="1">
      <c r="A16" s="6"/>
      <c r="B16" s="24" t="s">
        <v>138</v>
      </c>
      <c r="C16" s="5" t="s">
        <v>74</v>
      </c>
      <c r="D16" s="5" t="s">
        <v>65</v>
      </c>
      <c r="E16" s="7">
        <v>1696</v>
      </c>
      <c r="F16" s="8">
        <v>70.45</v>
      </c>
      <c r="G16" s="25">
        <f t="shared" si="0"/>
        <v>2.5000000000000001E-2</v>
      </c>
      <c r="H16" s="36"/>
      <c r="I16" s="37"/>
    </row>
    <row r="17" spans="1:9" ht="12.95" customHeight="1">
      <c r="A17" s="6"/>
      <c r="B17" s="24" t="s">
        <v>123</v>
      </c>
      <c r="C17" s="5" t="s">
        <v>29</v>
      </c>
      <c r="D17" s="5" t="s">
        <v>30</v>
      </c>
      <c r="E17" s="7">
        <v>790</v>
      </c>
      <c r="F17" s="8">
        <v>70.099999999999994</v>
      </c>
      <c r="G17" s="25">
        <f t="shared" si="0"/>
        <v>2.4899999999999999E-2</v>
      </c>
      <c r="H17" s="36"/>
      <c r="I17" s="37"/>
    </row>
    <row r="18" spans="1:9" ht="12.95" customHeight="1">
      <c r="A18" s="6"/>
      <c r="B18" s="24" t="s">
        <v>250</v>
      </c>
      <c r="C18" s="5" t="s">
        <v>251</v>
      </c>
      <c r="D18" s="5" t="s">
        <v>223</v>
      </c>
      <c r="E18" s="7">
        <v>9406</v>
      </c>
      <c r="F18" s="8">
        <v>69.95</v>
      </c>
      <c r="G18" s="25">
        <f t="shared" si="0"/>
        <v>2.4799999999999999E-2</v>
      </c>
      <c r="H18" s="36"/>
      <c r="I18" s="37"/>
    </row>
    <row r="19" spans="1:9" ht="12.95" customHeight="1">
      <c r="A19" s="6"/>
      <c r="B19" s="24" t="s">
        <v>254</v>
      </c>
      <c r="C19" s="5" t="s">
        <v>255</v>
      </c>
      <c r="D19" s="5" t="s">
        <v>103</v>
      </c>
      <c r="E19" s="7">
        <v>98008</v>
      </c>
      <c r="F19" s="8">
        <v>67.180000000000007</v>
      </c>
      <c r="G19" s="25">
        <f t="shared" si="0"/>
        <v>2.3900000000000001E-2</v>
      </c>
      <c r="H19" s="36"/>
      <c r="I19" s="37"/>
    </row>
    <row r="20" spans="1:9" ht="12.95" customHeight="1">
      <c r="A20" s="6"/>
      <c r="B20" s="24" t="s">
        <v>128</v>
      </c>
      <c r="C20" s="5" t="s">
        <v>68</v>
      </c>
      <c r="D20" s="5" t="s">
        <v>37</v>
      </c>
      <c r="E20" s="7">
        <v>6218</v>
      </c>
      <c r="F20" s="8">
        <v>66.430000000000007</v>
      </c>
      <c r="G20" s="25">
        <f t="shared" si="0"/>
        <v>2.3599999999999999E-2</v>
      </c>
      <c r="H20" s="36"/>
      <c r="I20" s="37"/>
    </row>
    <row r="21" spans="1:9" ht="12.95" customHeight="1">
      <c r="A21" s="6"/>
      <c r="B21" s="24" t="s">
        <v>134</v>
      </c>
      <c r="C21" s="5" t="s">
        <v>63</v>
      </c>
      <c r="D21" s="5" t="s">
        <v>37</v>
      </c>
      <c r="E21" s="7">
        <v>1275</v>
      </c>
      <c r="F21" s="8">
        <v>63.56</v>
      </c>
      <c r="G21" s="25">
        <f t="shared" si="0"/>
        <v>2.2599999999999999E-2</v>
      </c>
      <c r="H21" s="36"/>
      <c r="I21" s="37"/>
    </row>
    <row r="22" spans="1:9" ht="12.95" customHeight="1">
      <c r="A22" s="6"/>
      <c r="B22" s="24" t="s">
        <v>199</v>
      </c>
      <c r="C22" s="5" t="s">
        <v>200</v>
      </c>
      <c r="D22" s="5" t="s">
        <v>50</v>
      </c>
      <c r="E22" s="7">
        <v>6927</v>
      </c>
      <c r="F22" s="8">
        <v>62.93</v>
      </c>
      <c r="G22" s="25">
        <f t="shared" si="0"/>
        <v>2.23E-2</v>
      </c>
      <c r="H22" s="36"/>
      <c r="I22" s="37"/>
    </row>
    <row r="23" spans="1:9" ht="12.95" customHeight="1">
      <c r="A23" s="6"/>
      <c r="B23" s="24" t="s">
        <v>369</v>
      </c>
      <c r="C23" s="5" t="s">
        <v>386</v>
      </c>
      <c r="D23" s="5" t="s">
        <v>13</v>
      </c>
      <c r="E23" s="7">
        <v>29000</v>
      </c>
      <c r="F23" s="8">
        <v>62.67</v>
      </c>
      <c r="G23" s="25">
        <f t="shared" si="0"/>
        <v>2.23E-2</v>
      </c>
      <c r="H23" s="36"/>
      <c r="I23" s="37"/>
    </row>
    <row r="24" spans="1:9" ht="12.95" customHeight="1">
      <c r="A24" s="6"/>
      <c r="B24" s="24" t="s">
        <v>284</v>
      </c>
      <c r="C24" s="5" t="s">
        <v>285</v>
      </c>
      <c r="D24" s="5" t="s">
        <v>37</v>
      </c>
      <c r="E24" s="7">
        <v>21203</v>
      </c>
      <c r="F24" s="8">
        <v>58.44</v>
      </c>
      <c r="G24" s="25">
        <f t="shared" si="0"/>
        <v>2.0799999999999999E-2</v>
      </c>
      <c r="H24" s="36"/>
      <c r="I24" s="37"/>
    </row>
    <row r="25" spans="1:9" ht="12.95" customHeight="1">
      <c r="A25" s="6"/>
      <c r="B25" s="24" t="s">
        <v>161</v>
      </c>
      <c r="C25" s="5" t="s">
        <v>306</v>
      </c>
      <c r="D25" s="5" t="s">
        <v>69</v>
      </c>
      <c r="E25" s="7">
        <v>18675</v>
      </c>
      <c r="F25" s="8">
        <v>56.86</v>
      </c>
      <c r="G25" s="25">
        <f t="shared" si="0"/>
        <v>2.0199999999999999E-2</v>
      </c>
      <c r="H25" s="36"/>
      <c r="I25" s="37"/>
    </row>
    <row r="26" spans="1:9" ht="12.95" customHeight="1">
      <c r="A26" s="6"/>
      <c r="B26" s="24" t="s">
        <v>132</v>
      </c>
      <c r="C26" s="5" t="s">
        <v>60</v>
      </c>
      <c r="D26" s="5" t="s">
        <v>50</v>
      </c>
      <c r="E26" s="7">
        <v>7147</v>
      </c>
      <c r="F26" s="8">
        <v>56.44</v>
      </c>
      <c r="G26" s="25">
        <f t="shared" si="0"/>
        <v>0.02</v>
      </c>
      <c r="H26" s="36"/>
      <c r="I26" s="37"/>
    </row>
    <row r="27" spans="1:9" ht="12.95" customHeight="1">
      <c r="A27" s="6"/>
      <c r="B27" s="24" t="s">
        <v>158</v>
      </c>
      <c r="C27" s="5" t="s">
        <v>81</v>
      </c>
      <c r="D27" s="5" t="s">
        <v>226</v>
      </c>
      <c r="E27" s="7">
        <v>250</v>
      </c>
      <c r="F27" s="8">
        <v>51.71</v>
      </c>
      <c r="G27" s="25">
        <f t="shared" si="0"/>
        <v>1.84E-2</v>
      </c>
      <c r="H27" s="36"/>
      <c r="I27" s="37"/>
    </row>
    <row r="28" spans="1:9" ht="12.95" customHeight="1">
      <c r="A28" s="6"/>
      <c r="B28" s="24" t="s">
        <v>376</v>
      </c>
      <c r="C28" s="5" t="s">
        <v>393</v>
      </c>
      <c r="D28" s="5" t="s">
        <v>26</v>
      </c>
      <c r="E28" s="7">
        <v>1000</v>
      </c>
      <c r="F28" s="8">
        <v>50.9</v>
      </c>
      <c r="G28" s="25">
        <f t="shared" si="0"/>
        <v>1.8100000000000002E-2</v>
      </c>
      <c r="H28" s="36"/>
      <c r="I28" s="37"/>
    </row>
    <row r="29" spans="1:9" ht="12.95" customHeight="1">
      <c r="A29" s="6"/>
      <c r="B29" s="24" t="s">
        <v>243</v>
      </c>
      <c r="C29" s="5" t="s">
        <v>244</v>
      </c>
      <c r="D29" s="5" t="s">
        <v>33</v>
      </c>
      <c r="E29" s="7">
        <v>718</v>
      </c>
      <c r="F29" s="8">
        <v>48.71</v>
      </c>
      <c r="G29" s="25">
        <f t="shared" si="0"/>
        <v>1.7299999999999999E-2</v>
      </c>
      <c r="H29" s="36"/>
      <c r="I29" s="37"/>
    </row>
    <row r="30" spans="1:9" ht="12.95" customHeight="1">
      <c r="A30" s="6"/>
      <c r="B30" s="24" t="s">
        <v>135</v>
      </c>
      <c r="C30" s="5" t="s">
        <v>67</v>
      </c>
      <c r="D30" s="5" t="s">
        <v>65</v>
      </c>
      <c r="E30" s="7">
        <v>5858</v>
      </c>
      <c r="F30" s="8">
        <v>44.03</v>
      </c>
      <c r="G30" s="25">
        <f t="shared" si="0"/>
        <v>1.5599999999999999E-2</v>
      </c>
      <c r="H30" s="36"/>
      <c r="I30" s="37"/>
    </row>
    <row r="31" spans="1:9" ht="12.95" customHeight="1">
      <c r="A31" s="6"/>
      <c r="B31" s="24" t="s">
        <v>131</v>
      </c>
      <c r="C31" s="5" t="s">
        <v>61</v>
      </c>
      <c r="D31" s="5" t="s">
        <v>62</v>
      </c>
      <c r="E31" s="7">
        <v>13108</v>
      </c>
      <c r="F31" s="8">
        <v>43.21</v>
      </c>
      <c r="G31" s="25">
        <f t="shared" si="0"/>
        <v>1.5299999999999999E-2</v>
      </c>
      <c r="H31" s="36"/>
      <c r="I31" s="37"/>
    </row>
    <row r="32" spans="1:9" ht="12.95" customHeight="1">
      <c r="A32" s="6"/>
      <c r="B32" s="24" t="s">
        <v>265</v>
      </c>
      <c r="C32" s="5" t="s">
        <v>179</v>
      </c>
      <c r="D32" s="5" t="s">
        <v>15</v>
      </c>
      <c r="E32" s="7">
        <v>3159</v>
      </c>
      <c r="F32" s="8">
        <v>42.98</v>
      </c>
      <c r="G32" s="25">
        <f t="shared" si="0"/>
        <v>1.5299999999999999E-2</v>
      </c>
      <c r="H32" s="36"/>
      <c r="I32" s="37"/>
    </row>
    <row r="33" spans="1:9" ht="12.95" customHeight="1">
      <c r="A33" s="6"/>
      <c r="B33" s="24" t="s">
        <v>312</v>
      </c>
      <c r="C33" s="5" t="s">
        <v>318</v>
      </c>
      <c r="D33" s="5" t="s">
        <v>26</v>
      </c>
      <c r="E33" s="7">
        <v>1900</v>
      </c>
      <c r="F33" s="8">
        <v>42.2</v>
      </c>
      <c r="G33" s="25">
        <f t="shared" si="0"/>
        <v>1.4999999999999999E-2</v>
      </c>
      <c r="H33" s="36"/>
      <c r="I33" s="37"/>
    </row>
    <row r="34" spans="1:9" ht="12.95" customHeight="1">
      <c r="A34" s="6"/>
      <c r="B34" s="24" t="s">
        <v>245</v>
      </c>
      <c r="C34" s="5" t="s">
        <v>246</v>
      </c>
      <c r="D34" s="5" t="s">
        <v>238</v>
      </c>
      <c r="E34" s="7">
        <v>1103</v>
      </c>
      <c r="F34" s="8">
        <v>41.8</v>
      </c>
      <c r="G34" s="25">
        <f t="shared" si="0"/>
        <v>1.4800000000000001E-2</v>
      </c>
      <c r="H34" s="36"/>
      <c r="I34" s="37"/>
    </row>
    <row r="35" spans="1:9" ht="12.95" customHeight="1">
      <c r="A35" s="6"/>
      <c r="B35" s="24" t="s">
        <v>441</v>
      </c>
      <c r="C35" s="5" t="s">
        <v>430</v>
      </c>
      <c r="D35" s="5" t="s">
        <v>223</v>
      </c>
      <c r="E35" s="7">
        <v>5000</v>
      </c>
      <c r="F35" s="8">
        <v>36.58</v>
      </c>
      <c r="G35" s="25">
        <f t="shared" si="0"/>
        <v>1.2999999999999999E-2</v>
      </c>
      <c r="H35" s="36"/>
      <c r="I35" s="37"/>
    </row>
    <row r="36" spans="1:9" ht="12.95" customHeight="1">
      <c r="A36" s="6"/>
      <c r="B36" s="24" t="s">
        <v>301</v>
      </c>
      <c r="C36" s="5" t="s">
        <v>304</v>
      </c>
      <c r="D36" s="5" t="s">
        <v>62</v>
      </c>
      <c r="E36" s="7">
        <v>450</v>
      </c>
      <c r="F36" s="8">
        <v>36.22</v>
      </c>
      <c r="G36" s="25">
        <f t="shared" si="0"/>
        <v>1.29E-2</v>
      </c>
      <c r="H36" s="36"/>
      <c r="I36" s="37"/>
    </row>
    <row r="37" spans="1:9" ht="12.95" customHeight="1">
      <c r="A37" s="6"/>
      <c r="B37" s="24" t="s">
        <v>146</v>
      </c>
      <c r="C37" s="5" t="s">
        <v>101</v>
      </c>
      <c r="D37" s="5" t="s">
        <v>65</v>
      </c>
      <c r="E37" s="7">
        <v>2159</v>
      </c>
      <c r="F37" s="8">
        <v>35.1</v>
      </c>
      <c r="G37" s="25">
        <f t="shared" si="0"/>
        <v>1.2500000000000001E-2</v>
      </c>
      <c r="H37" s="36"/>
      <c r="I37" s="37"/>
    </row>
    <row r="38" spans="1:9" ht="12.95" customHeight="1">
      <c r="A38" s="6"/>
      <c r="B38" s="24" t="s">
        <v>377</v>
      </c>
      <c r="C38" s="5" t="s">
        <v>394</v>
      </c>
      <c r="D38" s="5" t="s">
        <v>15</v>
      </c>
      <c r="E38" s="7">
        <v>1695</v>
      </c>
      <c r="F38" s="8">
        <v>32.659999999999997</v>
      </c>
      <c r="G38" s="25">
        <f t="shared" si="0"/>
        <v>1.1599999999999999E-2</v>
      </c>
      <c r="H38" s="36"/>
      <c r="I38" s="37"/>
    </row>
    <row r="39" spans="1:9" ht="12.95" customHeight="1">
      <c r="A39" s="6"/>
      <c r="B39" s="24" t="s">
        <v>382</v>
      </c>
      <c r="C39" s="5" t="s">
        <v>399</v>
      </c>
      <c r="D39" s="5" t="s">
        <v>37</v>
      </c>
      <c r="E39" s="7">
        <v>1800</v>
      </c>
      <c r="F39" s="8">
        <v>32.25</v>
      </c>
      <c r="G39" s="25">
        <f t="shared" si="0"/>
        <v>1.15E-2</v>
      </c>
      <c r="H39" s="36"/>
      <c r="I39" s="37"/>
    </row>
    <row r="40" spans="1:9" ht="12.95" customHeight="1">
      <c r="A40" s="6"/>
      <c r="B40" s="24" t="s">
        <v>127</v>
      </c>
      <c r="C40" s="5" t="s">
        <v>85</v>
      </c>
      <c r="D40" s="5" t="s">
        <v>26</v>
      </c>
      <c r="E40" s="7">
        <v>5062</v>
      </c>
      <c r="F40" s="8">
        <v>29.83</v>
      </c>
      <c r="G40" s="25">
        <f t="shared" si="0"/>
        <v>1.06E-2</v>
      </c>
      <c r="H40" s="36"/>
      <c r="I40" s="37"/>
    </row>
    <row r="41" spans="1:9" ht="12.95" customHeight="1">
      <c r="A41" s="6"/>
      <c r="B41" s="24" t="s">
        <v>308</v>
      </c>
      <c r="C41" s="5" t="s">
        <v>314</v>
      </c>
      <c r="D41" s="5" t="s">
        <v>157</v>
      </c>
      <c r="E41" s="7">
        <v>876</v>
      </c>
      <c r="F41" s="8">
        <v>29.46</v>
      </c>
      <c r="G41" s="25">
        <f t="shared" si="0"/>
        <v>1.0500000000000001E-2</v>
      </c>
      <c r="H41" s="36"/>
      <c r="I41" s="37"/>
    </row>
    <row r="42" spans="1:9" ht="12.95" customHeight="1">
      <c r="A42" s="6"/>
      <c r="B42" s="24" t="s">
        <v>201</v>
      </c>
      <c r="C42" s="5" t="s">
        <v>202</v>
      </c>
      <c r="D42" s="5" t="s">
        <v>37</v>
      </c>
      <c r="E42" s="7">
        <v>11604</v>
      </c>
      <c r="F42" s="8">
        <v>28.84</v>
      </c>
      <c r="G42" s="25">
        <f t="shared" si="0"/>
        <v>1.0200000000000001E-2</v>
      </c>
      <c r="H42" s="36"/>
      <c r="I42" s="37"/>
    </row>
    <row r="43" spans="1:9" ht="12.95" customHeight="1">
      <c r="A43" s="6"/>
      <c r="B43" s="24" t="s">
        <v>256</v>
      </c>
      <c r="C43" s="5" t="s">
        <v>257</v>
      </c>
      <c r="D43" s="5" t="s">
        <v>13</v>
      </c>
      <c r="E43" s="7">
        <v>4051</v>
      </c>
      <c r="F43" s="8">
        <v>25.78</v>
      </c>
      <c r="G43" s="25">
        <f t="shared" si="0"/>
        <v>9.1999999999999998E-3</v>
      </c>
      <c r="H43" s="36"/>
      <c r="I43" s="37"/>
    </row>
    <row r="44" spans="1:9" ht="12.95" customHeight="1">
      <c r="A44" s="6"/>
      <c r="B44" s="24" t="s">
        <v>296</v>
      </c>
      <c r="C44" s="5" t="s">
        <v>297</v>
      </c>
      <c r="D44" s="5" t="s">
        <v>50</v>
      </c>
      <c r="E44" s="7">
        <v>7176</v>
      </c>
      <c r="F44" s="8">
        <v>25.42</v>
      </c>
      <c r="G44" s="25">
        <f t="shared" si="0"/>
        <v>8.9999999999999993E-3</v>
      </c>
      <c r="H44" s="36"/>
      <c r="I44" s="37"/>
    </row>
    <row r="45" spans="1:9" ht="12.95" customHeight="1">
      <c r="A45" s="6"/>
      <c r="B45" s="24" t="s">
        <v>455</v>
      </c>
      <c r="C45" s="5" t="s">
        <v>456</v>
      </c>
      <c r="D45" s="5" t="s">
        <v>223</v>
      </c>
      <c r="E45" s="7">
        <v>1384</v>
      </c>
      <c r="F45" s="8">
        <v>24.71</v>
      </c>
      <c r="G45" s="25">
        <f t="shared" si="0"/>
        <v>8.8000000000000005E-3</v>
      </c>
      <c r="H45" s="36"/>
      <c r="I45" s="37"/>
    </row>
    <row r="46" spans="1:9" ht="12.95" customHeight="1">
      <c r="A46" s="6"/>
      <c r="B46" s="24" t="s">
        <v>311</v>
      </c>
      <c r="C46" s="5" t="s">
        <v>317</v>
      </c>
      <c r="D46" s="5" t="s">
        <v>37</v>
      </c>
      <c r="E46" s="7">
        <v>2284</v>
      </c>
      <c r="F46" s="8">
        <v>24.69</v>
      </c>
      <c r="G46" s="25">
        <f t="shared" si="0"/>
        <v>8.8000000000000005E-3</v>
      </c>
      <c r="H46" s="36"/>
      <c r="I46" s="37"/>
    </row>
    <row r="47" spans="1:9" ht="12.95" customHeight="1">
      <c r="A47" s="6"/>
      <c r="B47" s="24" t="s">
        <v>139</v>
      </c>
      <c r="C47" s="5" t="s">
        <v>75</v>
      </c>
      <c r="D47" s="5" t="s">
        <v>13</v>
      </c>
      <c r="E47" s="7">
        <v>4000</v>
      </c>
      <c r="F47" s="8">
        <v>24.5</v>
      </c>
      <c r="G47" s="25">
        <f t="shared" si="0"/>
        <v>8.6999999999999994E-3</v>
      </c>
      <c r="H47" s="36"/>
      <c r="I47" s="37"/>
    </row>
    <row r="48" spans="1:9" ht="12.95" customHeight="1">
      <c r="A48" s="6"/>
      <c r="B48" s="24" t="s">
        <v>286</v>
      </c>
      <c r="C48" s="5" t="s">
        <v>287</v>
      </c>
      <c r="D48" s="5" t="s">
        <v>223</v>
      </c>
      <c r="E48" s="7">
        <v>1711</v>
      </c>
      <c r="F48" s="8">
        <v>24.41</v>
      </c>
      <c r="G48" s="25">
        <f t="shared" si="0"/>
        <v>8.6999999999999994E-3</v>
      </c>
      <c r="H48" s="36"/>
      <c r="I48" s="37"/>
    </row>
    <row r="49" spans="1:9" ht="12.95" customHeight="1">
      <c r="A49" s="6"/>
      <c r="B49" s="24" t="s">
        <v>407</v>
      </c>
      <c r="C49" s="5" t="s">
        <v>64</v>
      </c>
      <c r="D49" s="5" t="s">
        <v>65</v>
      </c>
      <c r="E49" s="7">
        <v>131</v>
      </c>
      <c r="F49" s="8">
        <v>21.85</v>
      </c>
      <c r="G49" s="25">
        <f t="shared" si="0"/>
        <v>7.7999999999999996E-3</v>
      </c>
      <c r="H49" s="36"/>
      <c r="I49" s="37"/>
    </row>
    <row r="50" spans="1:9" ht="12.95" customHeight="1">
      <c r="A50" s="6"/>
      <c r="B50" s="24" t="s">
        <v>176</v>
      </c>
      <c r="C50" s="5" t="s">
        <v>177</v>
      </c>
      <c r="D50" s="5" t="s">
        <v>178</v>
      </c>
      <c r="E50" s="7">
        <v>6000</v>
      </c>
      <c r="F50" s="8">
        <v>20.83</v>
      </c>
      <c r="G50" s="25">
        <f t="shared" si="0"/>
        <v>7.4000000000000003E-3</v>
      </c>
      <c r="H50" s="36"/>
      <c r="I50" s="37"/>
    </row>
    <row r="51" spans="1:9" ht="12.95" customHeight="1">
      <c r="A51" s="6"/>
      <c r="B51" s="24" t="s">
        <v>337</v>
      </c>
      <c r="C51" s="5" t="s">
        <v>343</v>
      </c>
      <c r="D51" s="5" t="s">
        <v>62</v>
      </c>
      <c r="E51" s="7">
        <v>3600</v>
      </c>
      <c r="F51" s="8">
        <v>20.260000000000002</v>
      </c>
      <c r="G51" s="25">
        <f t="shared" si="0"/>
        <v>7.1999999999999998E-3</v>
      </c>
      <c r="H51" s="36"/>
      <c r="I51" s="37"/>
    </row>
    <row r="52" spans="1:9" ht="12.95" customHeight="1">
      <c r="A52" s="6"/>
      <c r="B52" s="24" t="s">
        <v>417</v>
      </c>
      <c r="C52" s="5" t="s">
        <v>422</v>
      </c>
      <c r="D52" s="5" t="s">
        <v>26</v>
      </c>
      <c r="E52" s="7">
        <v>3000</v>
      </c>
      <c r="F52" s="8">
        <v>20.13</v>
      </c>
      <c r="G52" s="25">
        <f t="shared" si="0"/>
        <v>7.1000000000000004E-3</v>
      </c>
      <c r="H52" s="36"/>
      <c r="I52" s="37"/>
    </row>
    <row r="53" spans="1:9" ht="12.95" customHeight="1">
      <c r="A53" s="6"/>
      <c r="B53" s="24" t="s">
        <v>174</v>
      </c>
      <c r="C53" s="5" t="s">
        <v>175</v>
      </c>
      <c r="D53" s="5" t="s">
        <v>62</v>
      </c>
      <c r="E53" s="7">
        <v>9625</v>
      </c>
      <c r="F53" s="8">
        <v>19.940000000000001</v>
      </c>
      <c r="G53" s="25">
        <f t="shared" ref="G53" si="1">+ROUND(F53/$F$73,4)</f>
        <v>7.1000000000000004E-3</v>
      </c>
      <c r="H53" s="36"/>
      <c r="I53" s="37"/>
    </row>
    <row r="54" spans="1:9" ht="12.95" customHeight="1">
      <c r="A54" s="6"/>
      <c r="B54" s="24" t="s">
        <v>215</v>
      </c>
      <c r="C54" s="5" t="s">
        <v>216</v>
      </c>
      <c r="D54" s="5" t="s">
        <v>36</v>
      </c>
      <c r="E54" s="7">
        <v>1816</v>
      </c>
      <c r="F54" s="8">
        <v>18.8</v>
      </c>
      <c r="G54" s="25">
        <f t="shared" si="0"/>
        <v>6.7000000000000002E-3</v>
      </c>
      <c r="H54" s="36"/>
      <c r="I54" s="37"/>
    </row>
    <row r="55" spans="1:9" ht="12.95" customHeight="1">
      <c r="A55" s="6"/>
      <c r="B55" s="24" t="s">
        <v>303</v>
      </c>
      <c r="C55" s="5" t="s">
        <v>307</v>
      </c>
      <c r="D55" s="5" t="s">
        <v>23</v>
      </c>
      <c r="E55" s="7">
        <v>420</v>
      </c>
      <c r="F55" s="8">
        <v>17.96</v>
      </c>
      <c r="G55" s="25">
        <f t="shared" si="0"/>
        <v>6.4000000000000003E-3</v>
      </c>
      <c r="H55" s="36"/>
      <c r="I55" s="37"/>
    </row>
    <row r="56" spans="1:9" ht="12.95" customHeight="1">
      <c r="A56" s="6"/>
      <c r="B56" s="24" t="s">
        <v>380</v>
      </c>
      <c r="C56" s="5" t="s">
        <v>397</v>
      </c>
      <c r="D56" s="5" t="s">
        <v>13</v>
      </c>
      <c r="E56" s="7">
        <v>2000</v>
      </c>
      <c r="F56" s="8">
        <v>17.170000000000002</v>
      </c>
      <c r="G56" s="25">
        <f t="shared" si="0"/>
        <v>6.1000000000000004E-3</v>
      </c>
      <c r="H56" s="36"/>
      <c r="I56" s="37"/>
    </row>
    <row r="57" spans="1:9" ht="12.95" customHeight="1">
      <c r="A57" s="6"/>
      <c r="B57" s="24" t="s">
        <v>258</v>
      </c>
      <c r="C57" s="5" t="s">
        <v>259</v>
      </c>
      <c r="D57" s="5" t="s">
        <v>50</v>
      </c>
      <c r="E57" s="7">
        <v>962</v>
      </c>
      <c r="F57" s="8">
        <v>17.13</v>
      </c>
      <c r="G57" s="25">
        <f t="shared" si="0"/>
        <v>6.1000000000000004E-3</v>
      </c>
      <c r="H57" s="36"/>
      <c r="I57" s="37"/>
    </row>
    <row r="58" spans="1:9" ht="12.95" customHeight="1">
      <c r="A58" s="6"/>
      <c r="B58" s="24" t="s">
        <v>336</v>
      </c>
      <c r="C58" s="5" t="s">
        <v>342</v>
      </c>
      <c r="D58" s="5" t="s">
        <v>13</v>
      </c>
      <c r="E58" s="7">
        <v>2003</v>
      </c>
      <c r="F58" s="8">
        <v>17.12</v>
      </c>
      <c r="G58" s="25">
        <f t="shared" si="0"/>
        <v>6.1000000000000004E-3</v>
      </c>
      <c r="H58" s="36"/>
      <c r="I58" s="37"/>
    </row>
    <row r="59" spans="1:9" ht="12.95" customHeight="1">
      <c r="A59" s="6"/>
      <c r="B59" s="24" t="s">
        <v>159</v>
      </c>
      <c r="C59" s="5" t="s">
        <v>86</v>
      </c>
      <c r="D59" s="5" t="s">
        <v>69</v>
      </c>
      <c r="E59" s="7">
        <v>6236</v>
      </c>
      <c r="F59" s="8">
        <v>15.4</v>
      </c>
      <c r="G59" s="25">
        <f t="shared" si="0"/>
        <v>5.4999999999999997E-3</v>
      </c>
      <c r="H59" s="36"/>
      <c r="I59" s="37"/>
    </row>
    <row r="60" spans="1:9" ht="12.95" customHeight="1">
      <c r="A60" s="6"/>
      <c r="B60" s="24" t="s">
        <v>408</v>
      </c>
      <c r="C60" s="5" t="s">
        <v>406</v>
      </c>
      <c r="D60" s="5" t="s">
        <v>35</v>
      </c>
      <c r="E60" s="7">
        <v>8391</v>
      </c>
      <c r="F60" s="8">
        <v>13.93</v>
      </c>
      <c r="G60" s="25">
        <f t="shared" si="0"/>
        <v>4.8999999999999998E-3</v>
      </c>
      <c r="H60" s="36"/>
      <c r="I60" s="37"/>
    </row>
    <row r="61" spans="1:9" ht="12.95" customHeight="1">
      <c r="A61" s="6"/>
      <c r="B61" s="24" t="s">
        <v>219</v>
      </c>
      <c r="C61" s="5" t="s">
        <v>220</v>
      </c>
      <c r="D61" s="5" t="s">
        <v>23</v>
      </c>
      <c r="E61" s="7">
        <v>1026</v>
      </c>
      <c r="F61" s="8">
        <v>13.7</v>
      </c>
      <c r="G61" s="25">
        <f t="shared" si="0"/>
        <v>4.8999999999999998E-3</v>
      </c>
      <c r="H61" s="36"/>
      <c r="I61" s="37"/>
    </row>
    <row r="62" spans="1:9" ht="12.95" customHeight="1">
      <c r="A62" s="6"/>
      <c r="B62" s="24" t="s">
        <v>340</v>
      </c>
      <c r="C62" s="5" t="s">
        <v>346</v>
      </c>
      <c r="D62" s="5" t="s">
        <v>62</v>
      </c>
      <c r="E62" s="7">
        <v>275</v>
      </c>
      <c r="F62" s="8">
        <v>13.42</v>
      </c>
      <c r="G62" s="25">
        <f t="shared" ref="G62" si="2">+ROUND(F62/$F$73,4)</f>
        <v>4.7999999999999996E-3</v>
      </c>
      <c r="H62" s="36"/>
      <c r="I62" s="37"/>
    </row>
    <row r="63" spans="1:9" ht="12.95" customHeight="1">
      <c r="A63" s="6"/>
      <c r="B63" s="24" t="s">
        <v>227</v>
      </c>
      <c r="C63" s="5" t="s">
        <v>228</v>
      </c>
      <c r="D63" s="5" t="s">
        <v>13</v>
      </c>
      <c r="E63" s="7">
        <v>900</v>
      </c>
      <c r="F63" s="8">
        <v>12.95</v>
      </c>
      <c r="G63" s="25">
        <f t="shared" si="0"/>
        <v>4.5999999999999999E-3</v>
      </c>
      <c r="H63" s="36"/>
      <c r="I63" s="37"/>
    </row>
    <row r="64" spans="1:9" ht="12.95" customHeight="1">
      <c r="A64" s="6"/>
      <c r="B64" s="24" t="s">
        <v>355</v>
      </c>
      <c r="C64" s="5" t="s">
        <v>356</v>
      </c>
      <c r="D64" s="5" t="s">
        <v>15</v>
      </c>
      <c r="E64" s="7">
        <v>300</v>
      </c>
      <c r="F64" s="8">
        <v>11.47</v>
      </c>
      <c r="G64" s="25">
        <f t="shared" si="0"/>
        <v>4.1000000000000003E-3</v>
      </c>
      <c r="H64" s="36"/>
      <c r="I64" s="37"/>
    </row>
    <row r="65" spans="1:9" ht="12.95" customHeight="1">
      <c r="A65" s="6"/>
      <c r="B65" s="24" t="s">
        <v>266</v>
      </c>
      <c r="C65" s="5" t="s">
        <v>267</v>
      </c>
      <c r="D65" s="5" t="s">
        <v>50</v>
      </c>
      <c r="E65" s="7">
        <v>1388</v>
      </c>
      <c r="F65" s="8">
        <v>9.94</v>
      </c>
      <c r="G65" s="25">
        <f t="shared" si="0"/>
        <v>3.5000000000000001E-3</v>
      </c>
      <c r="H65" s="36"/>
      <c r="I65" s="37"/>
    </row>
    <row r="66" spans="1:9" ht="12.95" customHeight="1">
      <c r="A66" s="6"/>
      <c r="B66" s="24" t="s">
        <v>371</v>
      </c>
      <c r="C66" s="5" t="s">
        <v>388</v>
      </c>
      <c r="D66" s="5" t="s">
        <v>23</v>
      </c>
      <c r="E66" s="7">
        <v>5000</v>
      </c>
      <c r="F66" s="8">
        <v>7.13</v>
      </c>
      <c r="G66" s="25">
        <f t="shared" si="0"/>
        <v>2.5000000000000001E-3</v>
      </c>
      <c r="H66" s="36"/>
      <c r="I66" s="37"/>
    </row>
    <row r="67" spans="1:9" ht="12.95" customHeight="1">
      <c r="A67" s="6"/>
      <c r="B67" s="24" t="s">
        <v>231</v>
      </c>
      <c r="C67" s="5" t="s">
        <v>232</v>
      </c>
      <c r="D67" s="5" t="s">
        <v>223</v>
      </c>
      <c r="E67" s="7">
        <v>768</v>
      </c>
      <c r="F67" s="8">
        <v>6.27</v>
      </c>
      <c r="G67" s="25">
        <f t="shared" si="0"/>
        <v>2.2000000000000001E-3</v>
      </c>
      <c r="H67" s="36"/>
      <c r="I67" s="37"/>
    </row>
    <row r="68" spans="1:9" ht="12.95" customHeight="1">
      <c r="A68" s="1"/>
      <c r="B68" s="22" t="s">
        <v>52</v>
      </c>
      <c r="C68" s="5" t="s">
        <v>1</v>
      </c>
      <c r="D68" s="5" t="s">
        <v>1</v>
      </c>
      <c r="E68" s="5" t="s">
        <v>1</v>
      </c>
      <c r="F68" s="9">
        <f>SUM(F7:F67)</f>
        <v>2733.9400000000005</v>
      </c>
      <c r="G68" s="26">
        <f>SUM(G7:G67)</f>
        <v>0.97119999999999995</v>
      </c>
      <c r="H68" s="36"/>
      <c r="I68" s="36"/>
    </row>
    <row r="69" spans="1:9" ht="12.95" customHeight="1">
      <c r="A69" s="1"/>
      <c r="B69" s="27" t="s">
        <v>53</v>
      </c>
      <c r="C69" s="10" t="s">
        <v>1</v>
      </c>
      <c r="D69" s="10" t="s">
        <v>1</v>
      </c>
      <c r="E69" s="10" t="s">
        <v>1</v>
      </c>
      <c r="F69" s="11" t="s">
        <v>54</v>
      </c>
      <c r="G69" s="28" t="s">
        <v>54</v>
      </c>
    </row>
    <row r="70" spans="1:9" ht="12.95" customHeight="1">
      <c r="A70" s="1"/>
      <c r="B70" s="27" t="s">
        <v>52</v>
      </c>
      <c r="C70" s="10" t="s">
        <v>1</v>
      </c>
      <c r="D70" s="10" t="s">
        <v>1</v>
      </c>
      <c r="E70" s="10" t="s">
        <v>1</v>
      </c>
      <c r="F70" s="11" t="s">
        <v>54</v>
      </c>
      <c r="G70" s="28" t="s">
        <v>54</v>
      </c>
    </row>
    <row r="71" spans="1:9" ht="12.95" customHeight="1">
      <c r="A71" s="1"/>
      <c r="B71" s="27" t="s">
        <v>55</v>
      </c>
      <c r="C71" s="12" t="s">
        <v>1</v>
      </c>
      <c r="D71" s="10" t="s">
        <v>1</v>
      </c>
      <c r="E71" s="12" t="s">
        <v>1</v>
      </c>
      <c r="F71" s="9">
        <f>+F68</f>
        <v>2733.9400000000005</v>
      </c>
      <c r="G71" s="26">
        <f>+G68</f>
        <v>0.97119999999999995</v>
      </c>
    </row>
    <row r="72" spans="1:9" ht="12.95" customHeight="1">
      <c r="A72" s="1"/>
      <c r="B72" s="27" t="s">
        <v>56</v>
      </c>
      <c r="C72" s="5" t="s">
        <v>1</v>
      </c>
      <c r="D72" s="10" t="s">
        <v>1</v>
      </c>
      <c r="E72" s="5" t="s">
        <v>1</v>
      </c>
      <c r="F72" s="13">
        <f>+F73-F71</f>
        <v>82.059999999999491</v>
      </c>
      <c r="G72" s="26">
        <f>+G73-G71</f>
        <v>2.8800000000000048E-2</v>
      </c>
    </row>
    <row r="73" spans="1:9" ht="12.95" customHeight="1" thickBot="1">
      <c r="A73" s="1"/>
      <c r="B73" s="29" t="s">
        <v>57</v>
      </c>
      <c r="C73" s="30" t="s">
        <v>1</v>
      </c>
      <c r="D73" s="30" t="s">
        <v>1</v>
      </c>
      <c r="E73" s="30" t="s">
        <v>1</v>
      </c>
      <c r="F73" s="31">
        <v>2816</v>
      </c>
      <c r="G73" s="32">
        <v>1</v>
      </c>
    </row>
    <row r="74" spans="1:9">
      <c r="A74" s="1"/>
      <c r="B74" s="2" t="s">
        <v>58</v>
      </c>
      <c r="C74" s="1"/>
      <c r="D74" s="1"/>
      <c r="E74" s="1"/>
      <c r="F74" s="1"/>
      <c r="G74" s="1"/>
    </row>
  </sheetData>
  <sortState ref="B8:F66">
    <sortCondition descending="1" ref="F8:F6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412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71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72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6"/>
      <c r="B6" s="24" t="s">
        <v>167</v>
      </c>
      <c r="C6" s="5" t="s">
        <v>1</v>
      </c>
      <c r="D6" s="5" t="s">
        <v>58</v>
      </c>
      <c r="E6" s="7"/>
      <c r="F6" s="8">
        <v>813.51</v>
      </c>
      <c r="G6" s="25">
        <f>+ROUND(F6/$F$10,4)</f>
        <v>0.97840000000000005</v>
      </c>
    </row>
    <row r="7" spans="1:7" ht="12.95" customHeight="1">
      <c r="A7" s="1"/>
      <c r="B7" s="22" t="s">
        <v>52</v>
      </c>
      <c r="C7" s="5" t="s">
        <v>1</v>
      </c>
      <c r="D7" s="5" t="s">
        <v>1</v>
      </c>
      <c r="E7" s="5" t="s">
        <v>1</v>
      </c>
      <c r="F7" s="9">
        <f>+F6</f>
        <v>813.51</v>
      </c>
      <c r="G7" s="26">
        <f>+G6</f>
        <v>0.97840000000000005</v>
      </c>
    </row>
    <row r="8" spans="1:7" ht="12.95" customHeight="1">
      <c r="A8" s="1"/>
      <c r="B8" s="27" t="s">
        <v>55</v>
      </c>
      <c r="C8" s="12" t="s">
        <v>1</v>
      </c>
      <c r="D8" s="10" t="s">
        <v>1</v>
      </c>
      <c r="E8" s="12" t="s">
        <v>1</v>
      </c>
      <c r="F8" s="9">
        <f>+F7</f>
        <v>813.51</v>
      </c>
      <c r="G8" s="26">
        <f>+G7</f>
        <v>0.97840000000000005</v>
      </c>
    </row>
    <row r="9" spans="1:7" ht="12.95" customHeight="1">
      <c r="A9" s="1"/>
      <c r="B9" s="27" t="s">
        <v>56</v>
      </c>
      <c r="C9" s="5" t="s">
        <v>1</v>
      </c>
      <c r="D9" s="10" t="s">
        <v>1</v>
      </c>
      <c r="E9" s="5" t="s">
        <v>1</v>
      </c>
      <c r="F9" s="13">
        <f>+F10-F8</f>
        <v>17.960000000000036</v>
      </c>
      <c r="G9" s="26">
        <f>+G10-G8</f>
        <v>2.1599999999999953E-2</v>
      </c>
    </row>
    <row r="10" spans="1:7" ht="12.95" customHeight="1" thickBot="1">
      <c r="A10" s="1"/>
      <c r="B10" s="29" t="s">
        <v>57</v>
      </c>
      <c r="C10" s="30" t="s">
        <v>1</v>
      </c>
      <c r="D10" s="30" t="s">
        <v>1</v>
      </c>
      <c r="E10" s="30" t="s">
        <v>1</v>
      </c>
      <c r="F10" s="31">
        <v>831.47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dcterms:created xsi:type="dcterms:W3CDTF">2015-09-01T06:50:16Z</dcterms:created>
  <dcterms:modified xsi:type="dcterms:W3CDTF">2018-03-09T07:11:06Z</dcterms:modified>
</cp:coreProperties>
</file>