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450" windowWidth="14940" windowHeight="8970"/>
  </bookViews>
  <sheets>
    <sheet name="TBF" sheetId="1" r:id="rId1"/>
    <sheet name="TDF" sheetId="2" r:id="rId2"/>
    <sheet name="TTS" sheetId="4" r:id="rId3"/>
    <sheet name="TNI" sheetId="12" r:id="rId4"/>
    <sheet name="TSS" sheetId="13" r:id="rId5"/>
    <sheet name="TISF" sheetId="8" r:id="rId6"/>
    <sheet name="TBFS" sheetId="5" r:id="rId7"/>
    <sheet name="TEF" sheetId="7" r:id="rId8"/>
    <sheet name="TLF" sheetId="9" r:id="rId9"/>
  </sheets>
  <calcPr calcId="145621"/>
</workbook>
</file>

<file path=xl/calcChain.xml><?xml version="1.0" encoding="utf-8"?>
<calcChain xmlns="http://schemas.openxmlformats.org/spreadsheetml/2006/main">
  <c r="G8" i="7" l="1"/>
  <c r="G9" i="7"/>
  <c r="G10" i="7"/>
  <c r="G11" i="7"/>
  <c r="G8" i="2"/>
  <c r="G9" i="2"/>
  <c r="F80" i="2"/>
  <c r="F65" i="7" l="1"/>
  <c r="F33" i="5"/>
  <c r="F59" i="8"/>
  <c r="F69" i="13"/>
  <c r="F57" i="12"/>
  <c r="F66" i="4"/>
  <c r="F49" i="1"/>
  <c r="G14" i="12" l="1"/>
  <c r="G27" i="12"/>
  <c r="G23" i="4"/>
  <c r="G51" i="2"/>
  <c r="G44" i="1"/>
  <c r="G9" i="13" l="1"/>
  <c r="G53" i="13"/>
  <c r="G29" i="4"/>
  <c r="G45" i="4"/>
  <c r="G21" i="4"/>
  <c r="G15" i="4"/>
  <c r="G18" i="4"/>
  <c r="G60" i="2"/>
  <c r="G14" i="7" l="1"/>
  <c r="G31" i="8"/>
  <c r="G37" i="8"/>
  <c r="G20" i="8"/>
  <c r="G68" i="13"/>
  <c r="G30" i="13"/>
  <c r="G15" i="13"/>
  <c r="G66" i="13"/>
  <c r="G19" i="4"/>
  <c r="G11" i="4"/>
  <c r="G55" i="4"/>
  <c r="G41" i="4"/>
  <c r="G55" i="7" l="1"/>
  <c r="G18" i="13"/>
  <c r="G51" i="13"/>
  <c r="G36" i="13"/>
  <c r="G53" i="12"/>
  <c r="G75" i="2"/>
  <c r="G32" i="1"/>
  <c r="G28" i="1"/>
  <c r="G30" i="1"/>
  <c r="G40" i="1"/>
  <c r="G48" i="1"/>
  <c r="G39" i="1"/>
  <c r="G15" i="1"/>
  <c r="G10" i="1"/>
  <c r="G20" i="1"/>
  <c r="G46" i="1"/>
  <c r="G31" i="1"/>
  <c r="G18" i="1"/>
  <c r="G36" i="1"/>
  <c r="G14" i="1"/>
  <c r="G22" i="1"/>
  <c r="G27" i="1"/>
  <c r="G42" i="7" l="1"/>
  <c r="G7" i="7"/>
  <c r="G33" i="7"/>
  <c r="G29" i="5"/>
  <c r="G13" i="8"/>
  <c r="G43" i="8"/>
  <c r="G79" i="2"/>
  <c r="G23" i="2"/>
  <c r="G54" i="2"/>
  <c r="G19" i="1"/>
  <c r="G43" i="1"/>
  <c r="G23" i="7" l="1"/>
  <c r="G46" i="7"/>
  <c r="G64" i="7"/>
  <c r="G37" i="7"/>
  <c r="G62" i="7"/>
  <c r="G15" i="7"/>
  <c r="G41" i="7"/>
  <c r="G35" i="7"/>
  <c r="G63" i="7"/>
  <c r="G54" i="7"/>
  <c r="G59" i="7"/>
  <c r="G44" i="7"/>
  <c r="G39" i="7"/>
  <c r="G48" i="7"/>
  <c r="G47" i="7"/>
  <c r="G60" i="7"/>
  <c r="G28" i="7"/>
  <c r="G40" i="7"/>
  <c r="G56" i="7"/>
  <c r="G53" i="7"/>
  <c r="G36" i="7"/>
  <c r="G22" i="7"/>
  <c r="G30" i="7"/>
  <c r="G50" i="7"/>
  <c r="G29" i="7"/>
  <c r="G34" i="7"/>
  <c r="G25" i="7"/>
  <c r="G32" i="7"/>
  <c r="G58" i="7"/>
  <c r="G24" i="7"/>
  <c r="G45" i="7"/>
  <c r="G20" i="7"/>
  <c r="G49" i="7"/>
  <c r="G18" i="7"/>
  <c r="G52" i="7"/>
  <c r="G61" i="7"/>
  <c r="G16" i="7"/>
  <c r="G31" i="7"/>
  <c r="G51" i="7"/>
  <c r="G13" i="7"/>
  <c r="G21" i="7"/>
  <c r="G17" i="7"/>
  <c r="G12" i="7"/>
  <c r="G27" i="7"/>
  <c r="G26" i="7"/>
  <c r="G43" i="7"/>
  <c r="G57" i="7"/>
  <c r="G19" i="7"/>
  <c r="G38" i="7"/>
  <c r="G28" i="5" l="1"/>
  <c r="G32" i="5"/>
  <c r="G16" i="5"/>
  <c r="G34" i="8"/>
  <c r="G58" i="8"/>
  <c r="G27" i="8"/>
  <c r="G49" i="8"/>
  <c r="G30" i="8"/>
  <c r="G28" i="8"/>
  <c r="G23" i="8"/>
  <c r="G9" i="8"/>
  <c r="G26" i="8"/>
  <c r="G16" i="8"/>
  <c r="G64" i="13"/>
  <c r="G31" i="13"/>
  <c r="G60" i="13"/>
  <c r="G44" i="13"/>
  <c r="G49" i="13"/>
  <c r="G38" i="13"/>
  <c r="G54" i="13"/>
  <c r="G27" i="13"/>
  <c r="G45" i="13"/>
  <c r="G29" i="13"/>
  <c r="G56" i="12"/>
  <c r="G50" i="12"/>
  <c r="G49" i="12"/>
  <c r="G22" i="12"/>
  <c r="G35" i="4"/>
  <c r="G65" i="4"/>
  <c r="G36" i="4"/>
  <c r="G44" i="4"/>
  <c r="G73" i="2"/>
  <c r="G43" i="2"/>
  <c r="G13" i="2"/>
  <c r="G50" i="2"/>
  <c r="G77" i="2"/>
  <c r="G65" i="2"/>
  <c r="G48" i="2"/>
  <c r="G58" i="2"/>
  <c r="G64" i="2"/>
  <c r="G26" i="5" l="1"/>
  <c r="G50" i="8"/>
  <c r="G35" i="13"/>
  <c r="G48" i="13"/>
  <c r="G10" i="13"/>
  <c r="G62" i="13"/>
  <c r="G11" i="13"/>
  <c r="G53" i="4"/>
  <c r="G24" i="2"/>
  <c r="G70" i="2"/>
  <c r="G53" i="2"/>
  <c r="G29" i="2"/>
  <c r="G41" i="1"/>
  <c r="G35" i="1"/>
  <c r="G42" i="1"/>
  <c r="G24" i="8" l="1"/>
  <c r="G21" i="8"/>
  <c r="G20" i="13"/>
  <c r="G59" i="13"/>
  <c r="G61" i="2"/>
  <c r="G35" i="2"/>
  <c r="G17" i="1" l="1"/>
  <c r="G15" i="5" l="1"/>
  <c r="G22" i="5"/>
  <c r="G11" i="5"/>
  <c r="G20" i="5"/>
  <c r="G31" i="5"/>
  <c r="G44" i="8"/>
  <c r="G33" i="8"/>
  <c r="G57" i="8"/>
  <c r="G19" i="13"/>
  <c r="G16" i="13"/>
  <c r="G22" i="13"/>
  <c r="G41" i="13"/>
  <c r="G55" i="13"/>
  <c r="G21" i="13"/>
  <c r="G23" i="13"/>
  <c r="G56" i="13"/>
  <c r="G62" i="4"/>
  <c r="G57" i="4"/>
  <c r="G43" i="4"/>
  <c r="G22" i="4"/>
  <c r="G51" i="4"/>
  <c r="G16" i="4"/>
  <c r="G20" i="4"/>
  <c r="G27" i="2"/>
  <c r="G17" i="2"/>
  <c r="G28" i="2"/>
  <c r="G66" i="2"/>
  <c r="G72" i="2"/>
  <c r="G36" i="2"/>
  <c r="G78" i="2"/>
  <c r="G7" i="2"/>
  <c r="G33" i="1"/>
  <c r="G11" i="1"/>
  <c r="G45" i="1"/>
  <c r="G13" i="1"/>
  <c r="G37" i="1"/>
  <c r="G23" i="1"/>
  <c r="G34" i="1"/>
  <c r="G16" i="1"/>
  <c r="G26" i="1"/>
  <c r="G9" i="1"/>
  <c r="G38" i="1"/>
  <c r="G29" i="1"/>
  <c r="G35" i="8" l="1"/>
  <c r="G36" i="8"/>
  <c r="G12" i="8"/>
  <c r="G55" i="8"/>
  <c r="G54" i="8"/>
  <c r="G48" i="8"/>
  <c r="G51" i="8"/>
  <c r="G18" i="8"/>
  <c r="G38" i="8"/>
  <c r="G14" i="13"/>
  <c r="G33" i="13"/>
  <c r="G63" i="13"/>
  <c r="G26" i="13"/>
  <c r="G47" i="13"/>
  <c r="G33" i="4"/>
  <c r="G52" i="4"/>
  <c r="G64" i="4"/>
  <c r="G42" i="4"/>
  <c r="G11" i="2"/>
  <c r="G67" i="2"/>
  <c r="G14" i="2"/>
  <c r="G76" i="2"/>
  <c r="G40" i="2"/>
  <c r="G45" i="2"/>
  <c r="G62" i="2"/>
  <c r="G55" i="2"/>
  <c r="G63" i="2" l="1"/>
  <c r="G42" i="2"/>
  <c r="F72" i="13" l="1"/>
  <c r="G23" i="5" l="1"/>
  <c r="G18" i="5"/>
  <c r="G13" i="5" l="1"/>
  <c r="G21" i="5"/>
  <c r="G24" i="5" l="1"/>
  <c r="G30" i="5"/>
  <c r="F7" i="9" l="1"/>
  <c r="F8" i="9" s="1"/>
  <c r="F9" i="9" s="1"/>
  <c r="G6" i="9"/>
  <c r="G7" i="9" s="1"/>
  <c r="G8" i="9" s="1"/>
  <c r="G9" i="9" s="1"/>
  <c r="F68" i="7"/>
  <c r="F69" i="7" s="1"/>
  <c r="G65" i="7"/>
  <c r="F36" i="5"/>
  <c r="F37" i="5" s="1"/>
  <c r="G14" i="5"/>
  <c r="G17" i="5"/>
  <c r="G25" i="5"/>
  <c r="G12" i="5"/>
  <c r="G8" i="5"/>
  <c r="G10" i="5"/>
  <c r="G9" i="5"/>
  <c r="G27" i="5"/>
  <c r="G7" i="5"/>
  <c r="G19" i="5"/>
  <c r="F62" i="8"/>
  <c r="F63" i="8" s="1"/>
  <c r="G40" i="8"/>
  <c r="G32" i="8"/>
  <c r="G14" i="8"/>
  <c r="G10" i="8"/>
  <c r="G52" i="8"/>
  <c r="G56" i="8"/>
  <c r="G25" i="8"/>
  <c r="G46" i="8"/>
  <c r="G41" i="8"/>
  <c r="G45" i="8"/>
  <c r="G11" i="8"/>
  <c r="G53" i="8"/>
  <c r="G29" i="8"/>
  <c r="G39" i="8"/>
  <c r="G42" i="8"/>
  <c r="G19" i="8"/>
  <c r="G17" i="8"/>
  <c r="G15" i="8"/>
  <c r="G22" i="8"/>
  <c r="G47" i="8"/>
  <c r="G8" i="8"/>
  <c r="G7" i="8"/>
  <c r="G42" i="13"/>
  <c r="G25" i="13"/>
  <c r="G58" i="13"/>
  <c r="G13" i="13"/>
  <c r="G46" i="13"/>
  <c r="G40" i="13"/>
  <c r="G52" i="13"/>
  <c r="G37" i="13"/>
  <c r="G57" i="13"/>
  <c r="G24" i="13"/>
  <c r="G50" i="13"/>
  <c r="G34" i="13"/>
  <c r="G12" i="13"/>
  <c r="G67" i="13"/>
  <c r="G17" i="13"/>
  <c r="G32" i="13"/>
  <c r="G61" i="13"/>
  <c r="G43" i="13"/>
  <c r="G65" i="13"/>
  <c r="G39" i="13"/>
  <c r="G28" i="13"/>
  <c r="G8" i="13"/>
  <c r="G7" i="13"/>
  <c r="F60" i="12"/>
  <c r="F61" i="12" s="1"/>
  <c r="G54" i="12"/>
  <c r="G29" i="12"/>
  <c r="G35" i="12"/>
  <c r="G41" i="12"/>
  <c r="G33" i="12"/>
  <c r="G52" i="12"/>
  <c r="G44" i="12"/>
  <c r="G38" i="12"/>
  <c r="G24" i="12"/>
  <c r="G34" i="12"/>
  <c r="G46" i="12"/>
  <c r="G28" i="12"/>
  <c r="G36" i="12"/>
  <c r="G16" i="12"/>
  <c r="G40" i="12"/>
  <c r="G37" i="12"/>
  <c r="G13" i="12"/>
  <c r="G26" i="12"/>
  <c r="G55" i="12"/>
  <c r="G43" i="12"/>
  <c r="G20" i="12"/>
  <c r="G15" i="12"/>
  <c r="G30" i="12"/>
  <c r="G31" i="12"/>
  <c r="G23" i="12"/>
  <c r="G11" i="12"/>
  <c r="G48" i="12"/>
  <c r="G21" i="12"/>
  <c r="G18" i="12"/>
  <c r="G12" i="12"/>
  <c r="G51" i="12"/>
  <c r="G32" i="12"/>
  <c r="G39" i="12"/>
  <c r="G19" i="12"/>
  <c r="G45" i="12"/>
  <c r="G25" i="12"/>
  <c r="G7" i="12"/>
  <c r="G42" i="12"/>
  <c r="G17" i="12"/>
  <c r="G47" i="12"/>
  <c r="G10" i="12"/>
  <c r="G8" i="12"/>
  <c r="G9" i="12"/>
  <c r="G57" i="12" l="1"/>
  <c r="G59" i="8"/>
  <c r="G62" i="8" s="1"/>
  <c r="G63" i="8" s="1"/>
  <c r="G33" i="5"/>
  <c r="G36" i="5" s="1"/>
  <c r="G37" i="5" s="1"/>
  <c r="G69" i="13"/>
  <c r="G72" i="13" s="1"/>
  <c r="G60" i="12"/>
  <c r="G61" i="12" s="1"/>
  <c r="F73" i="13"/>
  <c r="F69" i="4"/>
  <c r="F70" i="4" s="1"/>
  <c r="G47" i="4"/>
  <c r="G38" i="4"/>
  <c r="G63" i="4"/>
  <c r="G30" i="4"/>
  <c r="G48" i="4"/>
  <c r="G60" i="4"/>
  <c r="G61" i="4"/>
  <c r="G39" i="4"/>
  <c r="G56" i="4"/>
  <c r="G14" i="4"/>
  <c r="G25" i="4"/>
  <c r="G28" i="4"/>
  <c r="G32" i="4"/>
  <c r="G31" i="4"/>
  <c r="G46" i="4"/>
  <c r="G34" i="4"/>
  <c r="G58" i="4"/>
  <c r="G50" i="4"/>
  <c r="G49" i="4"/>
  <c r="G54" i="4"/>
  <c r="G40" i="4"/>
  <c r="G13" i="4"/>
  <c r="G12" i="4"/>
  <c r="G59" i="4"/>
  <c r="G24" i="4"/>
  <c r="G27" i="4"/>
  <c r="G37" i="4"/>
  <c r="G10" i="4"/>
  <c r="G17" i="4"/>
  <c r="G7" i="4"/>
  <c r="G26" i="4"/>
  <c r="G8" i="4"/>
  <c r="G9" i="4"/>
  <c r="F83" i="2"/>
  <c r="F84" i="2" s="1"/>
  <c r="G49" i="2"/>
  <c r="G56" i="2"/>
  <c r="G44" i="2"/>
  <c r="G30" i="2"/>
  <c r="G39" i="2"/>
  <c r="G41" i="2"/>
  <c r="G57" i="2"/>
  <c r="G38" i="2"/>
  <c r="G69" i="2"/>
  <c r="G71" i="2"/>
  <c r="G25" i="2"/>
  <c r="G52" i="2"/>
  <c r="G47" i="2"/>
  <c r="G46" i="2"/>
  <c r="G32" i="2"/>
  <c r="G12" i="2"/>
  <c r="G15" i="2"/>
  <c r="G16" i="2"/>
  <c r="G22" i="2"/>
  <c r="G68" i="2"/>
  <c r="G59" i="2"/>
  <c r="G37" i="2"/>
  <c r="G26" i="2"/>
  <c r="G31" i="2"/>
  <c r="G18" i="2"/>
  <c r="G34" i="2"/>
  <c r="G20" i="2"/>
  <c r="G19" i="2"/>
  <c r="G33" i="2"/>
  <c r="G74" i="2"/>
  <c r="G10" i="2"/>
  <c r="G21" i="2"/>
  <c r="F52" i="1"/>
  <c r="F53" i="1" s="1"/>
  <c r="G25" i="1"/>
  <c r="G24" i="1"/>
  <c r="G21" i="1"/>
  <c r="G47" i="1"/>
  <c r="G8" i="1"/>
  <c r="G12" i="1"/>
  <c r="G7" i="1"/>
  <c r="G49" i="1" l="1"/>
  <c r="G52" i="1" s="1"/>
  <c r="G53" i="1" s="1"/>
  <c r="G66" i="4"/>
  <c r="G69" i="4" s="1"/>
  <c r="G70" i="4" s="1"/>
  <c r="G80" i="2"/>
  <c r="G83" i="2" s="1"/>
  <c r="G84" i="2" s="1"/>
  <c r="G68" i="7"/>
  <c r="G69" i="7" s="1"/>
  <c r="G73" i="13"/>
</calcChain>
</file>

<file path=xl/sharedStrings.xml><?xml version="1.0" encoding="utf-8"?>
<sst xmlns="http://schemas.openxmlformats.org/spreadsheetml/2006/main" count="1676" uniqueCount="404">
  <si>
    <t/>
  </si>
  <si>
    <t>Name of the Instrument</t>
  </si>
  <si>
    <t>ISIN</t>
  </si>
  <si>
    <t>Industry</t>
  </si>
  <si>
    <t>Quantity</t>
  </si>
  <si>
    <t>% to Net Assets</t>
  </si>
  <si>
    <t>Equity &amp; Equity related</t>
  </si>
  <si>
    <t>(a) Listed / awaiting listing on Stock Exchanges</t>
  </si>
  <si>
    <t>INE040A01026</t>
  </si>
  <si>
    <t>Banks</t>
  </si>
  <si>
    <t>INE009A01021</t>
  </si>
  <si>
    <t>Software</t>
  </si>
  <si>
    <t>INE001A01036</t>
  </si>
  <si>
    <t>Finance</t>
  </si>
  <si>
    <t>INE002A01018</t>
  </si>
  <si>
    <t>Petroleum Products</t>
  </si>
  <si>
    <t>INE018A01030</t>
  </si>
  <si>
    <t>Construction Project</t>
  </si>
  <si>
    <t>INE090A01021</t>
  </si>
  <si>
    <t>State Bank of India</t>
  </si>
  <si>
    <t>INE062A01020</t>
  </si>
  <si>
    <t>Transportation</t>
  </si>
  <si>
    <t>INE238A01034</t>
  </si>
  <si>
    <t>Pharmaceuticals</t>
  </si>
  <si>
    <t>INE522F01014</t>
  </si>
  <si>
    <t>Minerals/Mining</t>
  </si>
  <si>
    <t>INE585B01010</t>
  </si>
  <si>
    <t>Auto</t>
  </si>
  <si>
    <t>INE467B01029</t>
  </si>
  <si>
    <t>INE155A01022</t>
  </si>
  <si>
    <t>Industrial Capital Goods</t>
  </si>
  <si>
    <t>INE256A01028</t>
  </si>
  <si>
    <t>Media &amp; Entertainment</t>
  </si>
  <si>
    <t>Chemicals</t>
  </si>
  <si>
    <t>Consumer Non Durables</t>
  </si>
  <si>
    <t>INE213A01029</t>
  </si>
  <si>
    <t>Oil</t>
  </si>
  <si>
    <t>INE075A01022</t>
  </si>
  <si>
    <t>INE237A01028</t>
  </si>
  <si>
    <t>INE154A01025</t>
  </si>
  <si>
    <t>INE029A01011</t>
  </si>
  <si>
    <t>INE397D01024</t>
  </si>
  <si>
    <t>Telecom - Services</t>
  </si>
  <si>
    <t>INE860A01027</t>
  </si>
  <si>
    <t>INE742F01042</t>
  </si>
  <si>
    <t>INE044A01036</t>
  </si>
  <si>
    <t>Industrial Products</t>
  </si>
  <si>
    <t>INE089A01023</t>
  </si>
  <si>
    <t>Sub Total</t>
  </si>
  <si>
    <t>(b) Unlisted</t>
  </si>
  <si>
    <t>NIL</t>
  </si>
  <si>
    <t>Total</t>
  </si>
  <si>
    <t>Net Receivables / (Payables)</t>
  </si>
  <si>
    <t>GRAND TOTAL</t>
  </si>
  <si>
    <t xml:space="preserve"> </t>
  </si>
  <si>
    <t>Auto Ancillaries</t>
  </si>
  <si>
    <t>INE216A01022</t>
  </si>
  <si>
    <t>INE070A01015</t>
  </si>
  <si>
    <t>Cement</t>
  </si>
  <si>
    <t>INE095A01012</t>
  </si>
  <si>
    <t>INE102D01028</t>
  </si>
  <si>
    <t>Gas</t>
  </si>
  <si>
    <t>Rating</t>
  </si>
  <si>
    <t>CBLO / Reverse Repo</t>
  </si>
  <si>
    <t>TAURUS TAX SHIELD</t>
  </si>
  <si>
    <t>INE481G01011</t>
  </si>
  <si>
    <t>INE669C01036</t>
  </si>
  <si>
    <t>INE101A01026</t>
  </si>
  <si>
    <t>INE326A01037</t>
  </si>
  <si>
    <t>TAURUS BANKING &amp; FINANCIAL SERVICES FUND</t>
  </si>
  <si>
    <t>TAURUS ETHICAL FUND</t>
  </si>
  <si>
    <t>INE470A01017</t>
  </si>
  <si>
    <t>INE323A01026</t>
  </si>
  <si>
    <t>INE917I01010</t>
  </si>
  <si>
    <t>INE030A01027</t>
  </si>
  <si>
    <t>INE059A01026</t>
  </si>
  <si>
    <t>TAURUS INFRASTRUCTURE FUND</t>
  </si>
  <si>
    <t>INE242A01010</t>
  </si>
  <si>
    <t>TAURUS LIQUID FUND</t>
  </si>
  <si>
    <t>TAURUS NIFTY INDEX FUND</t>
  </si>
  <si>
    <t>INE021A01026</t>
  </si>
  <si>
    <t>INE752E01010</t>
  </si>
  <si>
    <t>Power</t>
  </si>
  <si>
    <t>INE158A01026</t>
  </si>
  <si>
    <t>INE733E01010</t>
  </si>
  <si>
    <t>INE081A01012</t>
  </si>
  <si>
    <t>Ferrous Metals</t>
  </si>
  <si>
    <t>INE129A01019</t>
  </si>
  <si>
    <t>Non - Ferrous Metals</t>
  </si>
  <si>
    <t>INE038A01020</t>
  </si>
  <si>
    <t>Housing Development Finance Corporation Ltd.</t>
  </si>
  <si>
    <t>Reliance Industries Ltd.</t>
  </si>
  <si>
    <t>Infosys Ltd.</t>
  </si>
  <si>
    <t>Larsen &amp; Toubro Ltd.</t>
  </si>
  <si>
    <t>HDFC Bank Ltd.</t>
  </si>
  <si>
    <t>Wipro Ltd.</t>
  </si>
  <si>
    <t>ICICI Bank Ltd.</t>
  </si>
  <si>
    <t>ITC Ltd.</t>
  </si>
  <si>
    <t>Axis Bank Ltd.</t>
  </si>
  <si>
    <t>Tata Consultancy Services Ltd.</t>
  </si>
  <si>
    <t>HCL Technologies Ltd.</t>
  </si>
  <si>
    <t>Dr. Reddy's Laboratories Ltd.</t>
  </si>
  <si>
    <t>Bharat Electronics Ltd.</t>
  </si>
  <si>
    <t>Bharat Petroleum Corporation Ltd.</t>
  </si>
  <si>
    <t>Container Corporation of India Ltd.</t>
  </si>
  <si>
    <t>Coal India Ltd.</t>
  </si>
  <si>
    <t>Kotak Mahindra Bank Ltd.</t>
  </si>
  <si>
    <t>Maruti Suzuki India Ltd.</t>
  </si>
  <si>
    <t>Adani Ports and Special Economic Zone Ltd.</t>
  </si>
  <si>
    <t>Tata Motors Ltd.</t>
  </si>
  <si>
    <t>Cipla Ltd.</t>
  </si>
  <si>
    <t>Godrej Consumer Products Ltd.</t>
  </si>
  <si>
    <t>Zee Entertainment Enterprises Ltd.</t>
  </si>
  <si>
    <t>IndusInd Bank Ltd.</t>
  </si>
  <si>
    <t>Bajaj Finance Ltd.</t>
  </si>
  <si>
    <t>Britannia Industries Ltd.</t>
  </si>
  <si>
    <t>Mahindra &amp; Mahindra Ltd.</t>
  </si>
  <si>
    <t>Lupin Ltd.</t>
  </si>
  <si>
    <t>Ultratech Cement Ltd.</t>
  </si>
  <si>
    <t>Tech Mahindra Ltd.</t>
  </si>
  <si>
    <t>Bajaj Auto Ltd.</t>
  </si>
  <si>
    <t>Bharti Airtel Ltd.</t>
  </si>
  <si>
    <t>Hindustan Unilever Ltd.</t>
  </si>
  <si>
    <t>Oil &amp; Natural Gas Corporation Ltd.</t>
  </si>
  <si>
    <t>Yes Bank Ltd.</t>
  </si>
  <si>
    <t>Bosch Ltd.</t>
  </si>
  <si>
    <t>Asian Paints Ltd.</t>
  </si>
  <si>
    <t>GAIL (India) Ltd.</t>
  </si>
  <si>
    <t>Hero MotoCorp Ltd.</t>
  </si>
  <si>
    <t>Hindalco Industries Ltd.</t>
  </si>
  <si>
    <t>NTPC Ltd.</t>
  </si>
  <si>
    <t>Power Grid Corporation of India Ltd.</t>
  </si>
  <si>
    <t>Tata Steel Ltd.</t>
  </si>
  <si>
    <t>Indian Oil Corporation Ltd.</t>
  </si>
  <si>
    <t>Construction</t>
  </si>
  <si>
    <t>3M India Ltd.</t>
  </si>
  <si>
    <t>JSW Steel Ltd.</t>
  </si>
  <si>
    <t>Indraprastha Gas Ltd.</t>
  </si>
  <si>
    <t>PTC India Ltd.</t>
  </si>
  <si>
    <t>INE877F01012</t>
  </si>
  <si>
    <t>AIA Engineering Ltd.</t>
  </si>
  <si>
    <t>INE212H01026</t>
  </si>
  <si>
    <t>The Clearing Corporation of India Ltd.</t>
  </si>
  <si>
    <t>Hindustan Zinc Ltd.</t>
  </si>
  <si>
    <t>INE267A01025</t>
  </si>
  <si>
    <t>INE296A01024</t>
  </si>
  <si>
    <t>Exide Industries Ltd.</t>
  </si>
  <si>
    <t>INE302A01020</t>
  </si>
  <si>
    <t>Bharti Infratel Ltd.</t>
  </si>
  <si>
    <t>INE121J01017</t>
  </si>
  <si>
    <t>Telecom -  Equipment &amp; Accessories</t>
  </si>
  <si>
    <t>Gujarat Gas Ltd.</t>
  </si>
  <si>
    <t>INE844O01022</t>
  </si>
  <si>
    <t>Tata Chemicals Ltd.</t>
  </si>
  <si>
    <t>INE092A01019</t>
  </si>
  <si>
    <t>Gujarat State Petronet Ltd.</t>
  </si>
  <si>
    <t>INE246F01010</t>
  </si>
  <si>
    <t>CESC Ltd.</t>
  </si>
  <si>
    <t>INE486A01013</t>
  </si>
  <si>
    <t>INE019A01038</t>
  </si>
  <si>
    <t>ITD Cementation India Ltd.</t>
  </si>
  <si>
    <t>INE686A01026</t>
  </si>
  <si>
    <t>Eicher Motors Ltd.</t>
  </si>
  <si>
    <t>INE066A01013</t>
  </si>
  <si>
    <t>The Federal Bank Ltd.</t>
  </si>
  <si>
    <t>INE171A01029</t>
  </si>
  <si>
    <t>Edelweiss Financial Services Ltd.</t>
  </si>
  <si>
    <t>INE532F01054</t>
  </si>
  <si>
    <t>Astral Poly Technik Ltd.</t>
  </si>
  <si>
    <t>INE006I01046</t>
  </si>
  <si>
    <t>Berger Paints India Ltd.</t>
  </si>
  <si>
    <t>INE463A01038</t>
  </si>
  <si>
    <t>Sun Pharmaceutical Industries Ltd.</t>
  </si>
  <si>
    <t>INE263A01024</t>
  </si>
  <si>
    <t>Godrej Properties Ltd.</t>
  </si>
  <si>
    <t>INE484J01027</t>
  </si>
  <si>
    <t>Indiabulls Housing Finance Ltd.</t>
  </si>
  <si>
    <t>INE148I01020</t>
  </si>
  <si>
    <t>GIC Housing Finance Ltd.</t>
  </si>
  <si>
    <t>INE289B01019</t>
  </si>
  <si>
    <t>The South Indian Bank Ltd.</t>
  </si>
  <si>
    <t>INE683A01023</t>
  </si>
  <si>
    <t>Solar Industries India Ltd.</t>
  </si>
  <si>
    <t>INE343H01029</t>
  </si>
  <si>
    <t>Apollo Tyres Ltd.</t>
  </si>
  <si>
    <t>INE438A01022</t>
  </si>
  <si>
    <t>Consumer Durables</t>
  </si>
  <si>
    <t>Vedanta Ltd.</t>
  </si>
  <si>
    <t>INE205A01025</t>
  </si>
  <si>
    <t>Commercial Services</t>
  </si>
  <si>
    <t>Mahindra &amp; Mahindra Financial Services Ltd.</t>
  </si>
  <si>
    <t>INE774D01024</t>
  </si>
  <si>
    <t>Titan Company Ltd.</t>
  </si>
  <si>
    <t>INE280A01028</t>
  </si>
  <si>
    <t>Ashok Leyland Ltd.</t>
  </si>
  <si>
    <t>INE208A01029</t>
  </si>
  <si>
    <t>Sundaram Finance Ltd.</t>
  </si>
  <si>
    <t>INE660A01013</t>
  </si>
  <si>
    <t>Pesticides</t>
  </si>
  <si>
    <t>Greaves Cotton Ltd.</t>
  </si>
  <si>
    <t>INE224A01026</t>
  </si>
  <si>
    <t>KSB Pumps Ltd.</t>
  </si>
  <si>
    <t>INE999A01015</t>
  </si>
  <si>
    <t>Lakshmi Machine Works Ltd.</t>
  </si>
  <si>
    <t>INE269B01029</t>
  </si>
  <si>
    <t>Page Industries Ltd.</t>
  </si>
  <si>
    <t>INE761H01022</t>
  </si>
  <si>
    <t>Textile Products</t>
  </si>
  <si>
    <t>Blue Star Ltd.</t>
  </si>
  <si>
    <t>INE472A01039</t>
  </si>
  <si>
    <t>Engineers India Ltd.</t>
  </si>
  <si>
    <t>INE510A01028</t>
  </si>
  <si>
    <t>National Aluminium Company Ltd.</t>
  </si>
  <si>
    <t>INE139A01034</t>
  </si>
  <si>
    <t>Shriram Transport Finance Company Ltd.</t>
  </si>
  <si>
    <t>INE721A01013</t>
  </si>
  <si>
    <t>Finolex Cables Ltd.</t>
  </si>
  <si>
    <t>INE235A01022</t>
  </si>
  <si>
    <t>Maharashtra Seamless Ltd.</t>
  </si>
  <si>
    <t>INE271B01025</t>
  </si>
  <si>
    <t>INE528G01027</t>
  </si>
  <si>
    <t>Hindustan Petroleum Corporation Ltd.</t>
  </si>
  <si>
    <t>INE094A01015</t>
  </si>
  <si>
    <t>Trent Ltd.</t>
  </si>
  <si>
    <t>INE849A01020</t>
  </si>
  <si>
    <t>Retailing</t>
  </si>
  <si>
    <t>Mahindra Lifespace Developers Ltd.</t>
  </si>
  <si>
    <t>INE813A01018</t>
  </si>
  <si>
    <t>MOIL Ltd.</t>
  </si>
  <si>
    <t>INE490G01020</t>
  </si>
  <si>
    <t>Whirlpool of India Ltd.</t>
  </si>
  <si>
    <t>INE716A01013</t>
  </si>
  <si>
    <t>JK Lakshmi Cement Ltd.</t>
  </si>
  <si>
    <t>INE786A01032</t>
  </si>
  <si>
    <t>Gujarat Fluorochemicals Ltd.</t>
  </si>
  <si>
    <t>INE538A01037</t>
  </si>
  <si>
    <t>UPL Ltd.</t>
  </si>
  <si>
    <t>INE628A01036</t>
  </si>
  <si>
    <t>Kirloskar Oil Engines Ltd.</t>
  </si>
  <si>
    <t>INE146L01010</t>
  </si>
  <si>
    <t>City Union Bank Ltd.</t>
  </si>
  <si>
    <t>INE491A01021</t>
  </si>
  <si>
    <t>WABCO India Ltd.</t>
  </si>
  <si>
    <t>Sobha Ltd.</t>
  </si>
  <si>
    <t>INE342J01019</t>
  </si>
  <si>
    <t>INE671H01015</t>
  </si>
  <si>
    <t>INE203G01027</t>
  </si>
  <si>
    <t>Prestige Estates Projects Ltd.</t>
  </si>
  <si>
    <t>Emami Ltd.</t>
  </si>
  <si>
    <t>Alkem Laboratories Ltd.</t>
  </si>
  <si>
    <t>INE811K01011</t>
  </si>
  <si>
    <t>INE548C01032</t>
  </si>
  <si>
    <t>INE540L01014</t>
  </si>
  <si>
    <t>INE355A01028</t>
  </si>
  <si>
    <t>Somany Ceramics Ltd.</t>
  </si>
  <si>
    <t>INE618L01018</t>
  </si>
  <si>
    <t>5Paisa Capital Ltd.</t>
  </si>
  <si>
    <t>GlaxoSmithKline Consumer Healthcare Ltd.</t>
  </si>
  <si>
    <t>INE264A01014</t>
  </si>
  <si>
    <t>Persistent Systems Ltd.</t>
  </si>
  <si>
    <t>Sundram Fasteners Ltd.</t>
  </si>
  <si>
    <t>Entertainment Network (India) Ltd.</t>
  </si>
  <si>
    <t>Relaxo Footwears Ltd.</t>
  </si>
  <si>
    <t>Sundaram Clayton Ltd.</t>
  </si>
  <si>
    <t>INE262H01013</t>
  </si>
  <si>
    <t>INE387A01021</t>
  </si>
  <si>
    <t>INE265F01028</t>
  </si>
  <si>
    <t>INE131B01039</t>
  </si>
  <si>
    <t>INE105A01035</t>
  </si>
  <si>
    <t>Century Plyboards (India) Ltd.</t>
  </si>
  <si>
    <t>INE348B01021</t>
  </si>
  <si>
    <t>INE047A01021</t>
  </si>
  <si>
    <t>Grasim Industries Ltd.</t>
  </si>
  <si>
    <t>United Spirits Ltd.</t>
  </si>
  <si>
    <t>KPIT Technologies Ltd.</t>
  </si>
  <si>
    <t>NIIT Technologies Ltd.</t>
  </si>
  <si>
    <t>Jubilant Foodworks Ltd.</t>
  </si>
  <si>
    <t>The Indian Hotels Company Ltd.</t>
  </si>
  <si>
    <t>Sanofi India Ltd.</t>
  </si>
  <si>
    <t>RBL Bank Ltd.</t>
  </si>
  <si>
    <t>Akzo Nobel India Ltd.</t>
  </si>
  <si>
    <t>NRB Bearings Ltd.</t>
  </si>
  <si>
    <t>INE836A01035</t>
  </si>
  <si>
    <t>INE591G01017</t>
  </si>
  <si>
    <t>INE797F01012</t>
  </si>
  <si>
    <t>INE053A01029</t>
  </si>
  <si>
    <t>INE058A01010</t>
  </si>
  <si>
    <t>INE976G01028</t>
  </si>
  <si>
    <t>INE133A01011</t>
  </si>
  <si>
    <t>INE349A01021</t>
  </si>
  <si>
    <t>Hotels, Resorts And Other Recreational Activities</t>
  </si>
  <si>
    <t>Shree Cement Ltd.</t>
  </si>
  <si>
    <t>Bajaj Finserv Ltd.</t>
  </si>
  <si>
    <t>MRF Ltd.</t>
  </si>
  <si>
    <t>INE918I01018</t>
  </si>
  <si>
    <t>INE883A01011</t>
  </si>
  <si>
    <t>INE684F01012</t>
  </si>
  <si>
    <t>INE615P01015</t>
  </si>
  <si>
    <t>INE536H01010</t>
  </si>
  <si>
    <t>INE176A01028</t>
  </si>
  <si>
    <t>INE195A01028</t>
  </si>
  <si>
    <t>Firstsource Solutions Ltd.</t>
  </si>
  <si>
    <t>Quess Corp Ltd.</t>
  </si>
  <si>
    <t>Mahindra CIE Automotive Ltd.</t>
  </si>
  <si>
    <t>Bata India Ltd.</t>
  </si>
  <si>
    <t>Supreme Industries Ltd.</t>
  </si>
  <si>
    <t>TAURUS LARGECAP EQUITY FUND</t>
  </si>
  <si>
    <t>TAURUS DISCOVERY (MIDCAP) FUND</t>
  </si>
  <si>
    <t>TAURUS STARSHARE (MULTI CAP) FUND</t>
  </si>
  <si>
    <t>Crompton Greaves Consumer Electricals Ltd.</t>
  </si>
  <si>
    <t>V.S.T Tillers Tractors Ltd.</t>
  </si>
  <si>
    <t>Kalpataru Power Transmission Ltd.</t>
  </si>
  <si>
    <t>Godrej Industries Ltd.</t>
  </si>
  <si>
    <t>INE299U01018</t>
  </si>
  <si>
    <t>INE764D01017</t>
  </si>
  <si>
    <t>INE220B01022</t>
  </si>
  <si>
    <t>INE233A01035</t>
  </si>
  <si>
    <t>Marico Ltd.</t>
  </si>
  <si>
    <t>INE196A01026</t>
  </si>
  <si>
    <t>INE176B01034</t>
  </si>
  <si>
    <t>Havells India Ltd.</t>
  </si>
  <si>
    <t>INE169A01031</t>
  </si>
  <si>
    <t>INE913H01037</t>
  </si>
  <si>
    <t>INE040D01038</t>
  </si>
  <si>
    <t>INE220J01025</t>
  </si>
  <si>
    <t>INE562A01011</t>
  </si>
  <si>
    <t>Coromandel International Ltd.</t>
  </si>
  <si>
    <t>Endurance Technologies Ltd.</t>
  </si>
  <si>
    <t>Mayur Uniquoters Ltd.</t>
  </si>
  <si>
    <t>Future Consumer Ltd.</t>
  </si>
  <si>
    <t>Indian Bank</t>
  </si>
  <si>
    <t>Fertilisers</t>
  </si>
  <si>
    <t>INE726G01019</t>
  </si>
  <si>
    <t>ICICI Prudential Life Insurance Company Ltd.</t>
  </si>
  <si>
    <t>INE214T01019</t>
  </si>
  <si>
    <t>INE136B01020</t>
  </si>
  <si>
    <t>INE503A01015</t>
  </si>
  <si>
    <t>INE018I01017</t>
  </si>
  <si>
    <t>INE016A01026</t>
  </si>
  <si>
    <t>INE356A01018</t>
  </si>
  <si>
    <t>INE670A01012</t>
  </si>
  <si>
    <t>INE152A01029</t>
  </si>
  <si>
    <t>INE640A01023</t>
  </si>
  <si>
    <t>INE259A01022</t>
  </si>
  <si>
    <t>INE738I01010</t>
  </si>
  <si>
    <t>INE883N01014</t>
  </si>
  <si>
    <t>Larsen &amp; Toubro Infotech Ltd.</t>
  </si>
  <si>
    <t>Cyient Ltd.</t>
  </si>
  <si>
    <t>DCB Bank Ltd.</t>
  </si>
  <si>
    <t>MindTree Ltd.</t>
  </si>
  <si>
    <t>Dabur India Ltd.</t>
  </si>
  <si>
    <t>Mphasis Ltd.</t>
  </si>
  <si>
    <t>Tata Elxsi Ltd.</t>
  </si>
  <si>
    <t>Thermax Ltd.</t>
  </si>
  <si>
    <t>SKF India Ltd.</t>
  </si>
  <si>
    <t>Colgate Palmolive (India) Ltd.</t>
  </si>
  <si>
    <t>eClerx Services Ltd.</t>
  </si>
  <si>
    <t>Parag Milk Foods Ltd.</t>
  </si>
  <si>
    <t>INE193E01025</t>
  </si>
  <si>
    <t>INE449A01011</t>
  </si>
  <si>
    <t>Bajaj Electricals Ltd.</t>
  </si>
  <si>
    <t>Automotive Axles Ltd.</t>
  </si>
  <si>
    <t>INE511C01022</t>
  </si>
  <si>
    <t>INE530B01024</t>
  </si>
  <si>
    <t>INE338I01027</t>
  </si>
  <si>
    <t>Magma Fincorp Ltd.</t>
  </si>
  <si>
    <t>IIFL Holdings Ltd.</t>
  </si>
  <si>
    <t>Motilal Oswal Financial Services Ltd.</t>
  </si>
  <si>
    <t>Portfolio Statement as on June 30,2018</t>
  </si>
  <si>
    <t>Aurobindo Pharma Ltd.</t>
  </si>
  <si>
    <t>Cadila Healthcare Ltd.</t>
  </si>
  <si>
    <t>INE406A01037</t>
  </si>
  <si>
    <t>INE854D01024</t>
  </si>
  <si>
    <t>INE010B01027</t>
  </si>
  <si>
    <t>INE935A01035</t>
  </si>
  <si>
    <t>INE376G01013</t>
  </si>
  <si>
    <t>INE140A01024</t>
  </si>
  <si>
    <t>INE901L01018</t>
  </si>
  <si>
    <t>INE663F01024</t>
  </si>
  <si>
    <t>INE985S01024</t>
  </si>
  <si>
    <t>INE939A01011</t>
  </si>
  <si>
    <t>INE179A01014</t>
  </si>
  <si>
    <t>INE114A01011</t>
  </si>
  <si>
    <t>INE079A01024</t>
  </si>
  <si>
    <t>INE331A01037</t>
  </si>
  <si>
    <t>Glenmark Pharmaceuticals Ltd.</t>
  </si>
  <si>
    <t>Biocon Ltd.</t>
  </si>
  <si>
    <t>Piramal Enterprises Ltd.</t>
  </si>
  <si>
    <t>Alembic Pharmaceuticals Ltd.</t>
  </si>
  <si>
    <t>Info Edge (India) Ltd.</t>
  </si>
  <si>
    <t>TeamLease Services Ltd.</t>
  </si>
  <si>
    <t>Strides Shasun Ltd.</t>
  </si>
  <si>
    <t>Procter &amp; Gamble Hygiene and Health Care Ltd.</t>
  </si>
  <si>
    <t>Steel Authority of India Ltd.</t>
  </si>
  <si>
    <t>Ambuja Cements Ltd.</t>
  </si>
  <si>
    <t>The Ramco Cements Ltd.</t>
  </si>
  <si>
    <t>INE182A01018</t>
  </si>
  <si>
    <t>INE685A01028</t>
  </si>
  <si>
    <t>Pfizer Ltd.</t>
  </si>
  <si>
    <t>Torrent Pharmaceuticals Ltd.</t>
  </si>
  <si>
    <t>INE111A01025</t>
  </si>
  <si>
    <t>INE586B01026</t>
  </si>
  <si>
    <t>Taj GVK Hotels &amp; Resorts Ltd.</t>
  </si>
  <si>
    <t>Market/Fair Value (Rs. in Lakhs)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</si>
</sst>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#,##0.00;\(#,##0.00\)"/>
    <numFmt numFmtId="166" formatCode="#,##0.00%;\(#,##0.00\)%"/>
    <numFmt numFmtId="167" formatCode="#,##0.00%"/>
  </numFmts>
  <fonts count="8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164" fontId="7" fillId="0" borderId="0" applyFont="0" applyFill="0" applyBorder="0" applyAlignment="0" applyProtection="0"/>
  </cellStyleXfs>
  <cellXfs count="44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3" fillId="0" borderId="1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3" fontId="3" fillId="0" borderId="1" xfId="0" applyNumberFormat="1" applyFont="1" applyFill="1" applyBorder="1" applyAlignment="1" applyProtection="1">
      <alignment horizontal="right" vertical="top" wrapText="1"/>
    </xf>
    <xf numFmtId="165" fontId="3" fillId="0" borderId="2" xfId="0" applyNumberFormat="1" applyFont="1" applyFill="1" applyBorder="1" applyAlignment="1" applyProtection="1">
      <alignment horizontal="right" vertical="top" wrapText="1"/>
    </xf>
    <xf numFmtId="165" fontId="2" fillId="0" borderId="3" xfId="0" applyNumberFormat="1" applyFont="1" applyFill="1" applyBorder="1" applyAlignment="1" applyProtection="1">
      <alignment horizontal="righ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0" fontId="2" fillId="0" borderId="4" xfId="0" applyNumberFormat="1" applyFont="1" applyFill="1" applyBorder="1" applyAlignment="1" applyProtection="1">
      <alignment horizontal="righ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165" fontId="2" fillId="0" borderId="4" xfId="0" applyNumberFormat="1" applyFont="1" applyFill="1" applyBorder="1" applyAlignment="1" applyProtection="1">
      <alignment horizontal="right" vertical="top" wrapText="1"/>
    </xf>
    <xf numFmtId="4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 applyProtection="1">
      <alignment horizontal="left" vertical="top"/>
    </xf>
    <xf numFmtId="4" fontId="1" fillId="0" borderId="0" xfId="0" applyNumberFormat="1" applyFont="1" applyFill="1" applyBorder="1" applyAlignment="1" applyProtection="1">
      <alignment horizontal="left" vertical="top" wrapText="1"/>
    </xf>
    <xf numFmtId="1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0" fontId="5" fillId="0" borderId="10" xfId="0" applyNumberFormat="1" applyFont="1" applyFill="1" applyBorder="1" applyAlignment="1" applyProtection="1">
      <alignment horizontal="righ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166" fontId="3" fillId="0" borderId="11" xfId="0" applyNumberFormat="1" applyFont="1" applyFill="1" applyBorder="1" applyAlignment="1" applyProtection="1">
      <alignment horizontal="right" vertical="top" wrapText="1"/>
    </xf>
    <xf numFmtId="166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3" xfId="0" applyNumberFormat="1" applyFont="1" applyFill="1" applyBorder="1" applyAlignment="1" applyProtection="1">
      <alignment horizontal="lef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5" fontId="2" fillId="0" borderId="16" xfId="0" applyNumberFormat="1" applyFont="1" applyFill="1" applyBorder="1" applyAlignment="1" applyProtection="1">
      <alignment horizontal="right" vertical="top" wrapText="1"/>
    </xf>
    <xf numFmtId="167" fontId="2" fillId="0" borderId="17" xfId="0" applyNumberFormat="1" applyFont="1" applyFill="1" applyBorder="1" applyAlignment="1" applyProtection="1">
      <alignment horizontal="right" vertical="top" wrapText="1"/>
    </xf>
    <xf numFmtId="0" fontId="3" fillId="0" borderId="18" xfId="0" applyNumberFormat="1" applyFont="1" applyFill="1" applyBorder="1" applyAlignment="1" applyProtection="1">
      <alignment horizontal="left" vertical="top" wrapText="1"/>
    </xf>
    <xf numFmtId="0" fontId="2" fillId="0" borderId="19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/>
    </xf>
    <xf numFmtId="10" fontId="0" fillId="0" borderId="0" xfId="0" applyNumberFormat="1" applyFont="1" applyFill="1" applyBorder="1" applyAlignment="1"/>
    <xf numFmtId="164" fontId="0" fillId="0" borderId="0" xfId="1" applyFont="1" applyFill="1" applyBorder="1" applyAlignment="1"/>
    <xf numFmtId="0" fontId="3" fillId="0" borderId="20" xfId="0" applyNumberFormat="1" applyFont="1" applyFill="1" applyBorder="1" applyAlignment="1" applyProtection="1">
      <alignment horizontal="left" vertical="top" wrapText="1"/>
    </xf>
    <xf numFmtId="165" fontId="3" fillId="0" borderId="0" xfId="0" applyNumberFormat="1" applyFont="1" applyFill="1" applyBorder="1" applyAlignment="1" applyProtection="1">
      <alignment horizontal="right" vertical="top" wrapText="1"/>
    </xf>
    <xf numFmtId="0" fontId="1" fillId="0" borderId="2" xfId="0" applyNumberFormat="1" applyFont="1" applyFill="1" applyBorder="1" applyAlignment="1" applyProtection="1">
      <alignment horizontal="left" vertical="top" wrapText="1"/>
    </xf>
    <xf numFmtId="166" fontId="3" fillId="0" borderId="10" xfId="0" applyNumberFormat="1" applyFont="1" applyFill="1" applyBorder="1" applyAlignment="1" applyProtection="1">
      <alignment horizontal="right" vertical="top" wrapText="1"/>
    </xf>
    <xf numFmtId="0" fontId="5" fillId="0" borderId="11" xfId="0" applyNumberFormat="1" applyFont="1" applyFill="1" applyBorder="1" applyAlignment="1" applyProtection="1">
      <alignment horizontal="right" vertical="top" wrapText="1"/>
    </xf>
    <xf numFmtId="0" fontId="2" fillId="0" borderId="20" xfId="0" applyNumberFormat="1" applyFont="1" applyFill="1" applyBorder="1" applyAlignment="1" applyProtection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7"/>
  <sheetViews>
    <sheetView tabSelected="1"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7" customWidth="1"/>
    <col min="4" max="4" width="40" bestFit="1" customWidth="1"/>
    <col min="5" max="5" width="10.140625" customWidth="1"/>
    <col min="6" max="6" width="20.85546875" bestFit="1" customWidth="1"/>
    <col min="7" max="7" width="13.7109375" bestFit="1" customWidth="1"/>
  </cols>
  <sheetData>
    <row r="1" spans="1:9" ht="16.5" customHeight="1">
      <c r="A1" s="1"/>
      <c r="B1" s="2" t="s">
        <v>306</v>
      </c>
      <c r="C1" s="1"/>
      <c r="D1" s="1"/>
      <c r="E1" s="1"/>
      <c r="F1" s="1"/>
      <c r="G1" s="1"/>
    </row>
    <row r="2" spans="1:9" ht="12.95" customHeight="1">
      <c r="A2" s="1"/>
      <c r="B2" s="3"/>
      <c r="C2" s="1"/>
      <c r="D2" s="1"/>
      <c r="E2" s="1"/>
      <c r="F2" s="1"/>
      <c r="G2" s="1"/>
    </row>
    <row r="3" spans="1:9" ht="12.95" customHeight="1" thickBot="1">
      <c r="A3" s="4"/>
      <c r="B3" s="15" t="s">
        <v>368</v>
      </c>
      <c r="C3" s="1"/>
      <c r="D3" s="1"/>
      <c r="E3" s="1"/>
      <c r="F3" s="1"/>
      <c r="G3" s="1"/>
    </row>
    <row r="4" spans="1:9" ht="33" customHeight="1">
      <c r="A4" s="1"/>
      <c r="B4" s="18" t="s">
        <v>1</v>
      </c>
      <c r="C4" s="19" t="s">
        <v>2</v>
      </c>
      <c r="D4" s="20" t="s">
        <v>3</v>
      </c>
      <c r="E4" s="20" t="s">
        <v>4</v>
      </c>
      <c r="F4" s="20" t="s">
        <v>403</v>
      </c>
      <c r="G4" s="21" t="s">
        <v>5</v>
      </c>
    </row>
    <row r="5" spans="1:9" ht="12.95" customHeight="1">
      <c r="A5" s="6"/>
      <c r="B5" s="22" t="s">
        <v>6</v>
      </c>
      <c r="C5" s="5" t="s">
        <v>0</v>
      </c>
      <c r="D5" s="5" t="s">
        <v>0</v>
      </c>
      <c r="E5" s="5" t="s">
        <v>0</v>
      </c>
      <c r="F5" s="40"/>
      <c r="G5" s="42" t="s">
        <v>0</v>
      </c>
      <c r="I5" s="36"/>
    </row>
    <row r="6" spans="1:9" ht="12.95" customHeight="1">
      <c r="A6" s="6"/>
      <c r="B6" s="22" t="s">
        <v>7</v>
      </c>
      <c r="C6" s="5" t="s">
        <v>0</v>
      </c>
      <c r="D6" s="5" t="s">
        <v>0</v>
      </c>
      <c r="E6" s="5" t="s">
        <v>0</v>
      </c>
      <c r="F6" s="40"/>
      <c r="G6" s="42" t="s">
        <v>0</v>
      </c>
      <c r="I6" s="36"/>
    </row>
    <row r="7" spans="1:9" ht="12.95" customHeight="1">
      <c r="A7" s="1"/>
      <c r="B7" s="24" t="s">
        <v>92</v>
      </c>
      <c r="C7" s="5" t="s">
        <v>10</v>
      </c>
      <c r="D7" s="5" t="s">
        <v>11</v>
      </c>
      <c r="E7" s="7">
        <v>17964</v>
      </c>
      <c r="F7" s="39">
        <v>234.74</v>
      </c>
      <c r="G7" s="41">
        <f t="shared" ref="G7:G25" si="0">+ROUND(F7/$F$54,4)</f>
        <v>6.2700000000000006E-2</v>
      </c>
    </row>
    <row r="8" spans="1:9" ht="12.95" customHeight="1">
      <c r="A8" s="1"/>
      <c r="B8" s="24" t="s">
        <v>91</v>
      </c>
      <c r="C8" s="5" t="s">
        <v>14</v>
      </c>
      <c r="D8" s="5" t="s">
        <v>15</v>
      </c>
      <c r="E8" s="7">
        <v>24066</v>
      </c>
      <c r="F8" s="39">
        <v>234.15</v>
      </c>
      <c r="G8" s="41">
        <f t="shared" si="0"/>
        <v>6.25E-2</v>
      </c>
    </row>
    <row r="9" spans="1:9" ht="12.95" customHeight="1">
      <c r="A9" s="6"/>
      <c r="B9" s="24" t="s">
        <v>94</v>
      </c>
      <c r="C9" s="5" t="s">
        <v>8</v>
      </c>
      <c r="D9" s="5" t="s">
        <v>9</v>
      </c>
      <c r="E9" s="7">
        <v>10667</v>
      </c>
      <c r="F9" s="8">
        <v>224.87</v>
      </c>
      <c r="G9" s="25">
        <f t="shared" si="0"/>
        <v>6.0100000000000001E-2</v>
      </c>
      <c r="I9" s="36"/>
    </row>
    <row r="10" spans="1:9" ht="12.95" customHeight="1">
      <c r="A10" s="6"/>
      <c r="B10" s="24" t="s">
        <v>90</v>
      </c>
      <c r="C10" s="5" t="s">
        <v>12</v>
      </c>
      <c r="D10" s="5" t="s">
        <v>13</v>
      </c>
      <c r="E10" s="7">
        <v>10433</v>
      </c>
      <c r="F10" s="8">
        <v>198.99</v>
      </c>
      <c r="G10" s="25">
        <f t="shared" si="0"/>
        <v>5.3100000000000001E-2</v>
      </c>
      <c r="I10" s="36"/>
    </row>
    <row r="11" spans="1:9" ht="12.95" customHeight="1">
      <c r="A11" s="6"/>
      <c r="B11" s="24" t="s">
        <v>99</v>
      </c>
      <c r="C11" s="5" t="s">
        <v>28</v>
      </c>
      <c r="D11" s="5" t="s">
        <v>11</v>
      </c>
      <c r="E11" s="7">
        <v>8786</v>
      </c>
      <c r="F11" s="8">
        <v>162.29</v>
      </c>
      <c r="G11" s="25">
        <f t="shared" si="0"/>
        <v>4.3299999999999998E-2</v>
      </c>
      <c r="I11" s="36"/>
    </row>
    <row r="12" spans="1:9" ht="12.95" customHeight="1">
      <c r="A12" s="6"/>
      <c r="B12" s="24" t="s">
        <v>96</v>
      </c>
      <c r="C12" s="5" t="s">
        <v>18</v>
      </c>
      <c r="D12" s="5" t="s">
        <v>9</v>
      </c>
      <c r="E12" s="7">
        <v>54197</v>
      </c>
      <c r="F12" s="8">
        <v>149.31</v>
      </c>
      <c r="G12" s="25">
        <f t="shared" si="0"/>
        <v>3.9899999999999998E-2</v>
      </c>
      <c r="I12" s="36"/>
    </row>
    <row r="13" spans="1:9" ht="12.95" customHeight="1">
      <c r="A13" s="6"/>
      <c r="B13" s="24" t="s">
        <v>124</v>
      </c>
      <c r="C13" s="5" t="s">
        <v>220</v>
      </c>
      <c r="D13" s="5" t="s">
        <v>9</v>
      </c>
      <c r="E13" s="7">
        <v>38520</v>
      </c>
      <c r="F13" s="8">
        <v>130.81</v>
      </c>
      <c r="G13" s="25">
        <f t="shared" si="0"/>
        <v>3.49E-2</v>
      </c>
      <c r="I13" s="36"/>
    </row>
    <row r="14" spans="1:9" ht="12.95" customHeight="1">
      <c r="A14" s="6"/>
      <c r="B14" s="24" t="s">
        <v>93</v>
      </c>
      <c r="C14" s="5" t="s">
        <v>16</v>
      </c>
      <c r="D14" s="5" t="s">
        <v>17</v>
      </c>
      <c r="E14" s="7">
        <v>9837</v>
      </c>
      <c r="F14" s="8">
        <v>125.06</v>
      </c>
      <c r="G14" s="25">
        <f t="shared" si="0"/>
        <v>3.3399999999999999E-2</v>
      </c>
      <c r="I14" s="36"/>
    </row>
    <row r="15" spans="1:9" ht="12.95" customHeight="1">
      <c r="A15" s="6"/>
      <c r="B15" s="24" t="s">
        <v>97</v>
      </c>
      <c r="C15" s="5" t="s">
        <v>39</v>
      </c>
      <c r="D15" s="5" t="s">
        <v>34</v>
      </c>
      <c r="E15" s="7">
        <v>46521</v>
      </c>
      <c r="F15" s="8">
        <v>123.77</v>
      </c>
      <c r="G15" s="25">
        <f t="shared" si="0"/>
        <v>3.3099999999999997E-2</v>
      </c>
      <c r="I15" s="36"/>
    </row>
    <row r="16" spans="1:9" ht="12.95" customHeight="1">
      <c r="A16" s="6"/>
      <c r="B16" s="24" t="s">
        <v>320</v>
      </c>
      <c r="C16" s="5" t="s">
        <v>319</v>
      </c>
      <c r="D16" s="5" t="s">
        <v>186</v>
      </c>
      <c r="E16" s="7">
        <v>18921</v>
      </c>
      <c r="F16" s="8">
        <v>102.72</v>
      </c>
      <c r="G16" s="25">
        <f t="shared" si="0"/>
        <v>2.7400000000000001E-2</v>
      </c>
      <c r="I16" s="36"/>
    </row>
    <row r="17" spans="1:9" ht="12.95" customHeight="1">
      <c r="A17" s="6"/>
      <c r="B17" s="24" t="s">
        <v>126</v>
      </c>
      <c r="C17" s="5" t="s">
        <v>80</v>
      </c>
      <c r="D17" s="5" t="s">
        <v>34</v>
      </c>
      <c r="E17" s="7">
        <v>8000</v>
      </c>
      <c r="F17" s="8">
        <v>101.13</v>
      </c>
      <c r="G17" s="25">
        <f t="shared" si="0"/>
        <v>2.7E-2</v>
      </c>
      <c r="I17" s="36"/>
    </row>
    <row r="18" spans="1:9" ht="12.95" customHeight="1">
      <c r="A18" s="6"/>
      <c r="B18" s="24" t="s">
        <v>117</v>
      </c>
      <c r="C18" s="5" t="s">
        <v>68</v>
      </c>
      <c r="D18" s="5" t="s">
        <v>23</v>
      </c>
      <c r="E18" s="7">
        <v>11000</v>
      </c>
      <c r="F18" s="8">
        <v>99.41</v>
      </c>
      <c r="G18" s="25">
        <f t="shared" si="0"/>
        <v>2.6499999999999999E-2</v>
      </c>
      <c r="I18" s="36"/>
    </row>
    <row r="19" spans="1:9" ht="12.95" customHeight="1">
      <c r="A19" s="6"/>
      <c r="B19" s="24" t="s">
        <v>114</v>
      </c>
      <c r="C19" s="5" t="s">
        <v>145</v>
      </c>
      <c r="D19" s="5" t="s">
        <v>13</v>
      </c>
      <c r="E19" s="7">
        <v>4296</v>
      </c>
      <c r="F19" s="8">
        <v>98.68</v>
      </c>
      <c r="G19" s="25">
        <f t="shared" si="0"/>
        <v>2.64E-2</v>
      </c>
      <c r="I19" s="36"/>
    </row>
    <row r="20" spans="1:9" ht="12.95" customHeight="1">
      <c r="A20" s="6"/>
      <c r="B20" s="24" t="s">
        <v>116</v>
      </c>
      <c r="C20" s="5" t="s">
        <v>67</v>
      </c>
      <c r="D20" s="5" t="s">
        <v>27</v>
      </c>
      <c r="E20" s="7">
        <v>10862</v>
      </c>
      <c r="F20" s="8">
        <v>97.41</v>
      </c>
      <c r="G20" s="25">
        <f t="shared" si="0"/>
        <v>2.5999999999999999E-2</v>
      </c>
      <c r="I20" s="36"/>
    </row>
    <row r="21" spans="1:9" ht="12.95" customHeight="1">
      <c r="A21" s="6"/>
      <c r="B21" s="24" t="s">
        <v>106</v>
      </c>
      <c r="C21" s="5" t="s">
        <v>38</v>
      </c>
      <c r="D21" s="5" t="s">
        <v>9</v>
      </c>
      <c r="E21" s="7">
        <v>6627</v>
      </c>
      <c r="F21" s="8">
        <v>88.92</v>
      </c>
      <c r="G21" s="25">
        <f t="shared" si="0"/>
        <v>2.3699999999999999E-2</v>
      </c>
      <c r="I21" s="36"/>
    </row>
    <row r="22" spans="1:9" ht="12.95" customHeight="1">
      <c r="A22" s="6"/>
      <c r="B22" s="24" t="s">
        <v>292</v>
      </c>
      <c r="C22" s="5" t="s">
        <v>294</v>
      </c>
      <c r="D22" s="5" t="s">
        <v>13</v>
      </c>
      <c r="E22" s="7">
        <v>1508</v>
      </c>
      <c r="F22" s="8">
        <v>87.75</v>
      </c>
      <c r="G22" s="25">
        <f t="shared" si="0"/>
        <v>2.3400000000000001E-2</v>
      </c>
      <c r="I22" s="36"/>
    </row>
    <row r="23" spans="1:9" ht="12.95" customHeight="1">
      <c r="A23" s="6"/>
      <c r="B23" s="24" t="s">
        <v>122</v>
      </c>
      <c r="C23" s="5" t="s">
        <v>74</v>
      </c>
      <c r="D23" s="5" t="s">
        <v>34</v>
      </c>
      <c r="E23" s="7">
        <v>5250</v>
      </c>
      <c r="F23" s="8">
        <v>86.2</v>
      </c>
      <c r="G23" s="25">
        <f t="shared" si="0"/>
        <v>2.3E-2</v>
      </c>
      <c r="I23" s="36"/>
    </row>
    <row r="24" spans="1:9" ht="12.95" customHeight="1">
      <c r="A24" s="6"/>
      <c r="B24" s="24" t="s">
        <v>119</v>
      </c>
      <c r="C24" s="5" t="s">
        <v>66</v>
      </c>
      <c r="D24" s="5" t="s">
        <v>11</v>
      </c>
      <c r="E24" s="7">
        <v>12372</v>
      </c>
      <c r="F24" s="8">
        <v>81.22</v>
      </c>
      <c r="G24" s="25">
        <f t="shared" si="0"/>
        <v>2.1700000000000001E-2</v>
      </c>
      <c r="I24" s="36"/>
    </row>
    <row r="25" spans="1:9" ht="12.95" customHeight="1">
      <c r="A25" s="6"/>
      <c r="B25" s="24" t="s">
        <v>107</v>
      </c>
      <c r="C25" s="5" t="s">
        <v>26</v>
      </c>
      <c r="D25" s="5" t="s">
        <v>27</v>
      </c>
      <c r="E25" s="7">
        <v>909</v>
      </c>
      <c r="F25" s="8">
        <v>80.180000000000007</v>
      </c>
      <c r="G25" s="25">
        <f t="shared" si="0"/>
        <v>2.1399999999999999E-2</v>
      </c>
      <c r="I25" s="36"/>
    </row>
    <row r="26" spans="1:9" ht="12.95" customHeight="1">
      <c r="A26" s="6"/>
      <c r="B26" s="24" t="s">
        <v>369</v>
      </c>
      <c r="C26" s="5" t="s">
        <v>371</v>
      </c>
      <c r="D26" s="5" t="s">
        <v>23</v>
      </c>
      <c r="E26" s="7">
        <v>13000</v>
      </c>
      <c r="F26" s="8">
        <v>78.849999999999994</v>
      </c>
      <c r="G26" s="25">
        <f t="shared" ref="G26:G48" si="1">+ROUND(F26/$F$54,4)</f>
        <v>2.1100000000000001E-2</v>
      </c>
      <c r="I26" s="36"/>
    </row>
    <row r="27" spans="1:9" ht="12.95" customHeight="1">
      <c r="A27" s="6"/>
      <c r="B27" s="24" t="s">
        <v>172</v>
      </c>
      <c r="C27" s="5" t="s">
        <v>45</v>
      </c>
      <c r="D27" s="5" t="s">
        <v>23</v>
      </c>
      <c r="E27" s="7">
        <v>12605</v>
      </c>
      <c r="F27" s="8">
        <v>70.66</v>
      </c>
      <c r="G27" s="25">
        <f t="shared" si="1"/>
        <v>1.89E-2</v>
      </c>
      <c r="I27" s="36"/>
    </row>
    <row r="28" spans="1:9" ht="12.95" customHeight="1">
      <c r="A28" s="6"/>
      <c r="B28" s="24" t="s">
        <v>128</v>
      </c>
      <c r="C28" s="5" t="s">
        <v>83</v>
      </c>
      <c r="D28" s="5" t="s">
        <v>27</v>
      </c>
      <c r="E28" s="7">
        <v>1949</v>
      </c>
      <c r="F28" s="8">
        <v>67.67</v>
      </c>
      <c r="G28" s="25">
        <f t="shared" si="1"/>
        <v>1.8100000000000002E-2</v>
      </c>
      <c r="I28" s="36"/>
    </row>
    <row r="29" spans="1:9" ht="12.95" customHeight="1">
      <c r="A29" s="6"/>
      <c r="B29" s="24" t="s">
        <v>127</v>
      </c>
      <c r="C29" s="5" t="s">
        <v>87</v>
      </c>
      <c r="D29" s="5" t="s">
        <v>61</v>
      </c>
      <c r="E29" s="7">
        <v>19551</v>
      </c>
      <c r="F29" s="8">
        <v>66.5</v>
      </c>
      <c r="G29" s="25">
        <f t="shared" si="1"/>
        <v>1.78E-2</v>
      </c>
      <c r="I29" s="36"/>
    </row>
    <row r="30" spans="1:9" ht="12.95" customHeight="1">
      <c r="A30" s="6"/>
      <c r="B30" s="24" t="s">
        <v>136</v>
      </c>
      <c r="C30" s="5" t="s">
        <v>159</v>
      </c>
      <c r="D30" s="5" t="s">
        <v>86</v>
      </c>
      <c r="E30" s="7">
        <v>20000</v>
      </c>
      <c r="F30" s="8">
        <v>65.319999999999993</v>
      </c>
      <c r="G30" s="25">
        <f t="shared" si="1"/>
        <v>1.7399999999999999E-2</v>
      </c>
      <c r="I30" s="36"/>
    </row>
    <row r="31" spans="1:9" ht="12.95" customHeight="1">
      <c r="A31" s="6"/>
      <c r="B31" s="24" t="s">
        <v>272</v>
      </c>
      <c r="C31" s="5" t="s">
        <v>271</v>
      </c>
      <c r="D31" s="5" t="s">
        <v>58</v>
      </c>
      <c r="E31" s="7">
        <v>6468</v>
      </c>
      <c r="F31" s="8">
        <v>65.06</v>
      </c>
      <c r="G31" s="25">
        <f t="shared" si="1"/>
        <v>1.7399999999999999E-2</v>
      </c>
      <c r="I31" s="36"/>
    </row>
    <row r="32" spans="1:9" ht="12.95" customHeight="1">
      <c r="A32" s="6"/>
      <c r="B32" s="24" t="s">
        <v>162</v>
      </c>
      <c r="C32" s="5" t="s">
        <v>163</v>
      </c>
      <c r="D32" s="5" t="s">
        <v>27</v>
      </c>
      <c r="E32" s="7">
        <v>222</v>
      </c>
      <c r="F32" s="8">
        <v>63.4</v>
      </c>
      <c r="G32" s="25">
        <f t="shared" si="1"/>
        <v>1.6899999999999998E-2</v>
      </c>
      <c r="I32" s="36"/>
    </row>
    <row r="33" spans="1:9" ht="12.95" customHeight="1">
      <c r="A33" s="6"/>
      <c r="B33" s="24" t="s">
        <v>273</v>
      </c>
      <c r="C33" s="5" t="s">
        <v>372</v>
      </c>
      <c r="D33" s="5" t="s">
        <v>34</v>
      </c>
      <c r="E33" s="7">
        <v>9000</v>
      </c>
      <c r="F33" s="8">
        <v>59.83</v>
      </c>
      <c r="G33" s="25">
        <f t="shared" si="1"/>
        <v>1.6E-2</v>
      </c>
      <c r="I33" s="36"/>
    </row>
    <row r="34" spans="1:9" ht="12.95" customHeight="1">
      <c r="A34" s="6"/>
      <c r="B34" s="24" t="s">
        <v>113</v>
      </c>
      <c r="C34" s="5" t="s">
        <v>59</v>
      </c>
      <c r="D34" s="5" t="s">
        <v>9</v>
      </c>
      <c r="E34" s="7">
        <v>3030</v>
      </c>
      <c r="F34" s="8">
        <v>58.76</v>
      </c>
      <c r="G34" s="25">
        <f t="shared" si="1"/>
        <v>1.5699999999999999E-2</v>
      </c>
      <c r="I34" s="36"/>
    </row>
    <row r="35" spans="1:9" ht="12.95" customHeight="1">
      <c r="A35" s="6"/>
      <c r="B35" s="24" t="s">
        <v>120</v>
      </c>
      <c r="C35" s="5" t="s">
        <v>73</v>
      </c>
      <c r="D35" s="5" t="s">
        <v>27</v>
      </c>
      <c r="E35" s="7">
        <v>2000</v>
      </c>
      <c r="F35" s="8">
        <v>56.22</v>
      </c>
      <c r="G35" s="25">
        <f t="shared" si="1"/>
        <v>1.4999999999999999E-2</v>
      </c>
      <c r="I35" s="36"/>
    </row>
    <row r="36" spans="1:9" ht="12.95" customHeight="1">
      <c r="A36" s="6"/>
      <c r="B36" s="24" t="s">
        <v>98</v>
      </c>
      <c r="C36" s="5" t="s">
        <v>22</v>
      </c>
      <c r="D36" s="5" t="s">
        <v>9</v>
      </c>
      <c r="E36" s="7">
        <v>10582</v>
      </c>
      <c r="F36" s="8">
        <v>54.01</v>
      </c>
      <c r="G36" s="25">
        <f t="shared" si="1"/>
        <v>1.44E-2</v>
      </c>
      <c r="I36" s="36"/>
    </row>
    <row r="37" spans="1:9" ht="12.95" customHeight="1">
      <c r="A37" s="6"/>
      <c r="B37" s="24" t="s">
        <v>132</v>
      </c>
      <c r="C37" s="5" t="s">
        <v>85</v>
      </c>
      <c r="D37" s="5" t="s">
        <v>86</v>
      </c>
      <c r="E37" s="7">
        <v>8962</v>
      </c>
      <c r="F37" s="8">
        <v>50.89</v>
      </c>
      <c r="G37" s="25">
        <f t="shared" si="1"/>
        <v>1.3599999999999999E-2</v>
      </c>
      <c r="I37" s="36"/>
    </row>
    <row r="38" spans="1:9" ht="12.95" customHeight="1">
      <c r="A38" s="6"/>
      <c r="B38" s="24" t="s">
        <v>109</v>
      </c>
      <c r="C38" s="5" t="s">
        <v>29</v>
      </c>
      <c r="D38" s="5" t="s">
        <v>27</v>
      </c>
      <c r="E38" s="7">
        <v>17482</v>
      </c>
      <c r="F38" s="8">
        <v>47.08</v>
      </c>
      <c r="G38" s="25">
        <f t="shared" si="1"/>
        <v>1.26E-2</v>
      </c>
      <c r="I38" s="36"/>
    </row>
    <row r="39" spans="1:9" ht="12.95" customHeight="1">
      <c r="A39" s="6"/>
      <c r="B39" s="24" t="s">
        <v>192</v>
      </c>
      <c r="C39" s="5" t="s">
        <v>193</v>
      </c>
      <c r="D39" s="5" t="s">
        <v>186</v>
      </c>
      <c r="E39" s="7">
        <v>5072</v>
      </c>
      <c r="F39" s="8">
        <v>44.58</v>
      </c>
      <c r="G39" s="25">
        <f t="shared" si="1"/>
        <v>1.1900000000000001E-2</v>
      </c>
      <c r="I39" s="36"/>
    </row>
    <row r="40" spans="1:9" ht="12.95" customHeight="1">
      <c r="A40" s="6"/>
      <c r="B40" s="24" t="s">
        <v>118</v>
      </c>
      <c r="C40" s="5" t="s">
        <v>65</v>
      </c>
      <c r="D40" s="5" t="s">
        <v>58</v>
      </c>
      <c r="E40" s="7">
        <v>1087</v>
      </c>
      <c r="F40" s="8">
        <v>41.33</v>
      </c>
      <c r="G40" s="25">
        <f t="shared" si="1"/>
        <v>1.0999999999999999E-2</v>
      </c>
      <c r="I40" s="36"/>
    </row>
    <row r="41" spans="1:9" ht="12.95" customHeight="1">
      <c r="A41" s="6"/>
      <c r="B41" s="24" t="s">
        <v>370</v>
      </c>
      <c r="C41" s="5" t="s">
        <v>373</v>
      </c>
      <c r="D41" s="5" t="s">
        <v>23</v>
      </c>
      <c r="E41" s="7">
        <v>10000</v>
      </c>
      <c r="F41" s="8">
        <v>37.729999999999997</v>
      </c>
      <c r="G41" s="25">
        <f t="shared" si="1"/>
        <v>1.01E-2</v>
      </c>
      <c r="I41" s="36"/>
    </row>
    <row r="42" spans="1:9" ht="12.95" customHeight="1">
      <c r="A42" s="6"/>
      <c r="B42" s="24" t="s">
        <v>19</v>
      </c>
      <c r="C42" s="5" t="s">
        <v>20</v>
      </c>
      <c r="D42" s="5" t="s">
        <v>9</v>
      </c>
      <c r="E42" s="7">
        <v>13065</v>
      </c>
      <c r="F42" s="8">
        <v>33.880000000000003</v>
      </c>
      <c r="G42" s="25">
        <f t="shared" si="1"/>
        <v>8.9999999999999993E-3</v>
      </c>
      <c r="I42" s="36"/>
    </row>
    <row r="43" spans="1:9" ht="12.95" customHeight="1">
      <c r="A43" s="6"/>
      <c r="B43" s="24" t="s">
        <v>101</v>
      </c>
      <c r="C43" s="5" t="s">
        <v>47</v>
      </c>
      <c r="D43" s="5" t="s">
        <v>23</v>
      </c>
      <c r="E43" s="7">
        <v>1227</v>
      </c>
      <c r="F43" s="8">
        <v>27.41</v>
      </c>
      <c r="G43" s="25">
        <f t="shared" si="1"/>
        <v>7.3000000000000001E-3</v>
      </c>
      <c r="I43" s="36"/>
    </row>
    <row r="44" spans="1:9" ht="12.95" customHeight="1">
      <c r="A44" s="6"/>
      <c r="B44" s="24" t="s">
        <v>221</v>
      </c>
      <c r="C44" s="5" t="s">
        <v>222</v>
      </c>
      <c r="D44" s="5" t="s">
        <v>15</v>
      </c>
      <c r="E44" s="7">
        <v>10000</v>
      </c>
      <c r="F44" s="8">
        <v>25.91</v>
      </c>
      <c r="G44" s="25">
        <f t="shared" si="1"/>
        <v>6.8999999999999999E-3</v>
      </c>
      <c r="I44" s="36"/>
    </row>
    <row r="45" spans="1:9" ht="12.95" customHeight="1">
      <c r="A45" s="6"/>
      <c r="B45" s="24" t="s">
        <v>129</v>
      </c>
      <c r="C45" s="5" t="s">
        <v>89</v>
      </c>
      <c r="D45" s="5" t="s">
        <v>88</v>
      </c>
      <c r="E45" s="7">
        <v>10000</v>
      </c>
      <c r="F45" s="8">
        <v>23.04</v>
      </c>
      <c r="G45" s="25">
        <f t="shared" si="1"/>
        <v>6.1999999999999998E-3</v>
      </c>
      <c r="I45" s="36"/>
    </row>
    <row r="46" spans="1:9" ht="12.95" customHeight="1">
      <c r="A46" s="6"/>
      <c r="B46" s="24" t="s">
        <v>125</v>
      </c>
      <c r="C46" s="5" t="s">
        <v>72</v>
      </c>
      <c r="D46" s="5" t="s">
        <v>55</v>
      </c>
      <c r="E46" s="7">
        <v>130</v>
      </c>
      <c r="F46" s="8">
        <v>22.74</v>
      </c>
      <c r="G46" s="25">
        <f t="shared" si="1"/>
        <v>6.1000000000000004E-3</v>
      </c>
      <c r="I46" s="36"/>
    </row>
    <row r="47" spans="1:9" ht="12.95" customHeight="1">
      <c r="A47" s="6"/>
      <c r="B47" s="24" t="s">
        <v>140</v>
      </c>
      <c r="C47" s="5" t="s">
        <v>141</v>
      </c>
      <c r="D47" s="5" t="s">
        <v>46</v>
      </c>
      <c r="E47" s="7">
        <v>1299</v>
      </c>
      <c r="F47" s="8">
        <v>19.39</v>
      </c>
      <c r="G47" s="25">
        <f t="shared" si="1"/>
        <v>5.1999999999999998E-3</v>
      </c>
      <c r="I47" s="36"/>
    </row>
    <row r="48" spans="1:9" ht="12.95" customHeight="1">
      <c r="A48" s="6"/>
      <c r="B48" s="24" t="s">
        <v>242</v>
      </c>
      <c r="C48" s="5" t="s">
        <v>244</v>
      </c>
      <c r="D48" s="5" t="s">
        <v>55</v>
      </c>
      <c r="E48" s="7">
        <v>240</v>
      </c>
      <c r="F48" s="8">
        <v>16.899999999999999</v>
      </c>
      <c r="G48" s="25">
        <f t="shared" si="1"/>
        <v>4.4999999999999997E-3</v>
      </c>
      <c r="I48" s="36"/>
    </row>
    <row r="49" spans="1:8" ht="12.95" customHeight="1">
      <c r="A49" s="1"/>
      <c r="B49" s="34" t="s">
        <v>48</v>
      </c>
      <c r="C49" s="33" t="s">
        <v>0</v>
      </c>
      <c r="D49" s="33" t="s">
        <v>0</v>
      </c>
      <c r="E49" s="33" t="s">
        <v>0</v>
      </c>
      <c r="F49" s="9">
        <f>SUM(F7:F48)</f>
        <v>3604.7699999999986</v>
      </c>
      <c r="G49" s="26">
        <f>SUM(G7:G48)</f>
        <v>0.96260000000000001</v>
      </c>
    </row>
    <row r="50" spans="1:8" ht="12.95" customHeight="1">
      <c r="A50" s="1"/>
      <c r="B50" s="27" t="s">
        <v>49</v>
      </c>
      <c r="C50" s="10" t="s">
        <v>0</v>
      </c>
      <c r="D50" s="10" t="s">
        <v>0</v>
      </c>
      <c r="E50" s="10" t="s">
        <v>0</v>
      </c>
      <c r="F50" s="11" t="s">
        <v>50</v>
      </c>
      <c r="G50" s="28" t="s">
        <v>50</v>
      </c>
    </row>
    <row r="51" spans="1:8" ht="12.95" customHeight="1">
      <c r="A51" s="1"/>
      <c r="B51" s="27" t="s">
        <v>48</v>
      </c>
      <c r="C51" s="10" t="s">
        <v>0</v>
      </c>
      <c r="D51" s="10" t="s">
        <v>0</v>
      </c>
      <c r="E51" s="10" t="s">
        <v>0</v>
      </c>
      <c r="F51" s="11" t="s">
        <v>50</v>
      </c>
      <c r="G51" s="28" t="s">
        <v>50</v>
      </c>
    </row>
    <row r="52" spans="1:8" ht="12.95" customHeight="1">
      <c r="A52" s="1"/>
      <c r="B52" s="27" t="s">
        <v>51</v>
      </c>
      <c r="C52" s="12" t="s">
        <v>0</v>
      </c>
      <c r="D52" s="10" t="s">
        <v>0</v>
      </c>
      <c r="E52" s="12" t="s">
        <v>0</v>
      </c>
      <c r="F52" s="9">
        <f>+F49</f>
        <v>3604.7699999999986</v>
      </c>
      <c r="G52" s="26">
        <f>+G49</f>
        <v>0.96260000000000001</v>
      </c>
    </row>
    <row r="53" spans="1:8" ht="12.95" customHeight="1">
      <c r="A53" s="1"/>
      <c r="B53" s="27" t="s">
        <v>52</v>
      </c>
      <c r="C53" s="5" t="s">
        <v>0</v>
      </c>
      <c r="D53" s="10" t="s">
        <v>0</v>
      </c>
      <c r="E53" s="5" t="s">
        <v>0</v>
      </c>
      <c r="F53" s="13">
        <f>+F54-F52</f>
        <v>139.9300000000012</v>
      </c>
      <c r="G53" s="26">
        <f>+G54-G52</f>
        <v>3.7399999999999989E-2</v>
      </c>
      <c r="H53" s="14"/>
    </row>
    <row r="54" spans="1:8" ht="12.95" customHeight="1" thickBot="1">
      <c r="A54" s="1"/>
      <c r="B54" s="29" t="s">
        <v>53</v>
      </c>
      <c r="C54" s="30" t="s">
        <v>0</v>
      </c>
      <c r="D54" s="30" t="s">
        <v>0</v>
      </c>
      <c r="E54" s="30" t="s">
        <v>0</v>
      </c>
      <c r="F54" s="31">
        <v>3744.7</v>
      </c>
      <c r="G54" s="32">
        <v>1</v>
      </c>
    </row>
    <row r="55" spans="1:8">
      <c r="A55" s="1"/>
      <c r="B55" s="2"/>
      <c r="C55" s="1"/>
      <c r="D55" s="1"/>
      <c r="E55" s="1"/>
      <c r="F55" s="1"/>
      <c r="G55" s="1"/>
    </row>
    <row r="56" spans="1:8">
      <c r="B56" s="35"/>
    </row>
    <row r="57" spans="1:8">
      <c r="B57" s="35"/>
    </row>
  </sheetData>
  <sortState ref="B5:G61">
    <sortCondition descending="1" ref="F5:F61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89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40" bestFit="1" customWidth="1"/>
    <col min="5" max="5" width="10.42578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307</v>
      </c>
      <c r="C1" s="1"/>
      <c r="D1" s="1"/>
      <c r="E1" s="1"/>
      <c r="F1" s="1"/>
      <c r="G1" s="1"/>
    </row>
    <row r="2" spans="1:7" ht="12.95" customHeight="1">
      <c r="A2" s="1"/>
      <c r="B2" s="3" t="s">
        <v>0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368</v>
      </c>
      <c r="C3" s="1"/>
      <c r="D3" s="1"/>
      <c r="E3" s="1"/>
      <c r="F3" s="1"/>
      <c r="G3" s="1"/>
    </row>
    <row r="4" spans="1:7" ht="33" customHeight="1">
      <c r="A4" s="1"/>
      <c r="B4" s="18" t="s">
        <v>1</v>
      </c>
      <c r="C4" s="19" t="s">
        <v>2</v>
      </c>
      <c r="D4" s="20" t="s">
        <v>3</v>
      </c>
      <c r="E4" s="20" t="s">
        <v>4</v>
      </c>
      <c r="F4" s="20" t="s">
        <v>403</v>
      </c>
      <c r="G4" s="21" t="s">
        <v>5</v>
      </c>
    </row>
    <row r="5" spans="1:7" ht="12.95" customHeight="1">
      <c r="A5" s="6"/>
      <c r="B5" s="22" t="s">
        <v>6</v>
      </c>
      <c r="C5" s="5" t="s">
        <v>0</v>
      </c>
      <c r="D5" s="5" t="s">
        <v>0</v>
      </c>
      <c r="E5" s="5" t="s">
        <v>0</v>
      </c>
      <c r="F5" s="40"/>
      <c r="G5" s="42" t="s">
        <v>0</v>
      </c>
    </row>
    <row r="6" spans="1:7" ht="12.95" customHeight="1">
      <c r="A6" s="6"/>
      <c r="B6" s="22" t="s">
        <v>7</v>
      </c>
      <c r="C6" s="5" t="s">
        <v>0</v>
      </c>
      <c r="D6" s="5" t="s">
        <v>0</v>
      </c>
      <c r="E6" s="5" t="s">
        <v>0</v>
      </c>
      <c r="F6" s="40"/>
      <c r="G6" s="42" t="s">
        <v>0</v>
      </c>
    </row>
    <row r="7" spans="1:7" ht="12.95" customHeight="1">
      <c r="A7" s="1"/>
      <c r="B7" s="24" t="s">
        <v>135</v>
      </c>
      <c r="C7" s="5" t="s">
        <v>71</v>
      </c>
      <c r="D7" s="5" t="s">
        <v>189</v>
      </c>
      <c r="E7" s="7">
        <v>657</v>
      </c>
      <c r="F7" s="39">
        <v>128.97</v>
      </c>
      <c r="G7" s="41">
        <f t="shared" ref="G7:G37" si="0">ROUND(F7/$F$85,4)</f>
        <v>2.6200000000000001E-2</v>
      </c>
    </row>
    <row r="8" spans="1:7" ht="12.95" customHeight="1">
      <c r="A8" s="1"/>
      <c r="B8" s="24" t="s">
        <v>385</v>
      </c>
      <c r="C8" s="5" t="s">
        <v>374</v>
      </c>
      <c r="D8" s="5" t="s">
        <v>23</v>
      </c>
      <c r="E8" s="7">
        <v>21000</v>
      </c>
      <c r="F8" s="39">
        <v>122.35</v>
      </c>
      <c r="G8" s="41">
        <f t="shared" si="0"/>
        <v>2.4899999999999999E-2</v>
      </c>
    </row>
    <row r="9" spans="1:7" ht="12.95" customHeight="1">
      <c r="A9" s="1"/>
      <c r="B9" s="24" t="s">
        <v>275</v>
      </c>
      <c r="C9" s="5" t="s">
        <v>283</v>
      </c>
      <c r="D9" s="5" t="s">
        <v>11</v>
      </c>
      <c r="E9" s="7">
        <v>11136</v>
      </c>
      <c r="F9" s="39">
        <v>122.07</v>
      </c>
      <c r="G9" s="41">
        <f t="shared" si="0"/>
        <v>2.4799999999999999E-2</v>
      </c>
    </row>
    <row r="10" spans="1:7" ht="12.95" customHeight="1">
      <c r="A10" s="6"/>
      <c r="B10" s="24" t="s">
        <v>327</v>
      </c>
      <c r="C10" s="5" t="s">
        <v>322</v>
      </c>
      <c r="D10" s="5" t="s">
        <v>55</v>
      </c>
      <c r="E10" s="7">
        <v>8970</v>
      </c>
      <c r="F10" s="8">
        <v>112.19</v>
      </c>
      <c r="G10" s="25">
        <f t="shared" si="0"/>
        <v>2.2800000000000001E-2</v>
      </c>
    </row>
    <row r="11" spans="1:7" ht="12.95" customHeight="1">
      <c r="A11" s="6"/>
      <c r="B11" s="24" t="s">
        <v>347</v>
      </c>
      <c r="C11" s="5" t="s">
        <v>335</v>
      </c>
      <c r="D11" s="5" t="s">
        <v>11</v>
      </c>
      <c r="E11" s="7">
        <v>13843</v>
      </c>
      <c r="F11" s="8">
        <v>106.24</v>
      </c>
      <c r="G11" s="25">
        <f t="shared" si="0"/>
        <v>2.1600000000000001E-2</v>
      </c>
    </row>
    <row r="12" spans="1:7" ht="12.95" customHeight="1">
      <c r="A12" s="6"/>
      <c r="B12" s="24" t="s">
        <v>223</v>
      </c>
      <c r="C12" s="5" t="s">
        <v>224</v>
      </c>
      <c r="D12" s="5" t="s">
        <v>225</v>
      </c>
      <c r="E12" s="7">
        <v>34103</v>
      </c>
      <c r="F12" s="8">
        <v>102.96</v>
      </c>
      <c r="G12" s="25">
        <f t="shared" si="0"/>
        <v>2.0899999999999998E-2</v>
      </c>
    </row>
    <row r="13" spans="1:7" ht="12.95" customHeight="1">
      <c r="A13" s="6"/>
      <c r="B13" s="24" t="s">
        <v>346</v>
      </c>
      <c r="C13" s="5" t="s">
        <v>334</v>
      </c>
      <c r="D13" s="5" t="s">
        <v>11</v>
      </c>
      <c r="E13" s="7">
        <v>6021</v>
      </c>
      <c r="F13" s="8">
        <v>100.6</v>
      </c>
      <c r="G13" s="25">
        <f t="shared" si="0"/>
        <v>2.0500000000000001E-2</v>
      </c>
    </row>
    <row r="14" spans="1:7" ht="12.95" customHeight="1">
      <c r="A14" s="6"/>
      <c r="B14" s="24" t="s">
        <v>355</v>
      </c>
      <c r="C14" s="5" t="s">
        <v>343</v>
      </c>
      <c r="D14" s="5" t="s">
        <v>34</v>
      </c>
      <c r="E14" s="7">
        <v>8500</v>
      </c>
      <c r="F14" s="8">
        <v>100.55</v>
      </c>
      <c r="G14" s="25">
        <f t="shared" si="0"/>
        <v>2.0400000000000001E-2</v>
      </c>
    </row>
    <row r="15" spans="1:7" ht="12.95" customHeight="1">
      <c r="A15" s="6"/>
      <c r="B15" s="24" t="s">
        <v>257</v>
      </c>
      <c r="C15" s="5" t="s">
        <v>258</v>
      </c>
      <c r="D15" s="5" t="s">
        <v>34</v>
      </c>
      <c r="E15" s="7">
        <v>1533</v>
      </c>
      <c r="F15" s="8">
        <v>100.02</v>
      </c>
      <c r="G15" s="25">
        <f t="shared" si="0"/>
        <v>2.0299999999999999E-2</v>
      </c>
    </row>
    <row r="16" spans="1:7" ht="12.95" customHeight="1">
      <c r="A16" s="6"/>
      <c r="B16" s="24" t="s">
        <v>276</v>
      </c>
      <c r="C16" s="5" t="s">
        <v>284</v>
      </c>
      <c r="D16" s="5" t="s">
        <v>34</v>
      </c>
      <c r="E16" s="7">
        <v>7166</v>
      </c>
      <c r="F16" s="8">
        <v>99.42</v>
      </c>
      <c r="G16" s="25">
        <f t="shared" si="0"/>
        <v>2.0199999999999999E-2</v>
      </c>
    </row>
    <row r="17" spans="1:7" ht="12.95" customHeight="1">
      <c r="A17" s="6"/>
      <c r="B17" s="24" t="s">
        <v>386</v>
      </c>
      <c r="C17" s="5" t="s">
        <v>375</v>
      </c>
      <c r="D17" s="5" t="s">
        <v>23</v>
      </c>
      <c r="E17" s="7">
        <v>15500</v>
      </c>
      <c r="F17" s="8">
        <v>95.97</v>
      </c>
      <c r="G17" s="25">
        <f t="shared" si="0"/>
        <v>1.95E-2</v>
      </c>
    </row>
    <row r="18" spans="1:7" ht="12.95" customHeight="1">
      <c r="A18" s="6"/>
      <c r="B18" s="24" t="s">
        <v>205</v>
      </c>
      <c r="C18" s="5" t="s">
        <v>206</v>
      </c>
      <c r="D18" s="5" t="s">
        <v>207</v>
      </c>
      <c r="E18" s="7">
        <v>331</v>
      </c>
      <c r="F18" s="8">
        <v>92.02</v>
      </c>
      <c r="G18" s="25">
        <f t="shared" si="0"/>
        <v>1.8700000000000001E-2</v>
      </c>
    </row>
    <row r="19" spans="1:7" ht="12.95" customHeight="1">
      <c r="A19" s="6"/>
      <c r="B19" s="24" t="s">
        <v>301</v>
      </c>
      <c r="C19" s="5" t="s">
        <v>296</v>
      </c>
      <c r="D19" s="5" t="s">
        <v>11</v>
      </c>
      <c r="E19" s="7">
        <v>129744</v>
      </c>
      <c r="F19" s="8">
        <v>91.34</v>
      </c>
      <c r="G19" s="25">
        <f t="shared" si="0"/>
        <v>1.8599999999999998E-2</v>
      </c>
    </row>
    <row r="20" spans="1:7" ht="12.95" customHeight="1">
      <c r="A20" s="6"/>
      <c r="B20" s="24" t="s">
        <v>260</v>
      </c>
      <c r="C20" s="5" t="s">
        <v>265</v>
      </c>
      <c r="D20" s="5" t="s">
        <v>55</v>
      </c>
      <c r="E20" s="7">
        <v>14404</v>
      </c>
      <c r="F20" s="8">
        <v>89.84</v>
      </c>
      <c r="G20" s="25">
        <f t="shared" si="0"/>
        <v>1.83E-2</v>
      </c>
    </row>
    <row r="21" spans="1:7" ht="12.95" customHeight="1">
      <c r="A21" s="6"/>
      <c r="B21" s="24" t="s">
        <v>190</v>
      </c>
      <c r="C21" s="5" t="s">
        <v>191</v>
      </c>
      <c r="D21" s="5" t="s">
        <v>13</v>
      </c>
      <c r="E21" s="7">
        <v>18628</v>
      </c>
      <c r="F21" s="8">
        <v>87.48</v>
      </c>
      <c r="G21" s="25">
        <f t="shared" si="0"/>
        <v>1.78E-2</v>
      </c>
    </row>
    <row r="22" spans="1:7" ht="12.95" customHeight="1">
      <c r="A22" s="6"/>
      <c r="B22" s="24" t="s">
        <v>153</v>
      </c>
      <c r="C22" s="5" t="s">
        <v>154</v>
      </c>
      <c r="D22" s="5" t="s">
        <v>33</v>
      </c>
      <c r="E22" s="7">
        <v>11991</v>
      </c>
      <c r="F22" s="8">
        <v>83.73</v>
      </c>
      <c r="G22" s="25">
        <f t="shared" si="0"/>
        <v>1.7000000000000001E-2</v>
      </c>
    </row>
    <row r="23" spans="1:7" ht="12.95" customHeight="1">
      <c r="A23" s="6"/>
      <c r="B23" s="24" t="s">
        <v>216</v>
      </c>
      <c r="C23" s="5" t="s">
        <v>217</v>
      </c>
      <c r="D23" s="5" t="s">
        <v>46</v>
      </c>
      <c r="E23" s="7">
        <v>14015</v>
      </c>
      <c r="F23" s="8">
        <v>81.62</v>
      </c>
      <c r="G23" s="25">
        <f t="shared" si="0"/>
        <v>1.66E-2</v>
      </c>
    </row>
    <row r="24" spans="1:7" ht="12.95" customHeight="1">
      <c r="A24" s="6"/>
      <c r="B24" s="24" t="s">
        <v>303</v>
      </c>
      <c r="C24" s="5" t="s">
        <v>298</v>
      </c>
      <c r="D24" s="5" t="s">
        <v>46</v>
      </c>
      <c r="E24" s="7">
        <v>31500</v>
      </c>
      <c r="F24" s="8">
        <v>81.180000000000007</v>
      </c>
      <c r="G24" s="25">
        <f t="shared" si="0"/>
        <v>1.6500000000000001E-2</v>
      </c>
    </row>
    <row r="25" spans="1:7" ht="12.95" customHeight="1">
      <c r="A25" s="6"/>
      <c r="B25" s="24" t="s">
        <v>274</v>
      </c>
      <c r="C25" s="5" t="s">
        <v>282</v>
      </c>
      <c r="D25" s="5" t="s">
        <v>11</v>
      </c>
      <c r="E25" s="7">
        <v>29145</v>
      </c>
      <c r="F25" s="8">
        <v>79.06</v>
      </c>
      <c r="G25" s="25">
        <f t="shared" si="0"/>
        <v>1.61E-2</v>
      </c>
    </row>
    <row r="26" spans="1:7" ht="12.95" customHeight="1">
      <c r="A26" s="6"/>
      <c r="B26" s="24" t="s">
        <v>302</v>
      </c>
      <c r="C26" s="5" t="s">
        <v>297</v>
      </c>
      <c r="D26" s="5" t="s">
        <v>189</v>
      </c>
      <c r="E26" s="7">
        <v>6947</v>
      </c>
      <c r="F26" s="8">
        <v>79.040000000000006</v>
      </c>
      <c r="G26" s="25">
        <f t="shared" si="0"/>
        <v>1.61E-2</v>
      </c>
    </row>
    <row r="27" spans="1:7" ht="12.95" customHeight="1">
      <c r="A27" s="6"/>
      <c r="B27" s="24" t="s">
        <v>293</v>
      </c>
      <c r="C27" s="5" t="s">
        <v>295</v>
      </c>
      <c r="D27" s="5" t="s">
        <v>55</v>
      </c>
      <c r="E27" s="7">
        <v>105</v>
      </c>
      <c r="F27" s="8">
        <v>78.62</v>
      </c>
      <c r="G27" s="25">
        <f t="shared" si="0"/>
        <v>1.6E-2</v>
      </c>
    </row>
    <row r="28" spans="1:7" ht="12.95" customHeight="1">
      <c r="A28" s="6"/>
      <c r="B28" s="24" t="s">
        <v>279</v>
      </c>
      <c r="C28" s="5" t="s">
        <v>287</v>
      </c>
      <c r="D28" s="5" t="s">
        <v>9</v>
      </c>
      <c r="E28" s="7">
        <v>14000</v>
      </c>
      <c r="F28" s="8">
        <v>77.36</v>
      </c>
      <c r="G28" s="25">
        <f t="shared" si="0"/>
        <v>1.5699999999999999E-2</v>
      </c>
    </row>
    <row r="29" spans="1:7" ht="12.95" customHeight="1">
      <c r="A29" s="6"/>
      <c r="B29" s="24" t="s">
        <v>348</v>
      </c>
      <c r="C29" s="5" t="s">
        <v>336</v>
      </c>
      <c r="D29" s="5" t="s">
        <v>9</v>
      </c>
      <c r="E29" s="7">
        <v>46521</v>
      </c>
      <c r="F29" s="8">
        <v>76.69</v>
      </c>
      <c r="G29" s="25">
        <f t="shared" si="0"/>
        <v>1.5599999999999999E-2</v>
      </c>
    </row>
    <row r="30" spans="1:7" ht="12.95" customHeight="1">
      <c r="A30" s="6"/>
      <c r="B30" s="24" t="s">
        <v>312</v>
      </c>
      <c r="C30" s="5" t="s">
        <v>316</v>
      </c>
      <c r="D30" s="5" t="s">
        <v>34</v>
      </c>
      <c r="E30" s="7">
        <v>12231</v>
      </c>
      <c r="F30" s="8">
        <v>76.349999999999994</v>
      </c>
      <c r="G30" s="25">
        <f t="shared" si="0"/>
        <v>1.55E-2</v>
      </c>
    </row>
    <row r="31" spans="1:7" ht="12.95" customHeight="1">
      <c r="A31" s="6"/>
      <c r="B31" s="24" t="s">
        <v>146</v>
      </c>
      <c r="C31" s="5" t="s">
        <v>147</v>
      </c>
      <c r="D31" s="5" t="s">
        <v>55</v>
      </c>
      <c r="E31" s="7">
        <v>29508</v>
      </c>
      <c r="F31" s="8">
        <v>76.19</v>
      </c>
      <c r="G31" s="25">
        <f t="shared" si="0"/>
        <v>1.55E-2</v>
      </c>
    </row>
    <row r="32" spans="1:7" ht="12.95" customHeight="1">
      <c r="A32" s="6"/>
      <c r="B32" s="24" t="s">
        <v>387</v>
      </c>
      <c r="C32" s="5" t="s">
        <v>376</v>
      </c>
      <c r="D32" s="5" t="s">
        <v>23</v>
      </c>
      <c r="E32" s="7">
        <v>3000</v>
      </c>
      <c r="F32" s="8">
        <v>75.98</v>
      </c>
      <c r="G32" s="25">
        <f t="shared" si="0"/>
        <v>1.54E-2</v>
      </c>
    </row>
    <row r="33" spans="1:7" ht="12.95" customHeight="1">
      <c r="A33" s="6"/>
      <c r="B33" s="24" t="s">
        <v>388</v>
      </c>
      <c r="C33" s="5" t="s">
        <v>377</v>
      </c>
      <c r="D33" s="5" t="s">
        <v>23</v>
      </c>
      <c r="E33" s="7">
        <v>15100</v>
      </c>
      <c r="F33" s="8">
        <v>75.930000000000007</v>
      </c>
      <c r="G33" s="25">
        <f t="shared" si="0"/>
        <v>1.54E-2</v>
      </c>
    </row>
    <row r="34" spans="1:7" ht="12.95" customHeight="1">
      <c r="A34" s="6"/>
      <c r="B34" s="24" t="s">
        <v>242</v>
      </c>
      <c r="C34" s="5" t="s">
        <v>244</v>
      </c>
      <c r="D34" s="5" t="s">
        <v>55</v>
      </c>
      <c r="E34" s="7">
        <v>1077</v>
      </c>
      <c r="F34" s="8">
        <v>75.84</v>
      </c>
      <c r="G34" s="25">
        <f t="shared" si="0"/>
        <v>1.54E-2</v>
      </c>
    </row>
    <row r="35" spans="1:7" ht="12.95" customHeight="1">
      <c r="A35" s="6"/>
      <c r="B35" s="24" t="s">
        <v>329</v>
      </c>
      <c r="C35" s="5" t="s">
        <v>324</v>
      </c>
      <c r="D35" s="5" t="s">
        <v>225</v>
      </c>
      <c r="E35" s="7">
        <v>150301</v>
      </c>
      <c r="F35" s="8">
        <v>75.150000000000006</v>
      </c>
      <c r="G35" s="25">
        <f t="shared" si="0"/>
        <v>1.5299999999999999E-2</v>
      </c>
    </row>
    <row r="36" spans="1:7" ht="12.95" customHeight="1">
      <c r="A36" s="6"/>
      <c r="B36" s="24" t="s">
        <v>304</v>
      </c>
      <c r="C36" s="5" t="s">
        <v>299</v>
      </c>
      <c r="D36" s="5" t="s">
        <v>186</v>
      </c>
      <c r="E36" s="7">
        <v>8693</v>
      </c>
      <c r="F36" s="8">
        <v>74.680000000000007</v>
      </c>
      <c r="G36" s="25">
        <f t="shared" si="0"/>
        <v>1.52E-2</v>
      </c>
    </row>
    <row r="37" spans="1:7" ht="12.95" customHeight="1">
      <c r="A37" s="6"/>
      <c r="B37" s="24" t="s">
        <v>168</v>
      </c>
      <c r="C37" s="5" t="s">
        <v>169</v>
      </c>
      <c r="D37" s="5" t="s">
        <v>46</v>
      </c>
      <c r="E37" s="7">
        <v>7232</v>
      </c>
      <c r="F37" s="8">
        <v>72.959999999999994</v>
      </c>
      <c r="G37" s="25">
        <f t="shared" si="0"/>
        <v>1.4800000000000001E-2</v>
      </c>
    </row>
    <row r="38" spans="1:7" ht="12.95" customHeight="1">
      <c r="A38" s="6"/>
      <c r="B38" s="24" t="s">
        <v>196</v>
      </c>
      <c r="C38" s="5" t="s">
        <v>197</v>
      </c>
      <c r="D38" s="5" t="s">
        <v>13</v>
      </c>
      <c r="E38" s="7">
        <v>4462</v>
      </c>
      <c r="F38" s="8">
        <v>71.73</v>
      </c>
      <c r="G38" s="25">
        <f t="shared" ref="G38:G69" si="1">ROUND(F38/$F$85,4)</f>
        <v>1.46E-2</v>
      </c>
    </row>
    <row r="39" spans="1:7" ht="12.95" customHeight="1">
      <c r="A39" s="6"/>
      <c r="B39" s="24" t="s">
        <v>166</v>
      </c>
      <c r="C39" s="5" t="s">
        <v>167</v>
      </c>
      <c r="D39" s="5" t="s">
        <v>13</v>
      </c>
      <c r="E39" s="7">
        <v>24301</v>
      </c>
      <c r="F39" s="8">
        <v>71.430000000000007</v>
      </c>
      <c r="G39" s="25">
        <f t="shared" si="1"/>
        <v>1.4500000000000001E-2</v>
      </c>
    </row>
    <row r="40" spans="1:7" ht="12.95" customHeight="1">
      <c r="A40" s="6"/>
      <c r="B40" s="24" t="s">
        <v>277</v>
      </c>
      <c r="C40" s="5" t="s">
        <v>285</v>
      </c>
      <c r="D40" s="5" t="s">
        <v>290</v>
      </c>
      <c r="E40" s="7">
        <v>53762</v>
      </c>
      <c r="F40" s="8">
        <v>70.97</v>
      </c>
      <c r="G40" s="25">
        <f t="shared" si="1"/>
        <v>1.44E-2</v>
      </c>
    </row>
    <row r="41" spans="1:7" ht="12.95" customHeight="1">
      <c r="A41" s="6"/>
      <c r="B41" s="24" t="s">
        <v>278</v>
      </c>
      <c r="C41" s="5" t="s">
        <v>286</v>
      </c>
      <c r="D41" s="5" t="s">
        <v>23</v>
      </c>
      <c r="E41" s="7">
        <v>1360</v>
      </c>
      <c r="F41" s="8">
        <v>70.52</v>
      </c>
      <c r="G41" s="25">
        <f t="shared" si="1"/>
        <v>1.43E-2</v>
      </c>
    </row>
    <row r="42" spans="1:7" ht="12.95" customHeight="1">
      <c r="A42" s="6"/>
      <c r="B42" s="24" t="s">
        <v>350</v>
      </c>
      <c r="C42" s="5" t="s">
        <v>338</v>
      </c>
      <c r="D42" s="5" t="s">
        <v>34</v>
      </c>
      <c r="E42" s="7">
        <v>17365</v>
      </c>
      <c r="F42" s="8">
        <v>67.88</v>
      </c>
      <c r="G42" s="25">
        <f t="shared" si="1"/>
        <v>1.38E-2</v>
      </c>
    </row>
    <row r="43" spans="1:7" ht="12.95" customHeight="1">
      <c r="A43" s="6"/>
      <c r="B43" s="24" t="s">
        <v>352</v>
      </c>
      <c r="C43" s="5" t="s">
        <v>340</v>
      </c>
      <c r="D43" s="5" t="s">
        <v>11</v>
      </c>
      <c r="E43" s="7">
        <v>4741</v>
      </c>
      <c r="F43" s="8">
        <v>63.32</v>
      </c>
      <c r="G43" s="25">
        <f t="shared" si="1"/>
        <v>1.29E-2</v>
      </c>
    </row>
    <row r="44" spans="1:7" ht="12.95" customHeight="1">
      <c r="A44" s="6"/>
      <c r="B44" s="24" t="s">
        <v>262</v>
      </c>
      <c r="C44" s="5" t="s">
        <v>267</v>
      </c>
      <c r="D44" s="5" t="s">
        <v>186</v>
      </c>
      <c r="E44" s="7">
        <v>8650</v>
      </c>
      <c r="F44" s="8">
        <v>59.73</v>
      </c>
      <c r="G44" s="25">
        <f t="shared" si="1"/>
        <v>1.21E-2</v>
      </c>
    </row>
    <row r="45" spans="1:7" ht="12.95" customHeight="1">
      <c r="A45" s="6"/>
      <c r="B45" s="24" t="s">
        <v>269</v>
      </c>
      <c r="C45" s="5" t="s">
        <v>270</v>
      </c>
      <c r="D45" s="5" t="s">
        <v>186</v>
      </c>
      <c r="E45" s="7">
        <v>23456</v>
      </c>
      <c r="F45" s="8">
        <v>59.1</v>
      </c>
      <c r="G45" s="25">
        <f t="shared" si="1"/>
        <v>1.2E-2</v>
      </c>
    </row>
    <row r="46" spans="1:7" ht="12.95" customHeight="1">
      <c r="A46" s="6"/>
      <c r="B46" s="24" t="s">
        <v>101</v>
      </c>
      <c r="C46" s="5" t="s">
        <v>47</v>
      </c>
      <c r="D46" s="5" t="s">
        <v>23</v>
      </c>
      <c r="E46" s="7">
        <v>2600</v>
      </c>
      <c r="F46" s="8">
        <v>58.08</v>
      </c>
      <c r="G46" s="25">
        <f t="shared" si="1"/>
        <v>1.18E-2</v>
      </c>
    </row>
    <row r="47" spans="1:7" ht="12.95" customHeight="1">
      <c r="A47" s="6"/>
      <c r="B47" s="24" t="s">
        <v>99</v>
      </c>
      <c r="C47" s="5" t="s">
        <v>28</v>
      </c>
      <c r="D47" s="5" t="s">
        <v>11</v>
      </c>
      <c r="E47" s="7">
        <v>3000</v>
      </c>
      <c r="F47" s="8">
        <v>55.42</v>
      </c>
      <c r="G47" s="25">
        <f t="shared" si="1"/>
        <v>1.1299999999999999E-2</v>
      </c>
    </row>
    <row r="48" spans="1:7" ht="12.95" customHeight="1">
      <c r="A48" s="6"/>
      <c r="B48" s="24" t="s">
        <v>309</v>
      </c>
      <c r="C48" s="5" t="s">
        <v>313</v>
      </c>
      <c r="D48" s="5" t="s">
        <v>186</v>
      </c>
      <c r="E48" s="7">
        <v>23557</v>
      </c>
      <c r="F48" s="8">
        <v>53.38</v>
      </c>
      <c r="G48" s="25">
        <f t="shared" si="1"/>
        <v>1.09E-2</v>
      </c>
    </row>
    <row r="49" spans="1:7" ht="12.95" customHeight="1">
      <c r="A49" s="6"/>
      <c r="B49" s="24" t="s">
        <v>389</v>
      </c>
      <c r="C49" s="5" t="s">
        <v>378</v>
      </c>
      <c r="D49" s="5" t="s">
        <v>11</v>
      </c>
      <c r="E49" s="7">
        <v>4500</v>
      </c>
      <c r="F49" s="8">
        <v>53.33</v>
      </c>
      <c r="G49" s="25">
        <f t="shared" si="1"/>
        <v>1.0800000000000001E-2</v>
      </c>
    </row>
    <row r="50" spans="1:7" ht="12.95" customHeight="1">
      <c r="A50" s="6"/>
      <c r="B50" s="24" t="s">
        <v>214</v>
      </c>
      <c r="C50" s="5" t="s">
        <v>215</v>
      </c>
      <c r="D50" s="5" t="s">
        <v>13</v>
      </c>
      <c r="E50" s="7">
        <v>4028</v>
      </c>
      <c r="F50" s="8">
        <v>52.32</v>
      </c>
      <c r="G50" s="25">
        <f t="shared" si="1"/>
        <v>1.06E-2</v>
      </c>
    </row>
    <row r="51" spans="1:7" ht="12.95" customHeight="1">
      <c r="A51" s="6"/>
      <c r="B51" s="24" t="s">
        <v>390</v>
      </c>
      <c r="C51" s="5" t="s">
        <v>379</v>
      </c>
      <c r="D51" s="5" t="s">
        <v>189</v>
      </c>
      <c r="E51" s="7">
        <v>1700</v>
      </c>
      <c r="F51" s="8">
        <v>50.48</v>
      </c>
      <c r="G51" s="25">
        <f t="shared" si="1"/>
        <v>1.03E-2</v>
      </c>
    </row>
    <row r="52" spans="1:7" ht="12.95" customHeight="1">
      <c r="A52" s="6"/>
      <c r="B52" s="24" t="s">
        <v>330</v>
      </c>
      <c r="C52" s="5" t="s">
        <v>325</v>
      </c>
      <c r="D52" s="5" t="s">
        <v>9</v>
      </c>
      <c r="E52" s="7">
        <v>14500</v>
      </c>
      <c r="F52" s="8">
        <v>49.79</v>
      </c>
      <c r="G52" s="25">
        <f t="shared" si="1"/>
        <v>1.01E-2</v>
      </c>
    </row>
    <row r="53" spans="1:7" ht="12.95" customHeight="1">
      <c r="A53" s="6"/>
      <c r="B53" s="24" t="s">
        <v>280</v>
      </c>
      <c r="C53" s="5" t="s">
        <v>288</v>
      </c>
      <c r="D53" s="5" t="s">
        <v>34</v>
      </c>
      <c r="E53" s="7">
        <v>2688</v>
      </c>
      <c r="F53" s="8">
        <v>49.46</v>
      </c>
      <c r="G53" s="25">
        <f t="shared" si="1"/>
        <v>1.01E-2</v>
      </c>
    </row>
    <row r="54" spans="1:7" ht="12.95" customHeight="1">
      <c r="A54" s="6"/>
      <c r="B54" s="24" t="s">
        <v>391</v>
      </c>
      <c r="C54" s="5" t="s">
        <v>380</v>
      </c>
      <c r="D54" s="5" t="s">
        <v>23</v>
      </c>
      <c r="E54" s="7">
        <v>12500</v>
      </c>
      <c r="F54" s="8">
        <v>49.22</v>
      </c>
      <c r="G54" s="25">
        <f t="shared" si="1"/>
        <v>0.01</v>
      </c>
    </row>
    <row r="55" spans="1:7" ht="12.95" customHeight="1">
      <c r="A55" s="6"/>
      <c r="B55" s="24" t="s">
        <v>351</v>
      </c>
      <c r="C55" s="5" t="s">
        <v>339</v>
      </c>
      <c r="D55" s="5" t="s">
        <v>11</v>
      </c>
      <c r="E55" s="7">
        <v>4500</v>
      </c>
      <c r="F55" s="8">
        <v>48.83</v>
      </c>
      <c r="G55" s="25">
        <f t="shared" si="1"/>
        <v>9.9000000000000008E-3</v>
      </c>
    </row>
    <row r="56" spans="1:7" ht="12.95" customHeight="1">
      <c r="A56" s="6"/>
      <c r="B56" s="24" t="s">
        <v>157</v>
      </c>
      <c r="C56" s="5" t="s">
        <v>158</v>
      </c>
      <c r="D56" s="5" t="s">
        <v>82</v>
      </c>
      <c r="E56" s="7">
        <v>5231</v>
      </c>
      <c r="F56" s="8">
        <v>47.83</v>
      </c>
      <c r="G56" s="25">
        <f t="shared" si="1"/>
        <v>9.7000000000000003E-3</v>
      </c>
    </row>
    <row r="57" spans="1:7" ht="12.95" customHeight="1">
      <c r="A57" s="6"/>
      <c r="B57" s="24" t="s">
        <v>305</v>
      </c>
      <c r="C57" s="5" t="s">
        <v>300</v>
      </c>
      <c r="D57" s="5" t="s">
        <v>46</v>
      </c>
      <c r="E57" s="7">
        <v>4181</v>
      </c>
      <c r="F57" s="8">
        <v>47.18</v>
      </c>
      <c r="G57" s="25">
        <f t="shared" si="1"/>
        <v>9.5999999999999992E-3</v>
      </c>
    </row>
    <row r="58" spans="1:7" ht="12.95" customHeight="1">
      <c r="A58" s="6"/>
      <c r="B58" s="24" t="s">
        <v>234</v>
      </c>
      <c r="C58" s="5" t="s">
        <v>235</v>
      </c>
      <c r="D58" s="5" t="s">
        <v>30</v>
      </c>
      <c r="E58" s="7">
        <v>6224</v>
      </c>
      <c r="F58" s="8">
        <v>46.11</v>
      </c>
      <c r="G58" s="25">
        <f t="shared" si="1"/>
        <v>9.4000000000000004E-3</v>
      </c>
    </row>
    <row r="59" spans="1:7" ht="12.95" customHeight="1">
      <c r="A59" s="6"/>
      <c r="B59" s="24" t="s">
        <v>311</v>
      </c>
      <c r="C59" s="5" t="s">
        <v>315</v>
      </c>
      <c r="D59" s="5" t="s">
        <v>82</v>
      </c>
      <c r="E59" s="7">
        <v>11508</v>
      </c>
      <c r="F59" s="8">
        <v>46.07</v>
      </c>
      <c r="G59" s="25">
        <f t="shared" si="1"/>
        <v>9.4000000000000004E-3</v>
      </c>
    </row>
    <row r="60" spans="1:7" ht="12.95" customHeight="1">
      <c r="A60" s="6"/>
      <c r="B60" s="24" t="s">
        <v>326</v>
      </c>
      <c r="C60" s="5" t="s">
        <v>321</v>
      </c>
      <c r="D60" s="5" t="s">
        <v>331</v>
      </c>
      <c r="E60" s="7">
        <v>11639</v>
      </c>
      <c r="F60" s="8">
        <v>45.67</v>
      </c>
      <c r="G60" s="25">
        <f t="shared" si="1"/>
        <v>9.2999999999999992E-3</v>
      </c>
    </row>
    <row r="61" spans="1:7" ht="12.95" customHeight="1">
      <c r="A61" s="6"/>
      <c r="B61" s="24" t="s">
        <v>174</v>
      </c>
      <c r="C61" s="5" t="s">
        <v>175</v>
      </c>
      <c r="D61" s="5" t="s">
        <v>134</v>
      </c>
      <c r="E61" s="7">
        <v>6278</v>
      </c>
      <c r="F61" s="8">
        <v>45.07</v>
      </c>
      <c r="G61" s="25">
        <f t="shared" si="1"/>
        <v>9.1999999999999998E-3</v>
      </c>
    </row>
    <row r="62" spans="1:7" ht="12.95" customHeight="1">
      <c r="A62" s="6"/>
      <c r="B62" s="24" t="s">
        <v>201</v>
      </c>
      <c r="C62" s="5" t="s">
        <v>202</v>
      </c>
      <c r="D62" s="5" t="s">
        <v>46</v>
      </c>
      <c r="E62" s="7">
        <v>5791</v>
      </c>
      <c r="F62" s="8">
        <v>45</v>
      </c>
      <c r="G62" s="25">
        <f t="shared" si="1"/>
        <v>9.1999999999999998E-3</v>
      </c>
    </row>
    <row r="63" spans="1:7" ht="12.95" customHeight="1">
      <c r="A63" s="6"/>
      <c r="B63" s="24" t="s">
        <v>392</v>
      </c>
      <c r="C63" s="5" t="s">
        <v>381</v>
      </c>
      <c r="D63" s="5" t="s">
        <v>34</v>
      </c>
      <c r="E63" s="7">
        <v>450</v>
      </c>
      <c r="F63" s="8">
        <v>44.56</v>
      </c>
      <c r="G63" s="25">
        <f t="shared" si="1"/>
        <v>9.1000000000000004E-3</v>
      </c>
    </row>
    <row r="64" spans="1:7" ht="12.95" customHeight="1">
      <c r="A64" s="6"/>
      <c r="B64" s="24" t="s">
        <v>155</v>
      </c>
      <c r="C64" s="5" t="s">
        <v>156</v>
      </c>
      <c r="D64" s="5" t="s">
        <v>61</v>
      </c>
      <c r="E64" s="7">
        <v>24739</v>
      </c>
      <c r="F64" s="8">
        <v>44.36</v>
      </c>
      <c r="G64" s="25">
        <f t="shared" si="1"/>
        <v>8.9999999999999993E-3</v>
      </c>
    </row>
    <row r="65" spans="1:7" ht="12.95" customHeight="1">
      <c r="A65" s="6"/>
      <c r="B65" s="24" t="s">
        <v>247</v>
      </c>
      <c r="C65" s="5" t="s">
        <v>250</v>
      </c>
      <c r="D65" s="5" t="s">
        <v>134</v>
      </c>
      <c r="E65" s="7">
        <v>16020</v>
      </c>
      <c r="F65" s="8">
        <v>43.17</v>
      </c>
      <c r="G65" s="25">
        <f t="shared" si="1"/>
        <v>8.8000000000000005E-3</v>
      </c>
    </row>
    <row r="66" spans="1:7" ht="12.95" customHeight="1">
      <c r="A66" s="6"/>
      <c r="B66" s="24" t="s">
        <v>140</v>
      </c>
      <c r="C66" s="5" t="s">
        <v>141</v>
      </c>
      <c r="D66" s="5" t="s">
        <v>46</v>
      </c>
      <c r="E66" s="7">
        <v>2847</v>
      </c>
      <c r="F66" s="8">
        <v>42.5</v>
      </c>
      <c r="G66" s="25">
        <f t="shared" si="1"/>
        <v>8.6E-3</v>
      </c>
    </row>
    <row r="67" spans="1:7" ht="12.95" customHeight="1">
      <c r="A67" s="6"/>
      <c r="B67" s="24" t="s">
        <v>349</v>
      </c>
      <c r="C67" s="5" t="s">
        <v>337</v>
      </c>
      <c r="D67" s="5" t="s">
        <v>11</v>
      </c>
      <c r="E67" s="7">
        <v>4231</v>
      </c>
      <c r="F67" s="8">
        <v>41.73</v>
      </c>
      <c r="G67" s="25">
        <f t="shared" si="1"/>
        <v>8.5000000000000006E-3</v>
      </c>
    </row>
    <row r="68" spans="1:7" ht="12.95" customHeight="1">
      <c r="A68" s="6"/>
      <c r="B68" s="24" t="s">
        <v>263</v>
      </c>
      <c r="C68" s="5" t="s">
        <v>268</v>
      </c>
      <c r="D68" s="5" t="s">
        <v>55</v>
      </c>
      <c r="E68" s="7">
        <v>925</v>
      </c>
      <c r="F68" s="8">
        <v>40.58</v>
      </c>
      <c r="G68" s="25">
        <f t="shared" si="1"/>
        <v>8.3000000000000001E-3</v>
      </c>
    </row>
    <row r="69" spans="1:7" ht="12.95" customHeight="1">
      <c r="A69" s="6"/>
      <c r="B69" s="24" t="s">
        <v>328</v>
      </c>
      <c r="C69" s="5" t="s">
        <v>323</v>
      </c>
      <c r="D69" s="5" t="s">
        <v>207</v>
      </c>
      <c r="E69" s="7">
        <v>9560</v>
      </c>
      <c r="F69" s="8">
        <v>40.14</v>
      </c>
      <c r="G69" s="25">
        <f t="shared" si="1"/>
        <v>8.2000000000000007E-3</v>
      </c>
    </row>
    <row r="70" spans="1:7" ht="12.95" customHeight="1">
      <c r="A70" s="6"/>
      <c r="B70" s="24" t="s">
        <v>393</v>
      </c>
      <c r="C70" s="5" t="s">
        <v>382</v>
      </c>
      <c r="D70" s="5" t="s">
        <v>86</v>
      </c>
      <c r="E70" s="7">
        <v>48000</v>
      </c>
      <c r="F70" s="8">
        <v>39.840000000000003</v>
      </c>
      <c r="G70" s="25">
        <f t="shared" ref="G70:G79" si="2">ROUND(F70/$F$85,4)</f>
        <v>8.0999999999999996E-3</v>
      </c>
    </row>
    <row r="71" spans="1:7" ht="12.95" customHeight="1">
      <c r="A71" s="6"/>
      <c r="B71" s="24" t="s">
        <v>310</v>
      </c>
      <c r="C71" s="5" t="s">
        <v>314</v>
      </c>
      <c r="D71" s="5" t="s">
        <v>27</v>
      </c>
      <c r="E71" s="7">
        <v>1569</v>
      </c>
      <c r="F71" s="8">
        <v>37.619999999999997</v>
      </c>
      <c r="G71" s="25">
        <f t="shared" si="2"/>
        <v>7.6E-3</v>
      </c>
    </row>
    <row r="72" spans="1:7" ht="12.95" customHeight="1">
      <c r="A72" s="6"/>
      <c r="B72" s="24" t="s">
        <v>184</v>
      </c>
      <c r="C72" s="5" t="s">
        <v>185</v>
      </c>
      <c r="D72" s="5" t="s">
        <v>55</v>
      </c>
      <c r="E72" s="7">
        <v>14629</v>
      </c>
      <c r="F72" s="8">
        <v>37.33</v>
      </c>
      <c r="G72" s="25">
        <f t="shared" si="2"/>
        <v>7.6E-3</v>
      </c>
    </row>
    <row r="73" spans="1:7" ht="12.95" customHeight="1">
      <c r="A73" s="6"/>
      <c r="B73" s="24" t="s">
        <v>353</v>
      </c>
      <c r="C73" s="5" t="s">
        <v>341</v>
      </c>
      <c r="D73" s="5" t="s">
        <v>30</v>
      </c>
      <c r="E73" s="7">
        <v>3500</v>
      </c>
      <c r="F73" s="8">
        <v>36.85</v>
      </c>
      <c r="G73" s="25">
        <f t="shared" si="2"/>
        <v>7.4999999999999997E-3</v>
      </c>
    </row>
    <row r="74" spans="1:7" ht="12.95" customHeight="1">
      <c r="A74" s="6"/>
      <c r="B74" s="24" t="s">
        <v>354</v>
      </c>
      <c r="C74" s="5" t="s">
        <v>342</v>
      </c>
      <c r="D74" s="5" t="s">
        <v>46</v>
      </c>
      <c r="E74" s="7">
        <v>1988</v>
      </c>
      <c r="F74" s="8">
        <v>34.17</v>
      </c>
      <c r="G74" s="25">
        <f t="shared" si="2"/>
        <v>6.8999999999999999E-3</v>
      </c>
    </row>
    <row r="75" spans="1:7" ht="12.95" customHeight="1">
      <c r="A75" s="6"/>
      <c r="B75" s="24" t="s">
        <v>394</v>
      </c>
      <c r="C75" s="5" t="s">
        <v>383</v>
      </c>
      <c r="D75" s="5" t="s">
        <v>58</v>
      </c>
      <c r="E75" s="7">
        <v>15000</v>
      </c>
      <c r="F75" s="8">
        <v>31.12</v>
      </c>
      <c r="G75" s="25">
        <f t="shared" si="2"/>
        <v>6.3E-3</v>
      </c>
    </row>
    <row r="76" spans="1:7" ht="12.95" customHeight="1">
      <c r="A76" s="6"/>
      <c r="B76" s="24" t="s">
        <v>356</v>
      </c>
      <c r="C76" s="5" t="s">
        <v>344</v>
      </c>
      <c r="D76" s="5" t="s">
        <v>11</v>
      </c>
      <c r="E76" s="7">
        <v>2000</v>
      </c>
      <c r="F76" s="8">
        <v>26.03</v>
      </c>
      <c r="G76" s="25">
        <f t="shared" si="2"/>
        <v>5.3E-3</v>
      </c>
    </row>
    <row r="77" spans="1:7" ht="12.95" customHeight="1">
      <c r="A77" s="6"/>
      <c r="B77" s="24" t="s">
        <v>212</v>
      </c>
      <c r="C77" s="5" t="s">
        <v>213</v>
      </c>
      <c r="D77" s="5" t="s">
        <v>88</v>
      </c>
      <c r="E77" s="7">
        <v>39409</v>
      </c>
      <c r="F77" s="8">
        <v>25.48</v>
      </c>
      <c r="G77" s="25">
        <f t="shared" si="2"/>
        <v>5.1999999999999998E-3</v>
      </c>
    </row>
    <row r="78" spans="1:7" ht="12.95" customHeight="1">
      <c r="A78" s="6"/>
      <c r="B78" s="24" t="s">
        <v>395</v>
      </c>
      <c r="C78" s="5" t="s">
        <v>384</v>
      </c>
      <c r="D78" s="5" t="s">
        <v>58</v>
      </c>
      <c r="E78" s="7">
        <v>3000</v>
      </c>
      <c r="F78" s="8">
        <v>21.02</v>
      </c>
      <c r="G78" s="25">
        <f t="shared" si="2"/>
        <v>4.3E-3</v>
      </c>
    </row>
    <row r="79" spans="1:7" ht="12.95" customHeight="1">
      <c r="A79" s="6"/>
      <c r="B79" s="24" t="s">
        <v>357</v>
      </c>
      <c r="C79" s="5" t="s">
        <v>345</v>
      </c>
      <c r="D79" s="5" t="s">
        <v>34</v>
      </c>
      <c r="E79" s="7">
        <v>5000</v>
      </c>
      <c r="F79" s="8">
        <v>15.67</v>
      </c>
      <c r="G79" s="25">
        <f t="shared" si="2"/>
        <v>3.2000000000000002E-3</v>
      </c>
    </row>
    <row r="80" spans="1:7" ht="12.95" customHeight="1">
      <c r="A80" s="1"/>
      <c r="B80" s="34" t="s">
        <v>48</v>
      </c>
      <c r="C80" s="33" t="s">
        <v>0</v>
      </c>
      <c r="D80" s="33" t="s">
        <v>0</v>
      </c>
      <c r="E80" s="33" t="s">
        <v>0</v>
      </c>
      <c r="F80" s="9">
        <f>SUM(F7:F79)</f>
        <v>4772.49</v>
      </c>
      <c r="G80" s="26">
        <f>SUM(G7:G79)</f>
        <v>0.97029999999999994</v>
      </c>
    </row>
    <row r="81" spans="1:7" ht="12.95" customHeight="1">
      <c r="A81" s="1"/>
      <c r="B81" s="27" t="s">
        <v>49</v>
      </c>
      <c r="C81" s="12" t="s">
        <v>0</v>
      </c>
      <c r="D81" s="12" t="s">
        <v>0</v>
      </c>
      <c r="E81" s="12" t="s">
        <v>0</v>
      </c>
      <c r="F81" s="11" t="s">
        <v>50</v>
      </c>
      <c r="G81" s="28" t="s">
        <v>50</v>
      </c>
    </row>
    <row r="82" spans="1:7" ht="12.95" customHeight="1">
      <c r="A82" s="1"/>
      <c r="B82" s="27" t="s">
        <v>48</v>
      </c>
      <c r="C82" s="12" t="s">
        <v>0</v>
      </c>
      <c r="D82" s="12" t="s">
        <v>0</v>
      </c>
      <c r="E82" s="12" t="s">
        <v>0</v>
      </c>
      <c r="F82" s="11" t="s">
        <v>50</v>
      </c>
      <c r="G82" s="28" t="s">
        <v>50</v>
      </c>
    </row>
    <row r="83" spans="1:7" ht="12.95" customHeight="1">
      <c r="A83" s="1"/>
      <c r="B83" s="27" t="s">
        <v>51</v>
      </c>
      <c r="C83" s="12" t="s">
        <v>0</v>
      </c>
      <c r="D83" s="10" t="s">
        <v>0</v>
      </c>
      <c r="E83" s="12" t="s">
        <v>0</v>
      </c>
      <c r="F83" s="9">
        <f>+F80</f>
        <v>4772.49</v>
      </c>
      <c r="G83" s="26">
        <f>+G80</f>
        <v>0.97029999999999994</v>
      </c>
    </row>
    <row r="84" spans="1:7" ht="12.95" customHeight="1">
      <c r="A84" s="1"/>
      <c r="B84" s="27" t="s">
        <v>52</v>
      </c>
      <c r="C84" s="12" t="s">
        <v>0</v>
      </c>
      <c r="D84" s="10" t="s">
        <v>0</v>
      </c>
      <c r="E84" s="12" t="s">
        <v>0</v>
      </c>
      <c r="F84" s="13">
        <f>+F85-F83</f>
        <v>145.53000000000065</v>
      </c>
      <c r="G84" s="26">
        <f>+G85-G83</f>
        <v>2.970000000000006E-2</v>
      </c>
    </row>
    <row r="85" spans="1:7" ht="12.95" customHeight="1" thickBot="1">
      <c r="A85" s="1"/>
      <c r="B85" s="29" t="s">
        <v>53</v>
      </c>
      <c r="C85" s="30" t="s">
        <v>0</v>
      </c>
      <c r="D85" s="30" t="s">
        <v>0</v>
      </c>
      <c r="E85" s="30" t="s">
        <v>0</v>
      </c>
      <c r="F85" s="31">
        <v>4918.0200000000004</v>
      </c>
      <c r="G85" s="32">
        <v>1</v>
      </c>
    </row>
    <row r="86" spans="1:7">
      <c r="A86" s="1"/>
      <c r="B86" s="2"/>
      <c r="C86" s="1"/>
      <c r="D86" s="1"/>
      <c r="E86" s="1"/>
      <c r="F86" s="1"/>
      <c r="G86" s="1"/>
    </row>
    <row r="87" spans="1:7">
      <c r="B87" s="35"/>
    </row>
    <row r="88" spans="1:7">
      <c r="B88" s="35"/>
    </row>
    <row r="89" spans="1:7">
      <c r="B89" s="35"/>
    </row>
  </sheetData>
  <sortState ref="B5:G80">
    <sortCondition descending="1" ref="F5:F80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74"/>
  <sheetViews>
    <sheetView zoomScale="90" zoomScaleNormal="90" workbookViewId="0">
      <selection activeCell="B1" sqref="B1"/>
    </sheetView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40" bestFit="1" customWidth="1"/>
    <col min="5" max="5" width="9.28515625" customWidth="1"/>
    <col min="6" max="6" width="20.85546875" bestFit="1" customWidth="1"/>
    <col min="7" max="7" width="13.7109375" bestFit="1" customWidth="1"/>
    <col min="9" max="9" width="12.7109375" bestFit="1" customWidth="1"/>
  </cols>
  <sheetData>
    <row r="1" spans="1:9" ht="16.5" customHeight="1">
      <c r="A1" s="1"/>
      <c r="B1" s="2" t="s">
        <v>64</v>
      </c>
      <c r="C1" s="1"/>
      <c r="D1" s="1"/>
      <c r="E1" s="1"/>
      <c r="F1" s="1"/>
      <c r="G1" s="1"/>
    </row>
    <row r="2" spans="1:9" ht="12.95" customHeight="1">
      <c r="A2" s="1"/>
      <c r="B2" s="3" t="s">
        <v>0</v>
      </c>
      <c r="C2" s="1"/>
      <c r="D2" s="1"/>
      <c r="E2" s="1"/>
      <c r="F2" s="1"/>
      <c r="G2" s="1"/>
    </row>
    <row r="3" spans="1:9" ht="12.95" customHeight="1" thickBot="1">
      <c r="A3" s="4"/>
      <c r="B3" s="15" t="s">
        <v>368</v>
      </c>
      <c r="C3" s="1"/>
      <c r="D3" s="1"/>
      <c r="E3" s="1"/>
      <c r="F3" s="1"/>
      <c r="G3" s="1"/>
    </row>
    <row r="4" spans="1:9" ht="33" customHeight="1">
      <c r="A4" s="1"/>
      <c r="B4" s="18" t="s">
        <v>1</v>
      </c>
      <c r="C4" s="19" t="s">
        <v>2</v>
      </c>
      <c r="D4" s="20" t="s">
        <v>3</v>
      </c>
      <c r="E4" s="20" t="s">
        <v>4</v>
      </c>
      <c r="F4" s="20" t="s">
        <v>403</v>
      </c>
      <c r="G4" s="21" t="s">
        <v>5</v>
      </c>
    </row>
    <row r="5" spans="1:9" ht="12.95" customHeight="1">
      <c r="A5" s="6"/>
      <c r="B5" s="22" t="s">
        <v>6</v>
      </c>
      <c r="C5" s="5" t="s">
        <v>0</v>
      </c>
      <c r="D5" s="5" t="s">
        <v>0</v>
      </c>
      <c r="E5" s="5" t="s">
        <v>0</v>
      </c>
      <c r="F5" s="40"/>
      <c r="G5" s="42" t="s">
        <v>0</v>
      </c>
      <c r="I5" s="14"/>
    </row>
    <row r="6" spans="1:9" ht="12.95" customHeight="1">
      <c r="A6" s="6"/>
      <c r="B6" s="22" t="s">
        <v>7</v>
      </c>
      <c r="C6" s="5" t="s">
        <v>0</v>
      </c>
      <c r="D6" s="5" t="s">
        <v>0</v>
      </c>
      <c r="E6" s="5" t="s">
        <v>0</v>
      </c>
      <c r="F6" s="40"/>
      <c r="G6" s="42" t="s">
        <v>0</v>
      </c>
      <c r="I6" s="14"/>
    </row>
    <row r="7" spans="1:9" ht="12.95" customHeight="1">
      <c r="A7" s="1"/>
      <c r="B7" s="24" t="s">
        <v>91</v>
      </c>
      <c r="C7" s="5" t="s">
        <v>14</v>
      </c>
      <c r="D7" s="5" t="s">
        <v>15</v>
      </c>
      <c r="E7" s="7">
        <v>30623</v>
      </c>
      <c r="F7" s="39">
        <v>297.95</v>
      </c>
      <c r="G7" s="41">
        <f t="shared" ref="G7:G30" si="0">+ROUND(F7/$F$71,4)</f>
        <v>5.8799999999999998E-2</v>
      </c>
    </row>
    <row r="8" spans="1:9" ht="12.95" customHeight="1">
      <c r="A8" s="1"/>
      <c r="B8" s="24" t="s">
        <v>90</v>
      </c>
      <c r="C8" s="5" t="s">
        <v>12</v>
      </c>
      <c r="D8" s="5" t="s">
        <v>13</v>
      </c>
      <c r="E8" s="7">
        <v>14806</v>
      </c>
      <c r="F8" s="39">
        <v>282.39999999999998</v>
      </c>
      <c r="G8" s="41">
        <f t="shared" si="0"/>
        <v>5.57E-2</v>
      </c>
    </row>
    <row r="9" spans="1:9" ht="12.95" customHeight="1">
      <c r="A9" s="6"/>
      <c r="B9" s="24" t="s">
        <v>94</v>
      </c>
      <c r="C9" s="5" t="s">
        <v>8</v>
      </c>
      <c r="D9" s="5" t="s">
        <v>9</v>
      </c>
      <c r="E9" s="7">
        <v>12662</v>
      </c>
      <c r="F9" s="8">
        <v>266.92</v>
      </c>
      <c r="G9" s="25">
        <f t="shared" si="0"/>
        <v>5.2699999999999997E-2</v>
      </c>
      <c r="I9" s="14"/>
    </row>
    <row r="10" spans="1:9" ht="12.95" customHeight="1">
      <c r="A10" s="6"/>
      <c r="B10" s="24" t="s">
        <v>92</v>
      </c>
      <c r="C10" s="5" t="s">
        <v>10</v>
      </c>
      <c r="D10" s="5" t="s">
        <v>11</v>
      </c>
      <c r="E10" s="7">
        <v>15077</v>
      </c>
      <c r="F10" s="8">
        <v>197.02</v>
      </c>
      <c r="G10" s="25">
        <f t="shared" si="0"/>
        <v>3.8899999999999997E-2</v>
      </c>
      <c r="I10" s="14"/>
    </row>
    <row r="11" spans="1:9" ht="12.95" customHeight="1">
      <c r="A11" s="6"/>
      <c r="B11" s="24" t="s">
        <v>99</v>
      </c>
      <c r="C11" s="5" t="s">
        <v>28</v>
      </c>
      <c r="D11" s="5" t="s">
        <v>11</v>
      </c>
      <c r="E11" s="7">
        <v>9044</v>
      </c>
      <c r="F11" s="8">
        <v>167.06</v>
      </c>
      <c r="G11" s="25">
        <f t="shared" si="0"/>
        <v>3.3000000000000002E-2</v>
      </c>
      <c r="I11" s="14"/>
    </row>
    <row r="12" spans="1:9" ht="12.95" customHeight="1">
      <c r="A12" s="6"/>
      <c r="B12" s="24" t="s">
        <v>93</v>
      </c>
      <c r="C12" s="5" t="s">
        <v>16</v>
      </c>
      <c r="D12" s="5" t="s">
        <v>17</v>
      </c>
      <c r="E12" s="7">
        <v>12562</v>
      </c>
      <c r="F12" s="8">
        <v>159.69999999999999</v>
      </c>
      <c r="G12" s="25">
        <f t="shared" si="0"/>
        <v>3.15E-2</v>
      </c>
      <c r="I12" s="14"/>
    </row>
    <row r="13" spans="1:9" ht="12.95" customHeight="1">
      <c r="A13" s="6"/>
      <c r="B13" s="24" t="s">
        <v>96</v>
      </c>
      <c r="C13" s="5" t="s">
        <v>18</v>
      </c>
      <c r="D13" s="5" t="s">
        <v>9</v>
      </c>
      <c r="E13" s="7">
        <v>57710</v>
      </c>
      <c r="F13" s="8">
        <v>158.99</v>
      </c>
      <c r="G13" s="25">
        <f t="shared" si="0"/>
        <v>3.1399999999999997E-2</v>
      </c>
      <c r="I13" s="14"/>
    </row>
    <row r="14" spans="1:9" ht="12.95" customHeight="1">
      <c r="A14" s="6"/>
      <c r="B14" s="24" t="s">
        <v>97</v>
      </c>
      <c r="C14" s="5" t="s">
        <v>39</v>
      </c>
      <c r="D14" s="5" t="s">
        <v>34</v>
      </c>
      <c r="E14" s="7">
        <v>56214</v>
      </c>
      <c r="F14" s="8">
        <v>149.56</v>
      </c>
      <c r="G14" s="25">
        <f t="shared" si="0"/>
        <v>2.9499999999999998E-2</v>
      </c>
      <c r="I14" s="14"/>
    </row>
    <row r="15" spans="1:9" ht="12.95" customHeight="1">
      <c r="A15" s="6"/>
      <c r="B15" s="24" t="s">
        <v>292</v>
      </c>
      <c r="C15" s="5" t="s">
        <v>294</v>
      </c>
      <c r="D15" s="5" t="s">
        <v>13</v>
      </c>
      <c r="E15" s="7">
        <v>2325</v>
      </c>
      <c r="F15" s="8">
        <v>135.28</v>
      </c>
      <c r="G15" s="25">
        <f t="shared" si="0"/>
        <v>2.6700000000000002E-2</v>
      </c>
      <c r="I15" s="14"/>
    </row>
    <row r="16" spans="1:9" ht="12.95" customHeight="1">
      <c r="A16" s="6"/>
      <c r="B16" s="24" t="s">
        <v>275</v>
      </c>
      <c r="C16" s="5" t="s">
        <v>283</v>
      </c>
      <c r="D16" s="5" t="s">
        <v>11</v>
      </c>
      <c r="E16" s="7">
        <v>11709</v>
      </c>
      <c r="F16" s="8">
        <v>128.35</v>
      </c>
      <c r="G16" s="25">
        <f t="shared" si="0"/>
        <v>2.53E-2</v>
      </c>
      <c r="I16" s="14"/>
    </row>
    <row r="17" spans="1:9" ht="12.95" customHeight="1">
      <c r="A17" s="6"/>
      <c r="B17" s="24" t="s">
        <v>117</v>
      </c>
      <c r="C17" s="5" t="s">
        <v>68</v>
      </c>
      <c r="D17" s="5" t="s">
        <v>23</v>
      </c>
      <c r="E17" s="7">
        <v>12000</v>
      </c>
      <c r="F17" s="8">
        <v>108.44</v>
      </c>
      <c r="G17" s="25">
        <f t="shared" si="0"/>
        <v>2.1399999999999999E-2</v>
      </c>
      <c r="I17" s="14"/>
    </row>
    <row r="18" spans="1:9" ht="12.95" customHeight="1">
      <c r="A18" s="6"/>
      <c r="B18" s="24" t="s">
        <v>116</v>
      </c>
      <c r="C18" s="5" t="s">
        <v>67</v>
      </c>
      <c r="D18" s="5" t="s">
        <v>27</v>
      </c>
      <c r="E18" s="7">
        <v>11842</v>
      </c>
      <c r="F18" s="8">
        <v>106.2</v>
      </c>
      <c r="G18" s="25">
        <f t="shared" si="0"/>
        <v>2.1000000000000001E-2</v>
      </c>
      <c r="I18" s="14"/>
    </row>
    <row r="19" spans="1:9" ht="12.95" customHeight="1">
      <c r="A19" s="6"/>
      <c r="B19" s="24" t="s">
        <v>122</v>
      </c>
      <c r="C19" s="5" t="s">
        <v>74</v>
      </c>
      <c r="D19" s="5" t="s">
        <v>34</v>
      </c>
      <c r="E19" s="7">
        <v>6252</v>
      </c>
      <c r="F19" s="8">
        <v>102.65</v>
      </c>
      <c r="G19" s="25">
        <f t="shared" si="0"/>
        <v>2.0299999999999999E-2</v>
      </c>
      <c r="I19" s="14"/>
    </row>
    <row r="20" spans="1:9" ht="12.95" customHeight="1">
      <c r="A20" s="6"/>
      <c r="B20" s="24" t="s">
        <v>106</v>
      </c>
      <c r="C20" s="5" t="s">
        <v>38</v>
      </c>
      <c r="D20" s="5" t="s">
        <v>9</v>
      </c>
      <c r="E20" s="7">
        <v>7289</v>
      </c>
      <c r="F20" s="8">
        <v>97.8</v>
      </c>
      <c r="G20" s="25">
        <f t="shared" si="0"/>
        <v>1.9300000000000001E-2</v>
      </c>
      <c r="I20" s="14"/>
    </row>
    <row r="21" spans="1:9" ht="12.95" customHeight="1">
      <c r="A21" s="6"/>
      <c r="B21" s="24" t="s">
        <v>107</v>
      </c>
      <c r="C21" s="5" t="s">
        <v>26</v>
      </c>
      <c r="D21" s="5" t="s">
        <v>27</v>
      </c>
      <c r="E21" s="7">
        <v>1103</v>
      </c>
      <c r="F21" s="8">
        <v>97.3</v>
      </c>
      <c r="G21" s="25">
        <f t="shared" si="0"/>
        <v>1.9199999999999998E-2</v>
      </c>
      <c r="I21" s="14"/>
    </row>
    <row r="22" spans="1:9" ht="12.95" customHeight="1">
      <c r="A22" s="6"/>
      <c r="B22" s="24" t="s">
        <v>394</v>
      </c>
      <c r="C22" s="5" t="s">
        <v>383</v>
      </c>
      <c r="D22" s="5" t="s">
        <v>58</v>
      </c>
      <c r="E22" s="7">
        <v>46000</v>
      </c>
      <c r="F22" s="8">
        <v>95.43</v>
      </c>
      <c r="G22" s="25">
        <f t="shared" si="0"/>
        <v>1.8800000000000001E-2</v>
      </c>
      <c r="I22" s="14"/>
    </row>
    <row r="23" spans="1:9" ht="12.95" customHeight="1">
      <c r="A23" s="6"/>
      <c r="B23" s="24" t="s">
        <v>223</v>
      </c>
      <c r="C23" s="5" t="s">
        <v>224</v>
      </c>
      <c r="D23" s="5" t="s">
        <v>225</v>
      </c>
      <c r="E23" s="7">
        <v>30879</v>
      </c>
      <c r="F23" s="8">
        <v>93.22</v>
      </c>
      <c r="G23" s="25">
        <f t="shared" si="0"/>
        <v>1.84E-2</v>
      </c>
      <c r="I23" s="14"/>
    </row>
    <row r="24" spans="1:9" ht="12.95" customHeight="1">
      <c r="A24" s="6"/>
      <c r="B24" s="24" t="s">
        <v>346</v>
      </c>
      <c r="C24" s="5" t="s">
        <v>334</v>
      </c>
      <c r="D24" s="5" t="s">
        <v>11</v>
      </c>
      <c r="E24" s="7">
        <v>5418</v>
      </c>
      <c r="F24" s="8">
        <v>90.52</v>
      </c>
      <c r="G24" s="25">
        <f t="shared" si="0"/>
        <v>1.7899999999999999E-2</v>
      </c>
      <c r="I24" s="14"/>
    </row>
    <row r="25" spans="1:9" ht="12.95" customHeight="1">
      <c r="A25" s="6"/>
      <c r="B25" s="24" t="s">
        <v>301</v>
      </c>
      <c r="C25" s="5" t="s">
        <v>296</v>
      </c>
      <c r="D25" s="5" t="s">
        <v>11</v>
      </c>
      <c r="E25" s="7">
        <v>125058</v>
      </c>
      <c r="F25" s="8">
        <v>88.04</v>
      </c>
      <c r="G25" s="25">
        <f t="shared" si="0"/>
        <v>1.7399999999999999E-2</v>
      </c>
      <c r="I25" s="14"/>
    </row>
    <row r="26" spans="1:9" ht="12.95" customHeight="1">
      <c r="A26" s="6"/>
      <c r="B26" s="24" t="s">
        <v>347</v>
      </c>
      <c r="C26" s="5" t="s">
        <v>335</v>
      </c>
      <c r="D26" s="5" t="s">
        <v>11</v>
      </c>
      <c r="E26" s="7">
        <v>11382</v>
      </c>
      <c r="F26" s="8">
        <v>87.35</v>
      </c>
      <c r="G26" s="25">
        <f t="shared" si="0"/>
        <v>1.72E-2</v>
      </c>
      <c r="I26" s="14"/>
    </row>
    <row r="27" spans="1:9" ht="12.95" customHeight="1">
      <c r="A27" s="6"/>
      <c r="B27" s="24" t="s">
        <v>128</v>
      </c>
      <c r="C27" s="5" t="s">
        <v>83</v>
      </c>
      <c r="D27" s="5" t="s">
        <v>27</v>
      </c>
      <c r="E27" s="7">
        <v>2500</v>
      </c>
      <c r="F27" s="8">
        <v>86.8</v>
      </c>
      <c r="G27" s="25">
        <f t="shared" si="0"/>
        <v>1.7100000000000001E-2</v>
      </c>
      <c r="I27" s="14"/>
    </row>
    <row r="28" spans="1:9" ht="12.95" customHeight="1">
      <c r="A28" s="6"/>
      <c r="B28" s="24" t="s">
        <v>19</v>
      </c>
      <c r="C28" s="5" t="s">
        <v>20</v>
      </c>
      <c r="D28" s="5" t="s">
        <v>9</v>
      </c>
      <c r="E28" s="7">
        <v>33000</v>
      </c>
      <c r="F28" s="8">
        <v>85.57</v>
      </c>
      <c r="G28" s="25">
        <f t="shared" si="0"/>
        <v>1.6899999999999998E-2</v>
      </c>
      <c r="I28" s="14"/>
    </row>
    <row r="29" spans="1:9" ht="12.95" customHeight="1">
      <c r="A29" s="6"/>
      <c r="B29" s="24" t="s">
        <v>274</v>
      </c>
      <c r="C29" s="5" t="s">
        <v>282</v>
      </c>
      <c r="D29" s="5" t="s">
        <v>11</v>
      </c>
      <c r="E29" s="7">
        <v>29288</v>
      </c>
      <c r="F29" s="8">
        <v>79.44</v>
      </c>
      <c r="G29" s="25">
        <f t="shared" si="0"/>
        <v>1.5699999999999999E-2</v>
      </c>
      <c r="I29" s="14"/>
    </row>
    <row r="30" spans="1:9" ht="12.95" customHeight="1">
      <c r="A30" s="6"/>
      <c r="B30" s="24" t="s">
        <v>126</v>
      </c>
      <c r="C30" s="5" t="s">
        <v>80</v>
      </c>
      <c r="D30" s="5" t="s">
        <v>34</v>
      </c>
      <c r="E30" s="7">
        <v>6000</v>
      </c>
      <c r="F30" s="8">
        <v>75.849999999999994</v>
      </c>
      <c r="G30" s="25">
        <f t="shared" si="0"/>
        <v>1.4999999999999999E-2</v>
      </c>
      <c r="I30" s="14"/>
    </row>
    <row r="31" spans="1:9" ht="12.95" customHeight="1">
      <c r="A31" s="6"/>
      <c r="B31" s="24" t="s">
        <v>312</v>
      </c>
      <c r="C31" s="5" t="s">
        <v>316</v>
      </c>
      <c r="D31" s="5" t="s">
        <v>34</v>
      </c>
      <c r="E31" s="7">
        <v>11964</v>
      </c>
      <c r="F31" s="8">
        <v>74.69</v>
      </c>
      <c r="G31" s="25">
        <f t="shared" ref="G31:G62" si="1">+ROUND(F31/$F$71,4)</f>
        <v>1.47E-2</v>
      </c>
      <c r="I31" s="14"/>
    </row>
    <row r="32" spans="1:9" ht="12.95" customHeight="1">
      <c r="A32" s="6"/>
      <c r="B32" s="24" t="s">
        <v>387</v>
      </c>
      <c r="C32" s="5" t="s">
        <v>376</v>
      </c>
      <c r="D32" s="5" t="s">
        <v>23</v>
      </c>
      <c r="E32" s="7">
        <v>2700</v>
      </c>
      <c r="F32" s="8">
        <v>68.38</v>
      </c>
      <c r="G32" s="25">
        <f t="shared" si="1"/>
        <v>1.35E-2</v>
      </c>
      <c r="I32" s="14"/>
    </row>
    <row r="33" spans="1:9" ht="12.95" customHeight="1">
      <c r="A33" s="6"/>
      <c r="B33" s="24" t="s">
        <v>124</v>
      </c>
      <c r="C33" s="5" t="s">
        <v>220</v>
      </c>
      <c r="D33" s="5" t="s">
        <v>9</v>
      </c>
      <c r="E33" s="7">
        <v>20000</v>
      </c>
      <c r="F33" s="8">
        <v>67.92</v>
      </c>
      <c r="G33" s="25">
        <f t="shared" si="1"/>
        <v>1.34E-2</v>
      </c>
      <c r="I33" s="14"/>
    </row>
    <row r="34" spans="1:9" ht="12.95" customHeight="1">
      <c r="A34" s="6"/>
      <c r="B34" s="24" t="s">
        <v>157</v>
      </c>
      <c r="C34" s="5" t="s">
        <v>158</v>
      </c>
      <c r="D34" s="5" t="s">
        <v>82</v>
      </c>
      <c r="E34" s="7">
        <v>7009</v>
      </c>
      <c r="F34" s="8">
        <v>64.09</v>
      </c>
      <c r="G34" s="25">
        <f t="shared" si="1"/>
        <v>1.26E-2</v>
      </c>
      <c r="I34" s="14"/>
    </row>
    <row r="35" spans="1:9" ht="12.95" customHeight="1">
      <c r="A35" s="6"/>
      <c r="B35" s="24" t="s">
        <v>304</v>
      </c>
      <c r="C35" s="5" t="s">
        <v>299</v>
      </c>
      <c r="D35" s="5" t="s">
        <v>186</v>
      </c>
      <c r="E35" s="7">
        <v>7332</v>
      </c>
      <c r="F35" s="8">
        <v>62.99</v>
      </c>
      <c r="G35" s="25">
        <f t="shared" si="1"/>
        <v>1.24E-2</v>
      </c>
      <c r="I35" s="14"/>
    </row>
    <row r="36" spans="1:9" ht="12.95" customHeight="1">
      <c r="A36" s="6"/>
      <c r="B36" s="24" t="s">
        <v>132</v>
      </c>
      <c r="C36" s="5" t="s">
        <v>85</v>
      </c>
      <c r="D36" s="5" t="s">
        <v>86</v>
      </c>
      <c r="E36" s="7">
        <v>11083</v>
      </c>
      <c r="F36" s="8">
        <v>62.93</v>
      </c>
      <c r="G36" s="25">
        <f t="shared" si="1"/>
        <v>1.24E-2</v>
      </c>
      <c r="I36" s="14"/>
    </row>
    <row r="37" spans="1:9" ht="12.95" customHeight="1">
      <c r="A37" s="6"/>
      <c r="B37" s="24" t="s">
        <v>329</v>
      </c>
      <c r="C37" s="5" t="s">
        <v>324</v>
      </c>
      <c r="D37" s="5" t="s">
        <v>225</v>
      </c>
      <c r="E37" s="7">
        <v>125220</v>
      </c>
      <c r="F37" s="8">
        <v>62.61</v>
      </c>
      <c r="G37" s="25">
        <f t="shared" si="1"/>
        <v>1.24E-2</v>
      </c>
      <c r="I37" s="14"/>
    </row>
    <row r="38" spans="1:9" ht="12.95" customHeight="1">
      <c r="A38" s="6"/>
      <c r="B38" s="24" t="s">
        <v>101</v>
      </c>
      <c r="C38" s="5" t="s">
        <v>47</v>
      </c>
      <c r="D38" s="5" t="s">
        <v>23</v>
      </c>
      <c r="E38" s="7">
        <v>2800</v>
      </c>
      <c r="F38" s="8">
        <v>62.55</v>
      </c>
      <c r="G38" s="25">
        <f t="shared" si="1"/>
        <v>1.23E-2</v>
      </c>
      <c r="I38" s="14"/>
    </row>
    <row r="39" spans="1:9" ht="12.95" customHeight="1">
      <c r="A39" s="6"/>
      <c r="B39" s="24" t="s">
        <v>260</v>
      </c>
      <c r="C39" s="5" t="s">
        <v>265</v>
      </c>
      <c r="D39" s="5" t="s">
        <v>55</v>
      </c>
      <c r="E39" s="7">
        <v>9608</v>
      </c>
      <c r="F39" s="8">
        <v>59.93</v>
      </c>
      <c r="G39" s="25">
        <f t="shared" si="1"/>
        <v>1.18E-2</v>
      </c>
      <c r="I39" s="14"/>
    </row>
    <row r="40" spans="1:9" ht="12.95" customHeight="1">
      <c r="A40" s="6"/>
      <c r="B40" s="24" t="s">
        <v>385</v>
      </c>
      <c r="C40" s="5" t="s">
        <v>374</v>
      </c>
      <c r="D40" s="5" t="s">
        <v>23</v>
      </c>
      <c r="E40" s="7">
        <v>10000</v>
      </c>
      <c r="F40" s="8">
        <v>58.26</v>
      </c>
      <c r="G40" s="25">
        <f t="shared" si="1"/>
        <v>1.15E-2</v>
      </c>
      <c r="I40" s="14"/>
    </row>
    <row r="41" spans="1:9" ht="12.95" customHeight="1">
      <c r="A41" s="6"/>
      <c r="B41" s="24" t="s">
        <v>262</v>
      </c>
      <c r="C41" s="5" t="s">
        <v>267</v>
      </c>
      <c r="D41" s="5" t="s">
        <v>186</v>
      </c>
      <c r="E41" s="7">
        <v>8340</v>
      </c>
      <c r="F41" s="8">
        <v>57.59</v>
      </c>
      <c r="G41" s="25">
        <f t="shared" si="1"/>
        <v>1.14E-2</v>
      </c>
      <c r="I41" s="14"/>
    </row>
    <row r="42" spans="1:9" ht="12.95" customHeight="1">
      <c r="A42" s="6"/>
      <c r="B42" s="24" t="s">
        <v>254</v>
      </c>
      <c r="C42" s="5" t="s">
        <v>253</v>
      </c>
      <c r="D42" s="5" t="s">
        <v>134</v>
      </c>
      <c r="E42" s="7">
        <v>11050</v>
      </c>
      <c r="F42" s="8">
        <v>54.89</v>
      </c>
      <c r="G42" s="25">
        <f t="shared" si="1"/>
        <v>1.0800000000000001E-2</v>
      </c>
      <c r="I42" s="14"/>
    </row>
    <row r="43" spans="1:9" ht="12.95" customHeight="1">
      <c r="A43" s="6"/>
      <c r="B43" s="24" t="s">
        <v>114</v>
      </c>
      <c r="C43" s="5" t="s">
        <v>145</v>
      </c>
      <c r="D43" s="5" t="s">
        <v>13</v>
      </c>
      <c r="E43" s="7">
        <v>2348</v>
      </c>
      <c r="F43" s="8">
        <v>53.93</v>
      </c>
      <c r="G43" s="25">
        <f t="shared" si="1"/>
        <v>1.06E-2</v>
      </c>
      <c r="I43" s="14"/>
    </row>
    <row r="44" spans="1:9" ht="12.95" customHeight="1">
      <c r="A44" s="6"/>
      <c r="B44" s="24" t="s">
        <v>269</v>
      </c>
      <c r="C44" s="5" t="s">
        <v>270</v>
      </c>
      <c r="D44" s="5" t="s">
        <v>186</v>
      </c>
      <c r="E44" s="7">
        <v>20983</v>
      </c>
      <c r="F44" s="8">
        <v>52.87</v>
      </c>
      <c r="G44" s="25">
        <f t="shared" si="1"/>
        <v>1.04E-2</v>
      </c>
      <c r="I44" s="14"/>
    </row>
    <row r="45" spans="1:9" ht="12.95" customHeight="1">
      <c r="A45" s="6"/>
      <c r="B45" s="24" t="s">
        <v>352</v>
      </c>
      <c r="C45" s="5" t="s">
        <v>340</v>
      </c>
      <c r="D45" s="5" t="s">
        <v>11</v>
      </c>
      <c r="E45" s="7">
        <v>3944</v>
      </c>
      <c r="F45" s="8">
        <v>52.67</v>
      </c>
      <c r="G45" s="25">
        <f t="shared" si="1"/>
        <v>1.04E-2</v>
      </c>
      <c r="I45" s="14"/>
    </row>
    <row r="46" spans="1:9" ht="12.95" customHeight="1">
      <c r="A46" s="6"/>
      <c r="B46" s="24" t="s">
        <v>196</v>
      </c>
      <c r="C46" s="5" t="s">
        <v>197</v>
      </c>
      <c r="D46" s="5" t="s">
        <v>13</v>
      </c>
      <c r="E46" s="7">
        <v>3217</v>
      </c>
      <c r="F46" s="8">
        <v>51.71</v>
      </c>
      <c r="G46" s="25">
        <f t="shared" si="1"/>
        <v>1.0200000000000001E-2</v>
      </c>
      <c r="I46" s="14"/>
    </row>
    <row r="47" spans="1:9" ht="12.95" customHeight="1">
      <c r="A47" s="6"/>
      <c r="B47" s="24" t="s">
        <v>398</v>
      </c>
      <c r="C47" s="5" t="s">
        <v>396</v>
      </c>
      <c r="D47" s="5" t="s">
        <v>23</v>
      </c>
      <c r="E47" s="7">
        <v>2000</v>
      </c>
      <c r="F47" s="8">
        <v>51.46</v>
      </c>
      <c r="G47" s="25">
        <f t="shared" si="1"/>
        <v>1.0200000000000001E-2</v>
      </c>
      <c r="I47" s="14"/>
    </row>
    <row r="48" spans="1:9" ht="12.95" customHeight="1">
      <c r="A48" s="6"/>
      <c r="B48" s="24" t="s">
        <v>216</v>
      </c>
      <c r="C48" s="5" t="s">
        <v>217</v>
      </c>
      <c r="D48" s="5" t="s">
        <v>46</v>
      </c>
      <c r="E48" s="7">
        <v>8750</v>
      </c>
      <c r="F48" s="8">
        <v>50.96</v>
      </c>
      <c r="G48" s="25">
        <f t="shared" si="1"/>
        <v>1.01E-2</v>
      </c>
      <c r="I48" s="14"/>
    </row>
    <row r="49" spans="1:9" ht="12.95" customHeight="1">
      <c r="A49" s="6"/>
      <c r="B49" s="24" t="s">
        <v>391</v>
      </c>
      <c r="C49" s="5" t="s">
        <v>380</v>
      </c>
      <c r="D49" s="5" t="s">
        <v>23</v>
      </c>
      <c r="E49" s="7">
        <v>12500</v>
      </c>
      <c r="F49" s="8">
        <v>49.22</v>
      </c>
      <c r="G49" s="25">
        <f t="shared" si="1"/>
        <v>9.7000000000000003E-3</v>
      </c>
      <c r="I49" s="14"/>
    </row>
    <row r="50" spans="1:9" ht="12.95" customHeight="1">
      <c r="A50" s="6"/>
      <c r="B50" s="24" t="s">
        <v>293</v>
      </c>
      <c r="C50" s="5" t="s">
        <v>295</v>
      </c>
      <c r="D50" s="5" t="s">
        <v>55</v>
      </c>
      <c r="E50" s="7">
        <v>64</v>
      </c>
      <c r="F50" s="8">
        <v>47.92</v>
      </c>
      <c r="G50" s="25">
        <f t="shared" si="1"/>
        <v>9.4999999999999998E-3</v>
      </c>
      <c r="I50" s="14"/>
    </row>
    <row r="51" spans="1:9" ht="12.95" customHeight="1">
      <c r="A51" s="6"/>
      <c r="B51" s="24" t="s">
        <v>143</v>
      </c>
      <c r="C51" s="5" t="s">
        <v>144</v>
      </c>
      <c r="D51" s="5" t="s">
        <v>88</v>
      </c>
      <c r="E51" s="7">
        <v>17350</v>
      </c>
      <c r="F51" s="8">
        <v>47.84</v>
      </c>
      <c r="G51" s="25">
        <f t="shared" si="1"/>
        <v>9.4000000000000004E-3</v>
      </c>
      <c r="I51" s="14"/>
    </row>
    <row r="52" spans="1:9" ht="12.95" customHeight="1">
      <c r="A52" s="6"/>
      <c r="B52" s="24" t="s">
        <v>115</v>
      </c>
      <c r="C52" s="5" t="s">
        <v>56</v>
      </c>
      <c r="D52" s="5" t="s">
        <v>34</v>
      </c>
      <c r="E52" s="7">
        <v>769</v>
      </c>
      <c r="F52" s="8">
        <v>47.65</v>
      </c>
      <c r="G52" s="25">
        <f t="shared" si="1"/>
        <v>9.4000000000000004E-3</v>
      </c>
      <c r="I52" s="14"/>
    </row>
    <row r="53" spans="1:9" ht="12.95" customHeight="1">
      <c r="A53" s="6"/>
      <c r="B53" s="24" t="s">
        <v>98</v>
      </c>
      <c r="C53" s="5" t="s">
        <v>22</v>
      </c>
      <c r="D53" s="5" t="s">
        <v>9</v>
      </c>
      <c r="E53" s="7">
        <v>9000</v>
      </c>
      <c r="F53" s="8">
        <v>45.94</v>
      </c>
      <c r="G53" s="25">
        <f t="shared" si="1"/>
        <v>9.1000000000000004E-3</v>
      </c>
      <c r="I53" s="14"/>
    </row>
    <row r="54" spans="1:9" ht="12.95" customHeight="1">
      <c r="A54" s="6"/>
      <c r="B54" s="24" t="s">
        <v>309</v>
      </c>
      <c r="C54" s="5" t="s">
        <v>313</v>
      </c>
      <c r="D54" s="5" t="s">
        <v>186</v>
      </c>
      <c r="E54" s="7">
        <v>19974</v>
      </c>
      <c r="F54" s="8">
        <v>45.26</v>
      </c>
      <c r="G54" s="25">
        <f t="shared" si="1"/>
        <v>8.8999999999999999E-3</v>
      </c>
      <c r="I54" s="14"/>
    </row>
    <row r="55" spans="1:9" ht="12.95" customHeight="1">
      <c r="A55" s="6"/>
      <c r="B55" s="24" t="s">
        <v>311</v>
      </c>
      <c r="C55" s="5" t="s">
        <v>315</v>
      </c>
      <c r="D55" s="5" t="s">
        <v>82</v>
      </c>
      <c r="E55" s="7">
        <v>11000</v>
      </c>
      <c r="F55" s="8">
        <v>44.04</v>
      </c>
      <c r="G55" s="25">
        <f t="shared" si="1"/>
        <v>8.6999999999999994E-3</v>
      </c>
      <c r="I55" s="14"/>
    </row>
    <row r="56" spans="1:9" ht="12.95" customHeight="1">
      <c r="A56" s="6"/>
      <c r="B56" s="24" t="s">
        <v>370</v>
      </c>
      <c r="C56" s="5" t="s">
        <v>373</v>
      </c>
      <c r="D56" s="5" t="s">
        <v>23</v>
      </c>
      <c r="E56" s="7">
        <v>11000</v>
      </c>
      <c r="F56" s="8">
        <v>41.5</v>
      </c>
      <c r="G56" s="25">
        <f t="shared" si="1"/>
        <v>8.2000000000000007E-3</v>
      </c>
      <c r="I56" s="14"/>
    </row>
    <row r="57" spans="1:9" ht="12.95" customHeight="1">
      <c r="A57" s="6"/>
      <c r="B57" s="24" t="s">
        <v>348</v>
      </c>
      <c r="C57" s="5" t="s">
        <v>336</v>
      </c>
      <c r="D57" s="5" t="s">
        <v>9</v>
      </c>
      <c r="E57" s="7">
        <v>24470</v>
      </c>
      <c r="F57" s="8">
        <v>40.340000000000003</v>
      </c>
      <c r="G57" s="25">
        <f t="shared" si="1"/>
        <v>8.0000000000000002E-3</v>
      </c>
      <c r="I57" s="14"/>
    </row>
    <row r="58" spans="1:9" ht="12.95" customHeight="1">
      <c r="A58" s="6"/>
      <c r="B58" s="24" t="s">
        <v>172</v>
      </c>
      <c r="C58" s="5" t="s">
        <v>45</v>
      </c>
      <c r="D58" s="5" t="s">
        <v>23</v>
      </c>
      <c r="E58" s="7">
        <v>7100</v>
      </c>
      <c r="F58" s="8">
        <v>39.799999999999997</v>
      </c>
      <c r="G58" s="25">
        <f t="shared" si="1"/>
        <v>7.9000000000000008E-3</v>
      </c>
      <c r="I58" s="14"/>
    </row>
    <row r="59" spans="1:9" ht="12.95" customHeight="1">
      <c r="A59" s="6"/>
      <c r="B59" s="24" t="s">
        <v>182</v>
      </c>
      <c r="C59" s="5" t="s">
        <v>183</v>
      </c>
      <c r="D59" s="5" t="s">
        <v>33</v>
      </c>
      <c r="E59" s="7">
        <v>3304</v>
      </c>
      <c r="F59" s="8">
        <v>37.44</v>
      </c>
      <c r="G59" s="25">
        <f t="shared" si="1"/>
        <v>7.4000000000000003E-3</v>
      </c>
      <c r="I59" s="14"/>
    </row>
    <row r="60" spans="1:9" ht="12.95" customHeight="1">
      <c r="A60" s="6"/>
      <c r="B60" s="24" t="s">
        <v>184</v>
      </c>
      <c r="C60" s="5" t="s">
        <v>185</v>
      </c>
      <c r="D60" s="5" t="s">
        <v>55</v>
      </c>
      <c r="E60" s="7">
        <v>13130</v>
      </c>
      <c r="F60" s="8">
        <v>33.5</v>
      </c>
      <c r="G60" s="25">
        <f t="shared" si="1"/>
        <v>6.6E-3</v>
      </c>
      <c r="I60" s="14"/>
    </row>
    <row r="61" spans="1:9" ht="12.95" customHeight="1">
      <c r="A61" s="6"/>
      <c r="B61" s="24" t="s">
        <v>119</v>
      </c>
      <c r="C61" s="5" t="s">
        <v>66</v>
      </c>
      <c r="D61" s="5" t="s">
        <v>11</v>
      </c>
      <c r="E61" s="7">
        <v>5000</v>
      </c>
      <c r="F61" s="8">
        <v>32.82</v>
      </c>
      <c r="G61" s="25">
        <f t="shared" si="1"/>
        <v>6.4999999999999997E-3</v>
      </c>
      <c r="I61" s="14"/>
    </row>
    <row r="62" spans="1:9" ht="12.95" customHeight="1">
      <c r="A62" s="6"/>
      <c r="B62" s="24" t="s">
        <v>399</v>
      </c>
      <c r="C62" s="5" t="s">
        <v>397</v>
      </c>
      <c r="D62" s="5" t="s">
        <v>23</v>
      </c>
      <c r="E62" s="7">
        <v>2000</v>
      </c>
      <c r="F62" s="8">
        <v>28.05</v>
      </c>
      <c r="G62" s="25">
        <f t="shared" si="1"/>
        <v>5.4999999999999997E-3</v>
      </c>
      <c r="I62" s="14"/>
    </row>
    <row r="63" spans="1:9" ht="12.95" customHeight="1">
      <c r="A63" s="6"/>
      <c r="B63" s="24" t="s">
        <v>390</v>
      </c>
      <c r="C63" s="5" t="s">
        <v>379</v>
      </c>
      <c r="D63" s="5" t="s">
        <v>189</v>
      </c>
      <c r="E63" s="7">
        <v>800</v>
      </c>
      <c r="F63" s="8">
        <v>23.76</v>
      </c>
      <c r="G63" s="25">
        <f t="shared" ref="G63:G65" si="2">+ROUND(F63/$F$71,4)</f>
        <v>4.7000000000000002E-3</v>
      </c>
      <c r="I63" s="14"/>
    </row>
    <row r="64" spans="1:9" ht="12.95" customHeight="1">
      <c r="A64" s="6"/>
      <c r="B64" s="24" t="s">
        <v>190</v>
      </c>
      <c r="C64" s="5" t="s">
        <v>191</v>
      </c>
      <c r="D64" s="5" t="s">
        <v>13</v>
      </c>
      <c r="E64" s="7">
        <v>4454</v>
      </c>
      <c r="F64" s="8">
        <v>20.92</v>
      </c>
      <c r="G64" s="25">
        <f t="shared" si="2"/>
        <v>4.1000000000000003E-3</v>
      </c>
      <c r="I64" s="14"/>
    </row>
    <row r="65" spans="1:9" ht="12.95" customHeight="1">
      <c r="A65" s="6"/>
      <c r="B65" s="24" t="s">
        <v>118</v>
      </c>
      <c r="C65" s="5" t="s">
        <v>65</v>
      </c>
      <c r="D65" s="5" t="s">
        <v>58</v>
      </c>
      <c r="E65" s="7">
        <v>250</v>
      </c>
      <c r="F65" s="8">
        <v>9.51</v>
      </c>
      <c r="G65" s="25">
        <f t="shared" si="2"/>
        <v>1.9E-3</v>
      </c>
      <c r="I65" s="14"/>
    </row>
    <row r="66" spans="1:9" ht="12.95" customHeight="1">
      <c r="A66" s="1"/>
      <c r="B66" s="22" t="s">
        <v>48</v>
      </c>
      <c r="C66" s="5" t="s">
        <v>0</v>
      </c>
      <c r="D66" s="5" t="s">
        <v>0</v>
      </c>
      <c r="E66" s="5" t="s">
        <v>0</v>
      </c>
      <c r="F66" s="9">
        <f>SUM(F7:F65)</f>
        <v>4943.7800000000007</v>
      </c>
      <c r="G66" s="26">
        <f>SUM(G7:G65)</f>
        <v>0.97569999999999957</v>
      </c>
    </row>
    <row r="67" spans="1:9" ht="12.95" customHeight="1">
      <c r="A67" s="1"/>
      <c r="B67" s="27" t="s">
        <v>49</v>
      </c>
      <c r="C67" s="10" t="s">
        <v>0</v>
      </c>
      <c r="D67" s="10" t="s">
        <v>0</v>
      </c>
      <c r="E67" s="10" t="s">
        <v>0</v>
      </c>
      <c r="F67" s="11" t="s">
        <v>50</v>
      </c>
      <c r="G67" s="28" t="s">
        <v>50</v>
      </c>
    </row>
    <row r="68" spans="1:9" ht="12.95" customHeight="1">
      <c r="A68" s="1"/>
      <c r="B68" s="27" t="s">
        <v>48</v>
      </c>
      <c r="C68" s="10" t="s">
        <v>0</v>
      </c>
      <c r="D68" s="10" t="s">
        <v>0</v>
      </c>
      <c r="E68" s="10" t="s">
        <v>0</v>
      </c>
      <c r="F68" s="11" t="s">
        <v>50</v>
      </c>
      <c r="G68" s="28" t="s">
        <v>50</v>
      </c>
    </row>
    <row r="69" spans="1:9" ht="12.95" customHeight="1">
      <c r="A69" s="1"/>
      <c r="B69" s="27" t="s">
        <v>51</v>
      </c>
      <c r="C69" s="12" t="s">
        <v>0</v>
      </c>
      <c r="D69" s="10" t="s">
        <v>0</v>
      </c>
      <c r="E69" s="12" t="s">
        <v>0</v>
      </c>
      <c r="F69" s="9">
        <f>+F66</f>
        <v>4943.7800000000007</v>
      </c>
      <c r="G69" s="26">
        <f>+G66</f>
        <v>0.97569999999999957</v>
      </c>
    </row>
    <row r="70" spans="1:9" ht="12.95" customHeight="1">
      <c r="A70" s="1"/>
      <c r="B70" s="27" t="s">
        <v>52</v>
      </c>
      <c r="C70" s="5" t="s">
        <v>0</v>
      </c>
      <c r="D70" s="10" t="s">
        <v>0</v>
      </c>
      <c r="E70" s="5" t="s">
        <v>0</v>
      </c>
      <c r="F70" s="13">
        <f>+F71-F69</f>
        <v>123.70999999999913</v>
      </c>
      <c r="G70" s="26">
        <f>+G71-G69</f>
        <v>2.4300000000000432E-2</v>
      </c>
    </row>
    <row r="71" spans="1:9" ht="12.95" customHeight="1" thickBot="1">
      <c r="A71" s="1"/>
      <c r="B71" s="29" t="s">
        <v>53</v>
      </c>
      <c r="C71" s="30" t="s">
        <v>0</v>
      </c>
      <c r="D71" s="30" t="s">
        <v>0</v>
      </c>
      <c r="E71" s="30" t="s">
        <v>0</v>
      </c>
      <c r="F71" s="31">
        <v>5067.49</v>
      </c>
      <c r="G71" s="32">
        <v>1</v>
      </c>
    </row>
    <row r="72" spans="1:9">
      <c r="A72" s="1"/>
      <c r="B72" s="4" t="s">
        <v>0</v>
      </c>
      <c r="C72" s="1"/>
      <c r="D72" s="1"/>
      <c r="E72" s="1"/>
      <c r="F72" s="1"/>
      <c r="G72" s="1"/>
    </row>
    <row r="73" spans="1:9">
      <c r="B73" s="35"/>
    </row>
    <row r="74" spans="1:9">
      <c r="B74" s="35"/>
    </row>
  </sheetData>
  <sortState ref="B5:G73">
    <sortCondition descending="1" ref="F5:F73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5"/>
  <sheetViews>
    <sheetView zoomScale="90" zoomScaleNormal="90" workbookViewId="0">
      <selection activeCell="B1" sqref="B1"/>
    </sheetView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30.7109375" bestFit="1" customWidth="1"/>
    <col min="5" max="5" width="8.5703125" customWidth="1"/>
    <col min="6" max="6" width="20.85546875" bestFit="1" customWidth="1"/>
    <col min="7" max="7" width="13.7109375" bestFit="1" customWidth="1"/>
  </cols>
  <sheetData>
    <row r="1" spans="1:8" ht="16.5" customHeight="1">
      <c r="A1" s="1"/>
      <c r="B1" s="2" t="s">
        <v>79</v>
      </c>
      <c r="C1" s="1"/>
      <c r="D1" s="1"/>
      <c r="E1" s="1"/>
      <c r="F1" s="1"/>
      <c r="G1" s="1"/>
    </row>
    <row r="2" spans="1:8" ht="12.95" customHeight="1">
      <c r="A2" s="1"/>
      <c r="B2" s="3" t="s">
        <v>0</v>
      </c>
      <c r="C2" s="1"/>
      <c r="D2" s="1"/>
      <c r="E2" s="1"/>
      <c r="F2" s="1"/>
      <c r="G2" s="1"/>
    </row>
    <row r="3" spans="1:8" ht="12.95" customHeight="1" thickBot="1">
      <c r="A3" s="4"/>
      <c r="B3" s="15" t="s">
        <v>368</v>
      </c>
      <c r="C3" s="1"/>
      <c r="D3" s="1"/>
      <c r="E3" s="1"/>
      <c r="F3" s="1"/>
      <c r="G3" s="1"/>
    </row>
    <row r="4" spans="1:8" ht="33" customHeight="1">
      <c r="A4" s="1"/>
      <c r="B4" s="18" t="s">
        <v>1</v>
      </c>
      <c r="C4" s="19" t="s">
        <v>2</v>
      </c>
      <c r="D4" s="20" t="s">
        <v>3</v>
      </c>
      <c r="E4" s="20" t="s">
        <v>4</v>
      </c>
      <c r="F4" s="20" t="s">
        <v>403</v>
      </c>
      <c r="G4" s="21" t="s">
        <v>5</v>
      </c>
    </row>
    <row r="5" spans="1:8" ht="12.95" customHeight="1">
      <c r="A5" s="6"/>
      <c r="B5" s="22" t="s">
        <v>6</v>
      </c>
      <c r="C5" s="5" t="s">
        <v>0</v>
      </c>
      <c r="D5" s="5" t="s">
        <v>0</v>
      </c>
      <c r="E5" s="5" t="s">
        <v>0</v>
      </c>
      <c r="F5" s="40"/>
      <c r="G5" s="42" t="s">
        <v>0</v>
      </c>
    </row>
    <row r="6" spans="1:8" ht="12.95" customHeight="1">
      <c r="A6" s="6"/>
      <c r="B6" s="22" t="s">
        <v>7</v>
      </c>
      <c r="C6" s="5" t="s">
        <v>0</v>
      </c>
      <c r="D6" s="5" t="s">
        <v>0</v>
      </c>
      <c r="E6" s="5" t="s">
        <v>0</v>
      </c>
      <c r="F6" s="40"/>
      <c r="G6" s="42" t="s">
        <v>0</v>
      </c>
    </row>
    <row r="7" spans="1:8" ht="12.95" customHeight="1">
      <c r="A7" s="1"/>
      <c r="B7" s="24" t="s">
        <v>94</v>
      </c>
      <c r="C7" s="5" t="s">
        <v>8</v>
      </c>
      <c r="D7" s="5" t="s">
        <v>9</v>
      </c>
      <c r="E7" s="7">
        <v>8533</v>
      </c>
      <c r="F7" s="39">
        <v>179.91</v>
      </c>
      <c r="G7" s="41">
        <f t="shared" ref="G7:G38" si="0">+ROUND(F7/$F$62,4)</f>
        <v>0.10009999999999999</v>
      </c>
    </row>
    <row r="8" spans="1:8" ht="12.95" customHeight="1">
      <c r="A8" s="1"/>
      <c r="B8" s="24" t="s">
        <v>91</v>
      </c>
      <c r="C8" s="5" t="s">
        <v>14</v>
      </c>
      <c r="D8" s="5" t="s">
        <v>15</v>
      </c>
      <c r="E8" s="7">
        <v>15013</v>
      </c>
      <c r="F8" s="39">
        <v>145.99</v>
      </c>
      <c r="G8" s="41">
        <f t="shared" si="0"/>
        <v>8.1199999999999994E-2</v>
      </c>
    </row>
    <row r="9" spans="1:8" ht="12.95" customHeight="1">
      <c r="A9" s="6"/>
      <c r="B9" s="24" t="s">
        <v>90</v>
      </c>
      <c r="C9" s="5" t="s">
        <v>12</v>
      </c>
      <c r="D9" s="5" t="s">
        <v>13</v>
      </c>
      <c r="E9" s="7">
        <v>7027</v>
      </c>
      <c r="F9" s="8">
        <v>134.08000000000001</v>
      </c>
      <c r="G9" s="25">
        <f t="shared" si="0"/>
        <v>7.46E-2</v>
      </c>
      <c r="H9" s="14"/>
    </row>
    <row r="10" spans="1:8" ht="12.95" customHeight="1">
      <c r="A10" s="6"/>
      <c r="B10" s="24" t="s">
        <v>92</v>
      </c>
      <c r="C10" s="5" t="s">
        <v>10</v>
      </c>
      <c r="D10" s="5" t="s">
        <v>11</v>
      </c>
      <c r="E10" s="7">
        <v>8678</v>
      </c>
      <c r="F10" s="8">
        <v>113.44</v>
      </c>
      <c r="G10" s="25">
        <f t="shared" si="0"/>
        <v>6.3100000000000003E-2</v>
      </c>
    </row>
    <row r="11" spans="1:8" ht="12.95" customHeight="1">
      <c r="A11" s="6"/>
      <c r="B11" s="24" t="s">
        <v>97</v>
      </c>
      <c r="C11" s="5" t="s">
        <v>39</v>
      </c>
      <c r="D11" s="5" t="s">
        <v>34</v>
      </c>
      <c r="E11" s="7">
        <v>36895</v>
      </c>
      <c r="F11" s="8">
        <v>98.21</v>
      </c>
      <c r="G11" s="25">
        <f t="shared" si="0"/>
        <v>5.4600000000000003E-2</v>
      </c>
    </row>
    <row r="12" spans="1:8" ht="12.95" customHeight="1">
      <c r="A12" s="6"/>
      <c r="B12" s="24" t="s">
        <v>99</v>
      </c>
      <c r="C12" s="5" t="s">
        <v>28</v>
      </c>
      <c r="D12" s="5" t="s">
        <v>11</v>
      </c>
      <c r="E12" s="7">
        <v>4316</v>
      </c>
      <c r="F12" s="8">
        <v>79.75</v>
      </c>
      <c r="G12" s="25">
        <f t="shared" si="0"/>
        <v>4.4400000000000002E-2</v>
      </c>
    </row>
    <row r="13" spans="1:8" ht="12.95" customHeight="1">
      <c r="A13" s="6"/>
      <c r="B13" s="24" t="s">
        <v>106</v>
      </c>
      <c r="C13" s="5" t="s">
        <v>38</v>
      </c>
      <c r="D13" s="5" t="s">
        <v>9</v>
      </c>
      <c r="E13" s="7">
        <v>5668</v>
      </c>
      <c r="F13" s="8">
        <v>76.12</v>
      </c>
      <c r="G13" s="25">
        <f t="shared" si="0"/>
        <v>4.24E-2</v>
      </c>
    </row>
    <row r="14" spans="1:8" ht="12.95" customHeight="1">
      <c r="A14" s="6"/>
      <c r="B14" s="24" t="s">
        <v>96</v>
      </c>
      <c r="C14" s="5" t="s">
        <v>18</v>
      </c>
      <c r="D14" s="5" t="s">
        <v>9</v>
      </c>
      <c r="E14" s="7">
        <v>27159</v>
      </c>
      <c r="F14" s="8">
        <v>74.8</v>
      </c>
      <c r="G14" s="25">
        <f t="shared" si="0"/>
        <v>4.1599999999999998E-2</v>
      </c>
    </row>
    <row r="15" spans="1:8" ht="12.95" customHeight="1">
      <c r="A15" s="6"/>
      <c r="B15" s="24" t="s">
        <v>93</v>
      </c>
      <c r="C15" s="5" t="s">
        <v>16</v>
      </c>
      <c r="D15" s="5" t="s">
        <v>17</v>
      </c>
      <c r="E15" s="7">
        <v>5362</v>
      </c>
      <c r="F15" s="8">
        <v>68.37</v>
      </c>
      <c r="G15" s="25">
        <f t="shared" si="0"/>
        <v>3.7999999999999999E-2</v>
      </c>
    </row>
    <row r="16" spans="1:8" ht="12.95" customHeight="1">
      <c r="A16" s="6"/>
      <c r="B16" s="24" t="s">
        <v>122</v>
      </c>
      <c r="C16" s="5" t="s">
        <v>74</v>
      </c>
      <c r="D16" s="5" t="s">
        <v>34</v>
      </c>
      <c r="E16" s="7">
        <v>3186</v>
      </c>
      <c r="F16" s="8">
        <v>52.29</v>
      </c>
      <c r="G16" s="25">
        <f t="shared" si="0"/>
        <v>2.9100000000000001E-2</v>
      </c>
    </row>
    <row r="17" spans="1:7" ht="12.95" customHeight="1">
      <c r="A17" s="6"/>
      <c r="B17" s="24" t="s">
        <v>107</v>
      </c>
      <c r="C17" s="5" t="s">
        <v>26</v>
      </c>
      <c r="D17" s="5" t="s">
        <v>27</v>
      </c>
      <c r="E17" s="7">
        <v>573</v>
      </c>
      <c r="F17" s="8">
        <v>50.57</v>
      </c>
      <c r="G17" s="25">
        <f t="shared" si="0"/>
        <v>2.81E-2</v>
      </c>
    </row>
    <row r="18" spans="1:7" ht="12.95" customHeight="1">
      <c r="A18" s="6"/>
      <c r="B18" s="24" t="s">
        <v>113</v>
      </c>
      <c r="C18" s="5" t="s">
        <v>59</v>
      </c>
      <c r="D18" s="5" t="s">
        <v>9</v>
      </c>
      <c r="E18" s="7">
        <v>2227</v>
      </c>
      <c r="F18" s="8">
        <v>43.03</v>
      </c>
      <c r="G18" s="25">
        <f t="shared" si="0"/>
        <v>2.3900000000000001E-2</v>
      </c>
    </row>
    <row r="19" spans="1:7" ht="12.95" customHeight="1">
      <c r="A19" s="6"/>
      <c r="B19" s="24" t="s">
        <v>19</v>
      </c>
      <c r="C19" s="5" t="s">
        <v>20</v>
      </c>
      <c r="D19" s="5" t="s">
        <v>9</v>
      </c>
      <c r="E19" s="7">
        <v>15869</v>
      </c>
      <c r="F19" s="8">
        <v>41.16</v>
      </c>
      <c r="G19" s="25">
        <f t="shared" si="0"/>
        <v>2.29E-2</v>
      </c>
    </row>
    <row r="20" spans="1:7" ht="12.95" customHeight="1">
      <c r="A20" s="6"/>
      <c r="B20" s="24" t="s">
        <v>116</v>
      </c>
      <c r="C20" s="5" t="s">
        <v>67</v>
      </c>
      <c r="D20" s="5" t="s">
        <v>27</v>
      </c>
      <c r="E20" s="7">
        <v>4056</v>
      </c>
      <c r="F20" s="8">
        <v>36.409999999999997</v>
      </c>
      <c r="G20" s="25">
        <f t="shared" si="0"/>
        <v>2.0299999999999999E-2</v>
      </c>
    </row>
    <row r="21" spans="1:7" ht="12.95" customHeight="1">
      <c r="A21" s="6"/>
      <c r="B21" s="24" t="s">
        <v>98</v>
      </c>
      <c r="C21" s="5" t="s">
        <v>22</v>
      </c>
      <c r="D21" s="5" t="s">
        <v>9</v>
      </c>
      <c r="E21" s="7">
        <v>6866</v>
      </c>
      <c r="F21" s="8">
        <v>35.07</v>
      </c>
      <c r="G21" s="25">
        <f t="shared" si="0"/>
        <v>1.95E-2</v>
      </c>
    </row>
    <row r="22" spans="1:7" ht="12.95" customHeight="1">
      <c r="A22" s="6"/>
      <c r="B22" s="24" t="s">
        <v>172</v>
      </c>
      <c r="C22" s="5" t="s">
        <v>45</v>
      </c>
      <c r="D22" s="5" t="s">
        <v>23</v>
      </c>
      <c r="E22" s="7">
        <v>4772</v>
      </c>
      <c r="F22" s="8">
        <v>26.91</v>
      </c>
      <c r="G22" s="25">
        <f t="shared" si="0"/>
        <v>1.4999999999999999E-2</v>
      </c>
    </row>
    <row r="23" spans="1:7" ht="12.95" customHeight="1">
      <c r="A23" s="6"/>
      <c r="B23" s="24" t="s">
        <v>124</v>
      </c>
      <c r="C23" s="5" t="s">
        <v>220</v>
      </c>
      <c r="D23" s="5" t="s">
        <v>9</v>
      </c>
      <c r="E23" s="7">
        <v>7875</v>
      </c>
      <c r="F23" s="8">
        <v>26.75</v>
      </c>
      <c r="G23" s="25">
        <f t="shared" si="0"/>
        <v>1.49E-2</v>
      </c>
    </row>
    <row r="24" spans="1:7" ht="12.95" customHeight="1">
      <c r="A24" s="6"/>
      <c r="B24" s="24" t="s">
        <v>126</v>
      </c>
      <c r="C24" s="5" t="s">
        <v>80</v>
      </c>
      <c r="D24" s="5" t="s">
        <v>34</v>
      </c>
      <c r="E24" s="7">
        <v>1961</v>
      </c>
      <c r="F24" s="8">
        <v>24.8</v>
      </c>
      <c r="G24" s="25">
        <f t="shared" si="0"/>
        <v>1.38E-2</v>
      </c>
    </row>
    <row r="25" spans="1:7" ht="12.95" customHeight="1">
      <c r="A25" s="6"/>
      <c r="B25" s="24" t="s">
        <v>114</v>
      </c>
      <c r="C25" s="5" t="s">
        <v>145</v>
      </c>
      <c r="D25" s="5" t="s">
        <v>13</v>
      </c>
      <c r="E25" s="7">
        <v>1037</v>
      </c>
      <c r="F25" s="8">
        <v>23.81</v>
      </c>
      <c r="G25" s="25">
        <f t="shared" si="0"/>
        <v>1.32E-2</v>
      </c>
    </row>
    <row r="26" spans="1:7" ht="12.95" customHeight="1">
      <c r="A26" s="6"/>
      <c r="B26" s="24" t="s">
        <v>100</v>
      </c>
      <c r="C26" s="5" t="s">
        <v>43</v>
      </c>
      <c r="D26" s="5" t="s">
        <v>11</v>
      </c>
      <c r="E26" s="7">
        <v>2466</v>
      </c>
      <c r="F26" s="8">
        <v>22.84</v>
      </c>
      <c r="G26" s="25">
        <f t="shared" si="0"/>
        <v>1.2699999999999999E-2</v>
      </c>
    </row>
    <row r="27" spans="1:7" ht="12.95" customHeight="1">
      <c r="A27" s="6"/>
      <c r="B27" s="24" t="s">
        <v>121</v>
      </c>
      <c r="C27" s="5" t="s">
        <v>41</v>
      </c>
      <c r="D27" s="5" t="s">
        <v>42</v>
      </c>
      <c r="E27" s="7">
        <v>5792</v>
      </c>
      <c r="F27" s="8">
        <v>22.12</v>
      </c>
      <c r="G27" s="25">
        <f t="shared" si="0"/>
        <v>1.23E-2</v>
      </c>
    </row>
    <row r="28" spans="1:7" ht="12.95" customHeight="1">
      <c r="A28" s="6"/>
      <c r="B28" s="24" t="s">
        <v>109</v>
      </c>
      <c r="C28" s="5" t="s">
        <v>29</v>
      </c>
      <c r="D28" s="5" t="s">
        <v>27</v>
      </c>
      <c r="E28" s="7">
        <v>7935</v>
      </c>
      <c r="F28" s="8">
        <v>21.37</v>
      </c>
      <c r="G28" s="25">
        <f t="shared" si="0"/>
        <v>1.1900000000000001E-2</v>
      </c>
    </row>
    <row r="29" spans="1:7" ht="12.95" customHeight="1">
      <c r="A29" s="6"/>
      <c r="B29" s="24" t="s">
        <v>130</v>
      </c>
      <c r="C29" s="5" t="s">
        <v>84</v>
      </c>
      <c r="D29" s="5" t="s">
        <v>82</v>
      </c>
      <c r="E29" s="7">
        <v>13154</v>
      </c>
      <c r="F29" s="8">
        <v>21</v>
      </c>
      <c r="G29" s="25">
        <f t="shared" si="0"/>
        <v>1.17E-2</v>
      </c>
    </row>
    <row r="30" spans="1:7" ht="12.95" customHeight="1">
      <c r="A30" s="6"/>
      <c r="B30" s="24" t="s">
        <v>123</v>
      </c>
      <c r="C30" s="5" t="s">
        <v>35</v>
      </c>
      <c r="D30" s="5" t="s">
        <v>36</v>
      </c>
      <c r="E30" s="7">
        <v>12275</v>
      </c>
      <c r="F30" s="8">
        <v>19.440000000000001</v>
      </c>
      <c r="G30" s="25">
        <f t="shared" si="0"/>
        <v>1.0800000000000001E-2</v>
      </c>
    </row>
    <row r="31" spans="1:7" ht="12.95" customHeight="1">
      <c r="A31" s="6"/>
      <c r="B31" s="24" t="s">
        <v>132</v>
      </c>
      <c r="C31" s="5" t="s">
        <v>85</v>
      </c>
      <c r="D31" s="5" t="s">
        <v>86</v>
      </c>
      <c r="E31" s="7">
        <v>3366</v>
      </c>
      <c r="F31" s="8">
        <v>19.11</v>
      </c>
      <c r="G31" s="25">
        <f t="shared" si="0"/>
        <v>1.06E-2</v>
      </c>
    </row>
    <row r="32" spans="1:7" ht="12.95" customHeight="1">
      <c r="A32" s="6"/>
      <c r="B32" s="24" t="s">
        <v>128</v>
      </c>
      <c r="C32" s="5" t="s">
        <v>83</v>
      </c>
      <c r="D32" s="5" t="s">
        <v>27</v>
      </c>
      <c r="E32" s="7">
        <v>542</v>
      </c>
      <c r="F32" s="8">
        <v>18.829999999999998</v>
      </c>
      <c r="G32" s="25">
        <f t="shared" si="0"/>
        <v>1.0500000000000001E-2</v>
      </c>
    </row>
    <row r="33" spans="1:7" ht="12.95" customHeight="1">
      <c r="A33" s="6"/>
      <c r="B33" s="24" t="s">
        <v>119</v>
      </c>
      <c r="C33" s="5" t="s">
        <v>66</v>
      </c>
      <c r="D33" s="5" t="s">
        <v>11</v>
      </c>
      <c r="E33" s="7">
        <v>2713</v>
      </c>
      <c r="F33" s="8">
        <v>17.78</v>
      </c>
      <c r="G33" s="25">
        <f t="shared" si="0"/>
        <v>9.9000000000000008E-3</v>
      </c>
    </row>
    <row r="34" spans="1:7" ht="12.95" customHeight="1">
      <c r="A34" s="6"/>
      <c r="B34" s="24" t="s">
        <v>131</v>
      </c>
      <c r="C34" s="5" t="s">
        <v>81</v>
      </c>
      <c r="D34" s="5" t="s">
        <v>82</v>
      </c>
      <c r="E34" s="7">
        <v>9448</v>
      </c>
      <c r="F34" s="8">
        <v>17.649999999999999</v>
      </c>
      <c r="G34" s="25">
        <f t="shared" si="0"/>
        <v>9.7999999999999997E-3</v>
      </c>
    </row>
    <row r="35" spans="1:7" ht="12.95" customHeight="1">
      <c r="A35" s="6"/>
      <c r="B35" s="24" t="s">
        <v>187</v>
      </c>
      <c r="C35" s="5" t="s">
        <v>188</v>
      </c>
      <c r="D35" s="5" t="s">
        <v>88</v>
      </c>
      <c r="E35" s="7">
        <v>7471</v>
      </c>
      <c r="F35" s="8">
        <v>17.649999999999999</v>
      </c>
      <c r="G35" s="25">
        <f t="shared" si="0"/>
        <v>9.7999999999999997E-3</v>
      </c>
    </row>
    <row r="36" spans="1:7" ht="12.95" customHeight="1">
      <c r="A36" s="6"/>
      <c r="B36" s="24" t="s">
        <v>118</v>
      </c>
      <c r="C36" s="5" t="s">
        <v>65</v>
      </c>
      <c r="D36" s="5" t="s">
        <v>58</v>
      </c>
      <c r="E36" s="7">
        <v>439</v>
      </c>
      <c r="F36" s="8">
        <v>16.760000000000002</v>
      </c>
      <c r="G36" s="25">
        <f t="shared" si="0"/>
        <v>9.2999999999999992E-3</v>
      </c>
    </row>
    <row r="37" spans="1:7" ht="12.95" customHeight="1">
      <c r="A37" s="6"/>
      <c r="B37" s="24" t="s">
        <v>176</v>
      </c>
      <c r="C37" s="5" t="s">
        <v>177</v>
      </c>
      <c r="D37" s="5" t="s">
        <v>13</v>
      </c>
      <c r="E37" s="7">
        <v>1443</v>
      </c>
      <c r="F37" s="8">
        <v>16.489999999999998</v>
      </c>
      <c r="G37" s="25">
        <f t="shared" si="0"/>
        <v>9.1999999999999998E-3</v>
      </c>
    </row>
    <row r="38" spans="1:7" ht="12.95" customHeight="1">
      <c r="A38" s="6"/>
      <c r="B38" s="24" t="s">
        <v>120</v>
      </c>
      <c r="C38" s="5" t="s">
        <v>73</v>
      </c>
      <c r="D38" s="5" t="s">
        <v>27</v>
      </c>
      <c r="E38" s="7">
        <v>576</v>
      </c>
      <c r="F38" s="8">
        <v>16.190000000000001</v>
      </c>
      <c r="G38" s="25">
        <f t="shared" si="0"/>
        <v>8.9999999999999993E-3</v>
      </c>
    </row>
    <row r="39" spans="1:7" ht="12.95" customHeight="1">
      <c r="A39" s="6"/>
      <c r="B39" s="24" t="s">
        <v>95</v>
      </c>
      <c r="C39" s="5" t="s">
        <v>37</v>
      </c>
      <c r="D39" s="5" t="s">
        <v>11</v>
      </c>
      <c r="E39" s="7">
        <v>5665</v>
      </c>
      <c r="F39" s="8">
        <v>14.81</v>
      </c>
      <c r="G39" s="25">
        <f t="shared" ref="G39:G56" si="1">+ROUND(F39/$F$62,4)</f>
        <v>8.2000000000000007E-3</v>
      </c>
    </row>
    <row r="40" spans="1:7" ht="12.95" customHeight="1">
      <c r="A40" s="6"/>
      <c r="B40" s="24" t="s">
        <v>105</v>
      </c>
      <c r="C40" s="5" t="s">
        <v>24</v>
      </c>
      <c r="D40" s="5" t="s">
        <v>25</v>
      </c>
      <c r="E40" s="7">
        <v>5494</v>
      </c>
      <c r="F40" s="8">
        <v>14.52</v>
      </c>
      <c r="G40" s="25">
        <f t="shared" si="1"/>
        <v>8.0999999999999996E-3</v>
      </c>
    </row>
    <row r="41" spans="1:7" ht="12.95" customHeight="1">
      <c r="A41" s="6"/>
      <c r="B41" s="24" t="s">
        <v>129</v>
      </c>
      <c r="C41" s="5" t="s">
        <v>89</v>
      </c>
      <c r="D41" s="5" t="s">
        <v>88</v>
      </c>
      <c r="E41" s="7">
        <v>6206</v>
      </c>
      <c r="F41" s="8">
        <v>14.3</v>
      </c>
      <c r="G41" s="25">
        <f t="shared" si="1"/>
        <v>8.0000000000000002E-3</v>
      </c>
    </row>
    <row r="42" spans="1:7" ht="12.95" customHeight="1">
      <c r="A42" s="6"/>
      <c r="B42" s="24" t="s">
        <v>162</v>
      </c>
      <c r="C42" s="5" t="s">
        <v>163</v>
      </c>
      <c r="D42" s="5" t="s">
        <v>27</v>
      </c>
      <c r="E42" s="7">
        <v>50</v>
      </c>
      <c r="F42" s="8">
        <v>14.3</v>
      </c>
      <c r="G42" s="25">
        <f t="shared" si="1"/>
        <v>8.0000000000000002E-3</v>
      </c>
    </row>
    <row r="43" spans="1:7" ht="12.95" customHeight="1">
      <c r="A43" s="6"/>
      <c r="B43" s="24" t="s">
        <v>110</v>
      </c>
      <c r="C43" s="5" t="s">
        <v>75</v>
      </c>
      <c r="D43" s="5" t="s">
        <v>23</v>
      </c>
      <c r="E43" s="7">
        <v>2173</v>
      </c>
      <c r="F43" s="8">
        <v>13.4</v>
      </c>
      <c r="G43" s="25">
        <f t="shared" si="1"/>
        <v>7.4999999999999997E-3</v>
      </c>
    </row>
    <row r="44" spans="1:7" ht="12.95" customHeight="1">
      <c r="A44" s="6"/>
      <c r="B44" s="24" t="s">
        <v>112</v>
      </c>
      <c r="C44" s="5" t="s">
        <v>31</v>
      </c>
      <c r="D44" s="5" t="s">
        <v>32</v>
      </c>
      <c r="E44" s="7">
        <v>2406</v>
      </c>
      <c r="F44" s="8">
        <v>13.09</v>
      </c>
      <c r="G44" s="25">
        <f t="shared" si="1"/>
        <v>7.3000000000000001E-3</v>
      </c>
    </row>
    <row r="45" spans="1:7" ht="12.95" customHeight="1">
      <c r="A45" s="6"/>
      <c r="B45" s="24" t="s">
        <v>133</v>
      </c>
      <c r="C45" s="5" t="s">
        <v>77</v>
      </c>
      <c r="D45" s="5" t="s">
        <v>15</v>
      </c>
      <c r="E45" s="7">
        <v>8236</v>
      </c>
      <c r="F45" s="8">
        <v>12.85</v>
      </c>
      <c r="G45" s="25">
        <f t="shared" si="1"/>
        <v>7.1000000000000004E-3</v>
      </c>
    </row>
    <row r="46" spans="1:7" ht="12.95" customHeight="1">
      <c r="A46" s="6"/>
      <c r="B46" s="24" t="s">
        <v>103</v>
      </c>
      <c r="C46" s="5" t="s">
        <v>40</v>
      </c>
      <c r="D46" s="5" t="s">
        <v>15</v>
      </c>
      <c r="E46" s="7">
        <v>3293</v>
      </c>
      <c r="F46" s="8">
        <v>12.29</v>
      </c>
      <c r="G46" s="25">
        <f t="shared" si="1"/>
        <v>6.7999999999999996E-3</v>
      </c>
    </row>
    <row r="47" spans="1:7" ht="12.95" customHeight="1">
      <c r="A47" s="6"/>
      <c r="B47" s="24" t="s">
        <v>127</v>
      </c>
      <c r="C47" s="5" t="s">
        <v>87</v>
      </c>
      <c r="D47" s="5" t="s">
        <v>61</v>
      </c>
      <c r="E47" s="7">
        <v>3604</v>
      </c>
      <c r="F47" s="8">
        <v>12.26</v>
      </c>
      <c r="G47" s="25">
        <f t="shared" si="1"/>
        <v>6.7999999999999996E-3</v>
      </c>
    </row>
    <row r="48" spans="1:7" ht="12.95" customHeight="1">
      <c r="A48" s="6"/>
      <c r="B48" s="24" t="s">
        <v>108</v>
      </c>
      <c r="C48" s="5" t="s">
        <v>44</v>
      </c>
      <c r="D48" s="5" t="s">
        <v>21</v>
      </c>
      <c r="E48" s="7">
        <v>3234</v>
      </c>
      <c r="F48" s="8">
        <v>12.07</v>
      </c>
      <c r="G48" s="25">
        <f t="shared" si="1"/>
        <v>6.7000000000000002E-3</v>
      </c>
    </row>
    <row r="49" spans="1:7" ht="12.95" customHeight="1">
      <c r="A49" s="6"/>
      <c r="B49" s="24" t="s">
        <v>101</v>
      </c>
      <c r="C49" s="5" t="s">
        <v>47</v>
      </c>
      <c r="D49" s="5" t="s">
        <v>23</v>
      </c>
      <c r="E49" s="7">
        <v>525</v>
      </c>
      <c r="F49" s="8">
        <v>11.73</v>
      </c>
      <c r="G49" s="25">
        <f t="shared" si="1"/>
        <v>6.4999999999999997E-3</v>
      </c>
    </row>
    <row r="50" spans="1:7" ht="12.95" customHeight="1">
      <c r="A50" s="6"/>
      <c r="B50" s="24" t="s">
        <v>272</v>
      </c>
      <c r="C50" s="5" t="s">
        <v>271</v>
      </c>
      <c r="D50" s="5" t="s">
        <v>58</v>
      </c>
      <c r="E50" s="7">
        <v>1037</v>
      </c>
      <c r="F50" s="8">
        <v>10.44</v>
      </c>
      <c r="G50" s="25">
        <f t="shared" si="1"/>
        <v>5.7999999999999996E-3</v>
      </c>
    </row>
    <row r="51" spans="1:7" ht="12.95" customHeight="1">
      <c r="A51" s="6"/>
      <c r="B51" s="24" t="s">
        <v>148</v>
      </c>
      <c r="C51" s="5" t="s">
        <v>149</v>
      </c>
      <c r="D51" s="5" t="s">
        <v>150</v>
      </c>
      <c r="E51" s="7">
        <v>3335</v>
      </c>
      <c r="F51" s="8">
        <v>10.02</v>
      </c>
      <c r="G51" s="25">
        <f t="shared" si="1"/>
        <v>5.5999999999999999E-3</v>
      </c>
    </row>
    <row r="52" spans="1:7" ht="12.95" customHeight="1">
      <c r="A52" s="6"/>
      <c r="B52" s="24" t="s">
        <v>236</v>
      </c>
      <c r="C52" s="5" t="s">
        <v>237</v>
      </c>
      <c r="D52" s="5" t="s">
        <v>198</v>
      </c>
      <c r="E52" s="7">
        <v>1588</v>
      </c>
      <c r="F52" s="8">
        <v>9.83</v>
      </c>
      <c r="G52" s="25">
        <f t="shared" si="1"/>
        <v>5.4999999999999997E-3</v>
      </c>
    </row>
    <row r="53" spans="1:7" ht="12.95" customHeight="1">
      <c r="A53" s="6"/>
      <c r="B53" s="24" t="s">
        <v>117</v>
      </c>
      <c r="C53" s="5" t="s">
        <v>68</v>
      </c>
      <c r="D53" s="5" t="s">
        <v>23</v>
      </c>
      <c r="E53" s="7">
        <v>1020</v>
      </c>
      <c r="F53" s="8">
        <v>9.2200000000000006</v>
      </c>
      <c r="G53" s="25">
        <f t="shared" si="1"/>
        <v>5.1000000000000004E-3</v>
      </c>
    </row>
    <row r="54" spans="1:7" ht="12.95" customHeight="1">
      <c r="A54" s="6"/>
      <c r="B54" s="24" t="s">
        <v>292</v>
      </c>
      <c r="C54" s="5" t="s">
        <v>294</v>
      </c>
      <c r="D54" s="5" t="s">
        <v>13</v>
      </c>
      <c r="E54" s="7">
        <v>142</v>
      </c>
      <c r="F54" s="8">
        <v>8.27</v>
      </c>
      <c r="G54" s="25">
        <f t="shared" si="1"/>
        <v>4.5999999999999999E-3</v>
      </c>
    </row>
    <row r="55" spans="1:7" ht="12.95" customHeight="1">
      <c r="A55" s="6"/>
      <c r="B55" s="24" t="s">
        <v>192</v>
      </c>
      <c r="C55" s="5" t="s">
        <v>193</v>
      </c>
      <c r="D55" s="5" t="s">
        <v>186</v>
      </c>
      <c r="E55" s="7">
        <v>927</v>
      </c>
      <c r="F55" s="8">
        <v>8.14</v>
      </c>
      <c r="G55" s="25">
        <f t="shared" si="1"/>
        <v>4.4999999999999997E-3</v>
      </c>
    </row>
    <row r="56" spans="1:7" ht="12.95" customHeight="1">
      <c r="A56" s="6"/>
      <c r="B56" s="24" t="s">
        <v>221</v>
      </c>
      <c r="C56" s="5" t="s">
        <v>222</v>
      </c>
      <c r="D56" s="5" t="s">
        <v>15</v>
      </c>
      <c r="E56" s="7">
        <v>3123</v>
      </c>
      <c r="F56" s="8">
        <v>8.09</v>
      </c>
      <c r="G56" s="25">
        <f t="shared" si="1"/>
        <v>4.4999999999999997E-3</v>
      </c>
    </row>
    <row r="57" spans="1:7" ht="12.95" customHeight="1">
      <c r="A57" s="1"/>
      <c r="B57" s="22" t="s">
        <v>48</v>
      </c>
      <c r="C57" s="5" t="s">
        <v>0</v>
      </c>
      <c r="D57" s="5" t="s">
        <v>0</v>
      </c>
      <c r="E57" s="5" t="s">
        <v>0</v>
      </c>
      <c r="F57" s="9">
        <f>SUM(F7:F56)</f>
        <v>1788.3299999999995</v>
      </c>
      <c r="G57" s="26">
        <f>SUM(G7:G56)</f>
        <v>0.99480000000000024</v>
      </c>
    </row>
    <row r="58" spans="1:7" ht="12.95" customHeight="1">
      <c r="A58" s="1"/>
      <c r="B58" s="27" t="s">
        <v>49</v>
      </c>
      <c r="C58" s="10" t="s">
        <v>0</v>
      </c>
      <c r="D58" s="10" t="s">
        <v>0</v>
      </c>
      <c r="E58" s="10" t="s">
        <v>0</v>
      </c>
      <c r="F58" s="11" t="s">
        <v>50</v>
      </c>
      <c r="G58" s="28" t="s">
        <v>50</v>
      </c>
    </row>
    <row r="59" spans="1:7" ht="12.95" customHeight="1">
      <c r="A59" s="1"/>
      <c r="B59" s="27" t="s">
        <v>48</v>
      </c>
      <c r="C59" s="10" t="s">
        <v>0</v>
      </c>
      <c r="D59" s="10" t="s">
        <v>0</v>
      </c>
      <c r="E59" s="10" t="s">
        <v>0</v>
      </c>
      <c r="F59" s="11" t="s">
        <v>50</v>
      </c>
      <c r="G59" s="28" t="s">
        <v>50</v>
      </c>
    </row>
    <row r="60" spans="1:7" ht="12.95" customHeight="1">
      <c r="A60" s="1"/>
      <c r="B60" s="27" t="s">
        <v>51</v>
      </c>
      <c r="C60" s="12" t="s">
        <v>0</v>
      </c>
      <c r="D60" s="10" t="s">
        <v>0</v>
      </c>
      <c r="E60" s="12" t="s">
        <v>0</v>
      </c>
      <c r="F60" s="9">
        <f>+F57</f>
        <v>1788.3299999999995</v>
      </c>
      <c r="G60" s="26">
        <f>+G57</f>
        <v>0.99480000000000024</v>
      </c>
    </row>
    <row r="61" spans="1:7" ht="12.95" customHeight="1">
      <c r="A61" s="1"/>
      <c r="B61" s="27" t="s">
        <v>52</v>
      </c>
      <c r="C61" s="5" t="s">
        <v>0</v>
      </c>
      <c r="D61" s="10" t="s">
        <v>0</v>
      </c>
      <c r="E61" s="5" t="s">
        <v>0</v>
      </c>
      <c r="F61" s="13">
        <f>+F62-F60</f>
        <v>8.8900000000005548</v>
      </c>
      <c r="G61" s="26">
        <f>+G62-G60</f>
        <v>5.1999999999997604E-3</v>
      </c>
    </row>
    <row r="62" spans="1:7" ht="12.95" customHeight="1" thickBot="1">
      <c r="A62" s="1"/>
      <c r="B62" s="29" t="s">
        <v>53</v>
      </c>
      <c r="C62" s="30" t="s">
        <v>0</v>
      </c>
      <c r="D62" s="30" t="s">
        <v>0</v>
      </c>
      <c r="E62" s="30" t="s">
        <v>0</v>
      </c>
      <c r="F62" s="31">
        <v>1797.22</v>
      </c>
      <c r="G62" s="32">
        <v>1</v>
      </c>
    </row>
    <row r="63" spans="1:7">
      <c r="A63" s="1"/>
      <c r="B63" s="4" t="s">
        <v>0</v>
      </c>
      <c r="C63" s="1"/>
      <c r="D63" s="1"/>
      <c r="E63" s="1"/>
      <c r="F63" s="1"/>
      <c r="G63" s="1"/>
    </row>
    <row r="64" spans="1:7">
      <c r="B64" s="35"/>
    </row>
    <row r="65" spans="2:2">
      <c r="B65" s="35"/>
    </row>
  </sheetData>
  <sortState ref="B5:G56">
    <sortCondition descending="1" ref="F5:F5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77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40" customWidth="1"/>
    <col min="5" max="5" width="8.85546875" customWidth="1"/>
    <col min="6" max="6" width="20.85546875" bestFit="1" customWidth="1"/>
    <col min="7" max="7" width="14" customWidth="1"/>
    <col min="8" max="8" width="14.140625" bestFit="1" customWidth="1"/>
  </cols>
  <sheetData>
    <row r="1" spans="1:7" ht="16.5" customHeight="1">
      <c r="A1" s="1"/>
      <c r="B1" s="2" t="s">
        <v>308</v>
      </c>
      <c r="C1" s="1"/>
      <c r="D1" s="1"/>
      <c r="E1" s="1"/>
      <c r="F1" s="1"/>
      <c r="G1" s="1"/>
    </row>
    <row r="2" spans="1:7" ht="12.95" customHeight="1">
      <c r="A2" s="1"/>
      <c r="B2" s="3" t="s">
        <v>0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368</v>
      </c>
      <c r="C3" s="1"/>
      <c r="D3" s="1"/>
      <c r="E3" s="1"/>
      <c r="F3" s="1"/>
      <c r="G3" s="1"/>
    </row>
    <row r="4" spans="1:7" ht="33" customHeight="1">
      <c r="A4" s="1"/>
      <c r="B4" s="18" t="s">
        <v>1</v>
      </c>
      <c r="C4" s="19" t="s">
        <v>2</v>
      </c>
      <c r="D4" s="20" t="s">
        <v>3</v>
      </c>
      <c r="E4" s="20" t="s">
        <v>4</v>
      </c>
      <c r="F4" s="20" t="s">
        <v>403</v>
      </c>
      <c r="G4" s="21" t="s">
        <v>5</v>
      </c>
    </row>
    <row r="5" spans="1:7" ht="12.95" customHeight="1">
      <c r="A5" s="6"/>
      <c r="B5" s="22" t="s">
        <v>6</v>
      </c>
      <c r="C5" s="5" t="s">
        <v>0</v>
      </c>
      <c r="D5" s="5" t="s">
        <v>0</v>
      </c>
      <c r="E5" s="5" t="s">
        <v>0</v>
      </c>
      <c r="F5" s="40"/>
      <c r="G5" s="42" t="s">
        <v>0</v>
      </c>
    </row>
    <row r="6" spans="1:7" ht="12.95" customHeight="1">
      <c r="A6" s="6"/>
      <c r="B6" s="22" t="s">
        <v>7</v>
      </c>
      <c r="C6" s="5" t="s">
        <v>0</v>
      </c>
      <c r="D6" s="5" t="s">
        <v>0</v>
      </c>
      <c r="E6" s="5" t="s">
        <v>0</v>
      </c>
      <c r="F6" s="40"/>
      <c r="G6" s="42" t="s">
        <v>0</v>
      </c>
    </row>
    <row r="7" spans="1:7" ht="12.95" customHeight="1">
      <c r="A7" s="1"/>
      <c r="B7" s="24" t="s">
        <v>91</v>
      </c>
      <c r="C7" s="5" t="s">
        <v>14</v>
      </c>
      <c r="D7" s="5" t="s">
        <v>15</v>
      </c>
      <c r="E7" s="7">
        <v>150789</v>
      </c>
      <c r="F7" s="39">
        <v>1467.1</v>
      </c>
      <c r="G7" s="41">
        <f t="shared" ref="G7:G29" si="0">+ROUND(F7/$F$74,4)</f>
        <v>6.9900000000000004E-2</v>
      </c>
    </row>
    <row r="8" spans="1:7" ht="12.95" customHeight="1">
      <c r="A8" s="1"/>
      <c r="B8" s="24" t="s">
        <v>94</v>
      </c>
      <c r="C8" s="5" t="s">
        <v>8</v>
      </c>
      <c r="D8" s="5" t="s">
        <v>9</v>
      </c>
      <c r="E8" s="7">
        <v>57682</v>
      </c>
      <c r="F8" s="39">
        <v>1215.97</v>
      </c>
      <c r="G8" s="41">
        <f t="shared" si="0"/>
        <v>5.79E-2</v>
      </c>
    </row>
    <row r="9" spans="1:7" ht="12.95" customHeight="1">
      <c r="A9" s="6"/>
      <c r="B9" s="24" t="s">
        <v>90</v>
      </c>
      <c r="C9" s="5" t="s">
        <v>12</v>
      </c>
      <c r="D9" s="5" t="s">
        <v>13</v>
      </c>
      <c r="E9" s="7">
        <v>61301</v>
      </c>
      <c r="F9" s="8">
        <v>1169.22</v>
      </c>
      <c r="G9" s="25">
        <f t="shared" si="0"/>
        <v>5.57E-2</v>
      </c>
    </row>
    <row r="10" spans="1:7" ht="12.95" customHeight="1">
      <c r="A10" s="6"/>
      <c r="B10" s="24" t="s">
        <v>93</v>
      </c>
      <c r="C10" s="5" t="s">
        <v>16</v>
      </c>
      <c r="D10" s="5" t="s">
        <v>17</v>
      </c>
      <c r="E10" s="7">
        <v>82707</v>
      </c>
      <c r="F10" s="8">
        <v>1051.45</v>
      </c>
      <c r="G10" s="25">
        <f t="shared" si="0"/>
        <v>5.0099999999999999E-2</v>
      </c>
    </row>
    <row r="11" spans="1:7" ht="12.95" customHeight="1">
      <c r="A11" s="6"/>
      <c r="B11" s="24" t="s">
        <v>92</v>
      </c>
      <c r="C11" s="5" t="s">
        <v>10</v>
      </c>
      <c r="D11" s="5" t="s">
        <v>11</v>
      </c>
      <c r="E11" s="7">
        <v>79905</v>
      </c>
      <c r="F11" s="8">
        <v>1044.1600000000001</v>
      </c>
      <c r="G11" s="25">
        <f t="shared" si="0"/>
        <v>4.9700000000000001E-2</v>
      </c>
    </row>
    <row r="12" spans="1:7" ht="12.95" customHeight="1">
      <c r="A12" s="6"/>
      <c r="B12" s="24" t="s">
        <v>99</v>
      </c>
      <c r="C12" s="5" t="s">
        <v>28</v>
      </c>
      <c r="D12" s="5" t="s">
        <v>11</v>
      </c>
      <c r="E12" s="7">
        <v>45386</v>
      </c>
      <c r="F12" s="8">
        <v>838.37</v>
      </c>
      <c r="G12" s="25">
        <f t="shared" si="0"/>
        <v>3.9899999999999998E-2</v>
      </c>
    </row>
    <row r="13" spans="1:7" ht="12.95" customHeight="1">
      <c r="A13" s="6"/>
      <c r="B13" s="24" t="s">
        <v>96</v>
      </c>
      <c r="C13" s="5" t="s">
        <v>18</v>
      </c>
      <c r="D13" s="5" t="s">
        <v>9</v>
      </c>
      <c r="E13" s="7">
        <v>270223</v>
      </c>
      <c r="F13" s="8">
        <v>744.46</v>
      </c>
      <c r="G13" s="25">
        <f t="shared" si="0"/>
        <v>3.5400000000000001E-2</v>
      </c>
    </row>
    <row r="14" spans="1:7" ht="12.95" customHeight="1">
      <c r="A14" s="6"/>
      <c r="B14" s="24" t="s">
        <v>292</v>
      </c>
      <c r="C14" s="5" t="s">
        <v>294</v>
      </c>
      <c r="D14" s="5" t="s">
        <v>13</v>
      </c>
      <c r="E14" s="7">
        <v>8591</v>
      </c>
      <c r="F14" s="8">
        <v>499.88</v>
      </c>
      <c r="G14" s="25">
        <f t="shared" si="0"/>
        <v>2.3800000000000002E-2</v>
      </c>
    </row>
    <row r="15" spans="1:7" ht="12.95" customHeight="1">
      <c r="A15" s="6"/>
      <c r="B15" s="24" t="s">
        <v>114</v>
      </c>
      <c r="C15" s="5" t="s">
        <v>145</v>
      </c>
      <c r="D15" s="5" t="s">
        <v>13</v>
      </c>
      <c r="E15" s="7">
        <v>21381</v>
      </c>
      <c r="F15" s="8">
        <v>491.11</v>
      </c>
      <c r="G15" s="25">
        <f t="shared" si="0"/>
        <v>2.3400000000000001E-2</v>
      </c>
    </row>
    <row r="16" spans="1:7" ht="12.95" customHeight="1">
      <c r="A16" s="6"/>
      <c r="B16" s="24" t="s">
        <v>275</v>
      </c>
      <c r="C16" s="5" t="s">
        <v>283</v>
      </c>
      <c r="D16" s="5" t="s">
        <v>11</v>
      </c>
      <c r="E16" s="7">
        <v>39418</v>
      </c>
      <c r="F16" s="8">
        <v>432.08</v>
      </c>
      <c r="G16" s="25">
        <f t="shared" si="0"/>
        <v>2.06E-2</v>
      </c>
    </row>
    <row r="17" spans="1:7" ht="12.95" customHeight="1">
      <c r="A17" s="6"/>
      <c r="B17" s="24" t="s">
        <v>387</v>
      </c>
      <c r="C17" s="5" t="s">
        <v>376</v>
      </c>
      <c r="D17" s="5" t="s">
        <v>23</v>
      </c>
      <c r="E17" s="7">
        <v>16300</v>
      </c>
      <c r="F17" s="8">
        <v>412.81</v>
      </c>
      <c r="G17" s="25">
        <f t="shared" si="0"/>
        <v>1.9699999999999999E-2</v>
      </c>
    </row>
    <row r="18" spans="1:7" ht="12.95" customHeight="1">
      <c r="A18" s="6"/>
      <c r="B18" s="24" t="s">
        <v>106</v>
      </c>
      <c r="C18" s="5" t="s">
        <v>38</v>
      </c>
      <c r="D18" s="5" t="s">
        <v>9</v>
      </c>
      <c r="E18" s="7">
        <v>30605</v>
      </c>
      <c r="F18" s="8">
        <v>410.66</v>
      </c>
      <c r="G18" s="25">
        <f t="shared" si="0"/>
        <v>1.9599999999999999E-2</v>
      </c>
    </row>
    <row r="19" spans="1:7" ht="12.95" customHeight="1">
      <c r="A19" s="6"/>
      <c r="B19" s="24" t="s">
        <v>223</v>
      </c>
      <c r="C19" s="5" t="s">
        <v>224</v>
      </c>
      <c r="D19" s="5" t="s">
        <v>225</v>
      </c>
      <c r="E19" s="7">
        <v>130495</v>
      </c>
      <c r="F19" s="8">
        <v>393.96</v>
      </c>
      <c r="G19" s="25">
        <f t="shared" si="0"/>
        <v>1.8800000000000001E-2</v>
      </c>
    </row>
    <row r="20" spans="1:7" ht="12.95" customHeight="1">
      <c r="A20" s="6"/>
      <c r="B20" s="24" t="s">
        <v>116</v>
      </c>
      <c r="C20" s="5" t="s">
        <v>67</v>
      </c>
      <c r="D20" s="5" t="s">
        <v>27</v>
      </c>
      <c r="E20" s="7">
        <v>43447</v>
      </c>
      <c r="F20" s="8">
        <v>389.63</v>
      </c>
      <c r="G20" s="25">
        <f t="shared" si="0"/>
        <v>1.8599999999999998E-2</v>
      </c>
    </row>
    <row r="21" spans="1:7" ht="12.95" customHeight="1">
      <c r="A21" s="6"/>
      <c r="B21" s="24" t="s">
        <v>301</v>
      </c>
      <c r="C21" s="5" t="s">
        <v>296</v>
      </c>
      <c r="D21" s="5" t="s">
        <v>11</v>
      </c>
      <c r="E21" s="7">
        <v>536677</v>
      </c>
      <c r="F21" s="8">
        <v>377.82</v>
      </c>
      <c r="G21" s="25">
        <f t="shared" si="0"/>
        <v>1.7999999999999999E-2</v>
      </c>
    </row>
    <row r="22" spans="1:7" ht="12.95" customHeight="1">
      <c r="A22" s="6"/>
      <c r="B22" s="24" t="s">
        <v>97</v>
      </c>
      <c r="C22" s="5" t="s">
        <v>39</v>
      </c>
      <c r="D22" s="5" t="s">
        <v>34</v>
      </c>
      <c r="E22" s="7">
        <v>136482</v>
      </c>
      <c r="F22" s="8">
        <v>363.11</v>
      </c>
      <c r="G22" s="25">
        <f t="shared" si="0"/>
        <v>1.7299999999999999E-2</v>
      </c>
    </row>
    <row r="23" spans="1:7" ht="12.95" customHeight="1">
      <c r="A23" s="6"/>
      <c r="B23" s="24" t="s">
        <v>124</v>
      </c>
      <c r="C23" s="5" t="s">
        <v>220</v>
      </c>
      <c r="D23" s="5" t="s">
        <v>9</v>
      </c>
      <c r="E23" s="7">
        <v>106413</v>
      </c>
      <c r="F23" s="8">
        <v>361.38</v>
      </c>
      <c r="G23" s="25">
        <f t="shared" si="0"/>
        <v>1.72E-2</v>
      </c>
    </row>
    <row r="24" spans="1:7" ht="12.95" customHeight="1">
      <c r="A24" s="6"/>
      <c r="B24" s="24" t="s">
        <v>19</v>
      </c>
      <c r="C24" s="5" t="s">
        <v>20</v>
      </c>
      <c r="D24" s="5" t="s">
        <v>9</v>
      </c>
      <c r="E24" s="7">
        <v>131340</v>
      </c>
      <c r="F24" s="8">
        <v>340.56</v>
      </c>
      <c r="G24" s="25">
        <f t="shared" si="0"/>
        <v>1.6199999999999999E-2</v>
      </c>
    </row>
    <row r="25" spans="1:7" ht="12.95" customHeight="1">
      <c r="A25" s="6"/>
      <c r="B25" s="24" t="s">
        <v>262</v>
      </c>
      <c r="C25" s="5" t="s">
        <v>267</v>
      </c>
      <c r="D25" s="5" t="s">
        <v>186</v>
      </c>
      <c r="E25" s="7">
        <v>48070</v>
      </c>
      <c r="F25" s="8">
        <v>331.92</v>
      </c>
      <c r="G25" s="25">
        <f t="shared" si="0"/>
        <v>1.5800000000000002E-2</v>
      </c>
    </row>
    <row r="26" spans="1:7" ht="12.95" customHeight="1">
      <c r="A26" s="6"/>
      <c r="B26" s="24" t="s">
        <v>120</v>
      </c>
      <c r="C26" s="5" t="s">
        <v>73</v>
      </c>
      <c r="D26" s="5" t="s">
        <v>27</v>
      </c>
      <c r="E26" s="7">
        <v>11424</v>
      </c>
      <c r="F26" s="8">
        <v>321.14999999999998</v>
      </c>
      <c r="G26" s="25">
        <f t="shared" si="0"/>
        <v>1.5299999999999999E-2</v>
      </c>
    </row>
    <row r="27" spans="1:7" ht="12.95" customHeight="1">
      <c r="A27" s="6"/>
      <c r="B27" s="24" t="s">
        <v>117</v>
      </c>
      <c r="C27" s="5" t="s">
        <v>68</v>
      </c>
      <c r="D27" s="5" t="s">
        <v>23</v>
      </c>
      <c r="E27" s="7">
        <v>35500</v>
      </c>
      <c r="F27" s="8">
        <v>320.81</v>
      </c>
      <c r="G27" s="25">
        <f t="shared" si="0"/>
        <v>1.5299999999999999E-2</v>
      </c>
    </row>
    <row r="28" spans="1:7" ht="12.95" customHeight="1">
      <c r="A28" s="6"/>
      <c r="B28" s="24" t="s">
        <v>172</v>
      </c>
      <c r="C28" s="5" t="s">
        <v>45</v>
      </c>
      <c r="D28" s="5" t="s">
        <v>23</v>
      </c>
      <c r="E28" s="7">
        <v>57062</v>
      </c>
      <c r="F28" s="8">
        <v>319.86</v>
      </c>
      <c r="G28" s="25">
        <f t="shared" si="0"/>
        <v>1.52E-2</v>
      </c>
    </row>
    <row r="29" spans="1:7" ht="12.95" customHeight="1">
      <c r="A29" s="6"/>
      <c r="B29" s="24" t="s">
        <v>119</v>
      </c>
      <c r="C29" s="5" t="s">
        <v>66</v>
      </c>
      <c r="D29" s="5" t="s">
        <v>11</v>
      </c>
      <c r="E29" s="7">
        <v>48667</v>
      </c>
      <c r="F29" s="8">
        <v>319.47000000000003</v>
      </c>
      <c r="G29" s="25">
        <f t="shared" si="0"/>
        <v>1.52E-2</v>
      </c>
    </row>
    <row r="30" spans="1:7" ht="12.95" customHeight="1">
      <c r="A30" s="6"/>
      <c r="B30" s="24" t="s">
        <v>312</v>
      </c>
      <c r="C30" s="5" t="s">
        <v>316</v>
      </c>
      <c r="D30" s="5" t="s">
        <v>34</v>
      </c>
      <c r="E30" s="7">
        <v>48029</v>
      </c>
      <c r="F30" s="8">
        <v>299.82</v>
      </c>
      <c r="G30" s="25">
        <f t="shared" ref="G30:G61" si="1">+ROUND(F30/$F$74,4)</f>
        <v>1.43E-2</v>
      </c>
    </row>
    <row r="31" spans="1:7" ht="12.95" customHeight="1">
      <c r="A31" s="6"/>
      <c r="B31" s="24" t="s">
        <v>269</v>
      </c>
      <c r="C31" s="5" t="s">
        <v>270</v>
      </c>
      <c r="D31" s="5" t="s">
        <v>186</v>
      </c>
      <c r="E31" s="7">
        <v>114668</v>
      </c>
      <c r="F31" s="8">
        <v>288.91000000000003</v>
      </c>
      <c r="G31" s="25">
        <f t="shared" si="1"/>
        <v>1.38E-2</v>
      </c>
    </row>
    <row r="32" spans="1:7" ht="12.95" customHeight="1">
      <c r="A32" s="6"/>
      <c r="B32" s="24" t="s">
        <v>118</v>
      </c>
      <c r="C32" s="5" t="s">
        <v>65</v>
      </c>
      <c r="D32" s="5" t="s">
        <v>58</v>
      </c>
      <c r="E32" s="7">
        <v>7471</v>
      </c>
      <c r="F32" s="8">
        <v>284.05</v>
      </c>
      <c r="G32" s="25">
        <f t="shared" si="1"/>
        <v>1.35E-2</v>
      </c>
    </row>
    <row r="33" spans="1:7" ht="12.95" customHeight="1">
      <c r="A33" s="6"/>
      <c r="B33" s="24" t="s">
        <v>122</v>
      </c>
      <c r="C33" s="5" t="s">
        <v>74</v>
      </c>
      <c r="D33" s="5" t="s">
        <v>34</v>
      </c>
      <c r="E33" s="7">
        <v>16926</v>
      </c>
      <c r="F33" s="8">
        <v>277.89999999999998</v>
      </c>
      <c r="G33" s="25">
        <f t="shared" si="1"/>
        <v>1.32E-2</v>
      </c>
    </row>
    <row r="34" spans="1:7" ht="12.95" customHeight="1">
      <c r="A34" s="6"/>
      <c r="B34" s="24" t="s">
        <v>126</v>
      </c>
      <c r="C34" s="5" t="s">
        <v>80</v>
      </c>
      <c r="D34" s="5" t="s">
        <v>34</v>
      </c>
      <c r="E34" s="7">
        <v>21000</v>
      </c>
      <c r="F34" s="8">
        <v>265.45999999999998</v>
      </c>
      <c r="G34" s="25">
        <f t="shared" si="1"/>
        <v>1.26E-2</v>
      </c>
    </row>
    <row r="35" spans="1:7" ht="12.95" customHeight="1">
      <c r="A35" s="6"/>
      <c r="B35" s="24" t="s">
        <v>329</v>
      </c>
      <c r="C35" s="5" t="s">
        <v>324</v>
      </c>
      <c r="D35" s="5" t="s">
        <v>225</v>
      </c>
      <c r="E35" s="7">
        <v>530000</v>
      </c>
      <c r="F35" s="8">
        <v>265</v>
      </c>
      <c r="G35" s="25">
        <f t="shared" si="1"/>
        <v>1.26E-2</v>
      </c>
    </row>
    <row r="36" spans="1:7" ht="12.95" customHeight="1">
      <c r="A36" s="6"/>
      <c r="B36" s="24" t="s">
        <v>107</v>
      </c>
      <c r="C36" s="5" t="s">
        <v>26</v>
      </c>
      <c r="D36" s="5" t="s">
        <v>27</v>
      </c>
      <c r="E36" s="7">
        <v>2882</v>
      </c>
      <c r="F36" s="8">
        <v>254.23</v>
      </c>
      <c r="G36" s="25">
        <f t="shared" si="1"/>
        <v>1.21E-2</v>
      </c>
    </row>
    <row r="37" spans="1:7" ht="12.95" customHeight="1">
      <c r="A37" s="6"/>
      <c r="B37" s="24" t="s">
        <v>261</v>
      </c>
      <c r="C37" s="5" t="s">
        <v>266</v>
      </c>
      <c r="D37" s="5" t="s">
        <v>32</v>
      </c>
      <c r="E37" s="7">
        <v>35151</v>
      </c>
      <c r="F37" s="8">
        <v>246.97</v>
      </c>
      <c r="G37" s="25">
        <f t="shared" si="1"/>
        <v>1.18E-2</v>
      </c>
    </row>
    <row r="38" spans="1:7" ht="12.95" customHeight="1">
      <c r="A38" s="6"/>
      <c r="B38" s="24" t="s">
        <v>304</v>
      </c>
      <c r="C38" s="5" t="s">
        <v>299</v>
      </c>
      <c r="D38" s="5" t="s">
        <v>186</v>
      </c>
      <c r="E38" s="7">
        <v>28621</v>
      </c>
      <c r="F38" s="8">
        <v>245.87</v>
      </c>
      <c r="G38" s="25">
        <f t="shared" si="1"/>
        <v>1.17E-2</v>
      </c>
    </row>
    <row r="39" spans="1:7" ht="12.95" customHeight="1">
      <c r="A39" s="6"/>
      <c r="B39" s="24" t="s">
        <v>132</v>
      </c>
      <c r="C39" s="5" t="s">
        <v>85</v>
      </c>
      <c r="D39" s="5" t="s">
        <v>86</v>
      </c>
      <c r="E39" s="7">
        <v>42614</v>
      </c>
      <c r="F39" s="8">
        <v>241.98</v>
      </c>
      <c r="G39" s="25">
        <f t="shared" si="1"/>
        <v>1.15E-2</v>
      </c>
    </row>
    <row r="40" spans="1:7" ht="12.95" customHeight="1">
      <c r="A40" s="6"/>
      <c r="B40" s="24" t="s">
        <v>254</v>
      </c>
      <c r="C40" s="5" t="s">
        <v>253</v>
      </c>
      <c r="D40" s="5" t="s">
        <v>134</v>
      </c>
      <c r="E40" s="7">
        <v>47350</v>
      </c>
      <c r="F40" s="8">
        <v>235.21</v>
      </c>
      <c r="G40" s="25">
        <f t="shared" si="1"/>
        <v>1.12E-2</v>
      </c>
    </row>
    <row r="41" spans="1:7" ht="12.95" customHeight="1">
      <c r="A41" s="6"/>
      <c r="B41" s="24" t="s">
        <v>184</v>
      </c>
      <c r="C41" s="5" t="s">
        <v>185</v>
      </c>
      <c r="D41" s="5" t="s">
        <v>55</v>
      </c>
      <c r="E41" s="7">
        <v>88975</v>
      </c>
      <c r="F41" s="8">
        <v>227.02</v>
      </c>
      <c r="G41" s="25">
        <f t="shared" si="1"/>
        <v>1.0800000000000001E-2</v>
      </c>
    </row>
    <row r="42" spans="1:7" ht="12.95" customHeight="1">
      <c r="A42" s="6"/>
      <c r="B42" s="24" t="s">
        <v>274</v>
      </c>
      <c r="C42" s="5" t="s">
        <v>282</v>
      </c>
      <c r="D42" s="5" t="s">
        <v>11</v>
      </c>
      <c r="E42" s="7">
        <v>75941</v>
      </c>
      <c r="F42" s="8">
        <v>205.99</v>
      </c>
      <c r="G42" s="25">
        <f t="shared" si="1"/>
        <v>9.7999999999999997E-3</v>
      </c>
    </row>
    <row r="43" spans="1:7" ht="12.95" customHeight="1">
      <c r="A43" s="6"/>
      <c r="B43" s="24" t="s">
        <v>370</v>
      </c>
      <c r="C43" s="5" t="s">
        <v>373</v>
      </c>
      <c r="D43" s="5" t="s">
        <v>23</v>
      </c>
      <c r="E43" s="7">
        <v>54000</v>
      </c>
      <c r="F43" s="8">
        <v>203.74</v>
      </c>
      <c r="G43" s="25">
        <f t="shared" si="1"/>
        <v>9.7000000000000003E-3</v>
      </c>
    </row>
    <row r="44" spans="1:7" ht="12.95" customHeight="1">
      <c r="A44" s="6"/>
      <c r="B44" s="24" t="s">
        <v>388</v>
      </c>
      <c r="C44" s="5" t="s">
        <v>377</v>
      </c>
      <c r="D44" s="5" t="s">
        <v>23</v>
      </c>
      <c r="E44" s="7">
        <v>40000</v>
      </c>
      <c r="F44" s="8">
        <v>201.14</v>
      </c>
      <c r="G44" s="25">
        <f t="shared" si="1"/>
        <v>9.5999999999999992E-3</v>
      </c>
    </row>
    <row r="45" spans="1:7" ht="12.95" customHeight="1">
      <c r="A45" s="6"/>
      <c r="B45" s="24" t="s">
        <v>385</v>
      </c>
      <c r="C45" s="5" t="s">
        <v>374</v>
      </c>
      <c r="D45" s="5" t="s">
        <v>23</v>
      </c>
      <c r="E45" s="7">
        <v>34500</v>
      </c>
      <c r="F45" s="8">
        <v>201</v>
      </c>
      <c r="G45" s="25">
        <f t="shared" si="1"/>
        <v>9.5999999999999992E-3</v>
      </c>
    </row>
    <row r="46" spans="1:7" ht="12.95" customHeight="1">
      <c r="A46" s="6"/>
      <c r="B46" s="24" t="s">
        <v>98</v>
      </c>
      <c r="C46" s="5" t="s">
        <v>22</v>
      </c>
      <c r="D46" s="5" t="s">
        <v>9</v>
      </c>
      <c r="E46" s="7">
        <v>39000</v>
      </c>
      <c r="F46" s="8">
        <v>199.06</v>
      </c>
      <c r="G46" s="25">
        <f t="shared" si="1"/>
        <v>9.4999999999999998E-3</v>
      </c>
    </row>
    <row r="47" spans="1:7" ht="12.95" customHeight="1">
      <c r="A47" s="6"/>
      <c r="B47" s="24" t="s">
        <v>109</v>
      </c>
      <c r="C47" s="5" t="s">
        <v>29</v>
      </c>
      <c r="D47" s="5" t="s">
        <v>27</v>
      </c>
      <c r="E47" s="7">
        <v>71047</v>
      </c>
      <c r="F47" s="8">
        <v>191.33</v>
      </c>
      <c r="G47" s="25">
        <f t="shared" si="1"/>
        <v>9.1000000000000004E-3</v>
      </c>
    </row>
    <row r="48" spans="1:7" ht="12.95" customHeight="1">
      <c r="A48" s="6"/>
      <c r="B48" s="24" t="s">
        <v>391</v>
      </c>
      <c r="C48" s="5" t="s">
        <v>380</v>
      </c>
      <c r="D48" s="5" t="s">
        <v>23</v>
      </c>
      <c r="E48" s="7">
        <v>47500</v>
      </c>
      <c r="F48" s="8">
        <v>187.03</v>
      </c>
      <c r="G48" s="25">
        <f t="shared" si="1"/>
        <v>8.8999999999999999E-3</v>
      </c>
    </row>
    <row r="49" spans="1:7" ht="12.95" customHeight="1">
      <c r="A49" s="6"/>
      <c r="B49" s="24" t="s">
        <v>174</v>
      </c>
      <c r="C49" s="5" t="s">
        <v>175</v>
      </c>
      <c r="D49" s="5" t="s">
        <v>134</v>
      </c>
      <c r="E49" s="7">
        <v>25566</v>
      </c>
      <c r="F49" s="8">
        <v>183.53</v>
      </c>
      <c r="G49" s="25">
        <f t="shared" si="1"/>
        <v>8.6999999999999994E-3</v>
      </c>
    </row>
    <row r="50" spans="1:7" ht="12.95" customHeight="1">
      <c r="A50" s="6"/>
      <c r="B50" s="24" t="s">
        <v>293</v>
      </c>
      <c r="C50" s="5" t="s">
        <v>295</v>
      </c>
      <c r="D50" s="5" t="s">
        <v>55</v>
      </c>
      <c r="E50" s="7">
        <v>245</v>
      </c>
      <c r="F50" s="8">
        <v>183.45</v>
      </c>
      <c r="G50" s="25">
        <f t="shared" si="1"/>
        <v>8.6999999999999994E-3</v>
      </c>
    </row>
    <row r="51" spans="1:7" ht="12.95" customHeight="1">
      <c r="A51" s="6"/>
      <c r="B51" s="24" t="s">
        <v>279</v>
      </c>
      <c r="C51" s="5" t="s">
        <v>287</v>
      </c>
      <c r="D51" s="5" t="s">
        <v>9</v>
      </c>
      <c r="E51" s="7">
        <v>33000</v>
      </c>
      <c r="F51" s="8">
        <v>182.36</v>
      </c>
      <c r="G51" s="25">
        <f t="shared" si="1"/>
        <v>8.6999999999999994E-3</v>
      </c>
    </row>
    <row r="52" spans="1:7" ht="12.95" customHeight="1">
      <c r="A52" s="6"/>
      <c r="B52" s="24" t="s">
        <v>190</v>
      </c>
      <c r="C52" s="5" t="s">
        <v>191</v>
      </c>
      <c r="D52" s="5" t="s">
        <v>13</v>
      </c>
      <c r="E52" s="7">
        <v>37932</v>
      </c>
      <c r="F52" s="8">
        <v>178.13</v>
      </c>
      <c r="G52" s="25">
        <f t="shared" si="1"/>
        <v>8.5000000000000006E-3</v>
      </c>
    </row>
    <row r="53" spans="1:7" ht="12.95" customHeight="1">
      <c r="A53" s="6"/>
      <c r="B53" s="24" t="s">
        <v>192</v>
      </c>
      <c r="C53" s="5" t="s">
        <v>193</v>
      </c>
      <c r="D53" s="5" t="s">
        <v>186</v>
      </c>
      <c r="E53" s="7">
        <v>19610</v>
      </c>
      <c r="F53" s="8">
        <v>172.34</v>
      </c>
      <c r="G53" s="25">
        <f t="shared" si="1"/>
        <v>8.2000000000000007E-3</v>
      </c>
    </row>
    <row r="54" spans="1:7" ht="12.95" customHeight="1">
      <c r="A54" s="6"/>
      <c r="B54" s="24" t="s">
        <v>311</v>
      </c>
      <c r="C54" s="5" t="s">
        <v>315</v>
      </c>
      <c r="D54" s="5" t="s">
        <v>82</v>
      </c>
      <c r="E54" s="7">
        <v>43000</v>
      </c>
      <c r="F54" s="8">
        <v>172.15</v>
      </c>
      <c r="G54" s="25">
        <f t="shared" si="1"/>
        <v>8.2000000000000007E-3</v>
      </c>
    </row>
    <row r="55" spans="1:7" ht="12.95" customHeight="1">
      <c r="A55" s="6"/>
      <c r="B55" s="24" t="s">
        <v>360</v>
      </c>
      <c r="C55" s="5" t="s">
        <v>358</v>
      </c>
      <c r="D55" s="5" t="s">
        <v>186</v>
      </c>
      <c r="E55" s="7">
        <v>30500</v>
      </c>
      <c r="F55" s="8">
        <v>165.94</v>
      </c>
      <c r="G55" s="25">
        <f t="shared" si="1"/>
        <v>7.9000000000000008E-3</v>
      </c>
    </row>
    <row r="56" spans="1:7" ht="12.95" customHeight="1">
      <c r="A56" s="6"/>
      <c r="B56" s="24" t="s">
        <v>346</v>
      </c>
      <c r="C56" s="5" t="s">
        <v>334</v>
      </c>
      <c r="D56" s="5" t="s">
        <v>11</v>
      </c>
      <c r="E56" s="7">
        <v>8783</v>
      </c>
      <c r="F56" s="8">
        <v>146.75</v>
      </c>
      <c r="G56" s="25">
        <f t="shared" si="1"/>
        <v>7.0000000000000001E-3</v>
      </c>
    </row>
    <row r="57" spans="1:7" ht="12.95" customHeight="1">
      <c r="A57" s="6"/>
      <c r="B57" s="24" t="s">
        <v>129</v>
      </c>
      <c r="C57" s="5" t="s">
        <v>89</v>
      </c>
      <c r="D57" s="5" t="s">
        <v>88</v>
      </c>
      <c r="E57" s="7">
        <v>52125</v>
      </c>
      <c r="F57" s="8">
        <v>120.1</v>
      </c>
      <c r="G57" s="25">
        <f t="shared" si="1"/>
        <v>5.7000000000000002E-3</v>
      </c>
    </row>
    <row r="58" spans="1:7" ht="12.95" customHeight="1">
      <c r="A58" s="6"/>
      <c r="B58" s="24" t="s">
        <v>398</v>
      </c>
      <c r="C58" s="5" t="s">
        <v>396</v>
      </c>
      <c r="D58" s="5" t="s">
        <v>23</v>
      </c>
      <c r="E58" s="7">
        <v>4600</v>
      </c>
      <c r="F58" s="8">
        <v>118.35</v>
      </c>
      <c r="G58" s="25">
        <f t="shared" si="1"/>
        <v>5.5999999999999999E-3</v>
      </c>
    </row>
    <row r="59" spans="1:7" ht="12.95" customHeight="1">
      <c r="A59" s="6"/>
      <c r="B59" s="24" t="s">
        <v>196</v>
      </c>
      <c r="C59" s="5" t="s">
        <v>197</v>
      </c>
      <c r="D59" s="5" t="s">
        <v>13</v>
      </c>
      <c r="E59" s="7">
        <v>7200</v>
      </c>
      <c r="F59" s="8">
        <v>115.74</v>
      </c>
      <c r="G59" s="25">
        <f t="shared" si="1"/>
        <v>5.4999999999999997E-3</v>
      </c>
    </row>
    <row r="60" spans="1:7" ht="12.95" customHeight="1">
      <c r="A60" s="6"/>
      <c r="B60" s="24" t="s">
        <v>369</v>
      </c>
      <c r="C60" s="5" t="s">
        <v>371</v>
      </c>
      <c r="D60" s="5" t="s">
        <v>23</v>
      </c>
      <c r="E60" s="7">
        <v>18000</v>
      </c>
      <c r="F60" s="8">
        <v>109.18</v>
      </c>
      <c r="G60" s="25">
        <f t="shared" si="1"/>
        <v>5.1999999999999998E-3</v>
      </c>
    </row>
    <row r="61" spans="1:7" ht="12.95" customHeight="1">
      <c r="A61" s="6"/>
      <c r="B61" s="24" t="s">
        <v>320</v>
      </c>
      <c r="C61" s="5" t="s">
        <v>319</v>
      </c>
      <c r="D61" s="5" t="s">
        <v>186</v>
      </c>
      <c r="E61" s="7">
        <v>18423</v>
      </c>
      <c r="F61" s="8">
        <v>100.02</v>
      </c>
      <c r="G61" s="25">
        <f t="shared" si="1"/>
        <v>4.7999999999999996E-3</v>
      </c>
    </row>
    <row r="62" spans="1:7" ht="12.95" customHeight="1">
      <c r="A62" s="6"/>
      <c r="B62" s="24" t="s">
        <v>303</v>
      </c>
      <c r="C62" s="5" t="s">
        <v>298</v>
      </c>
      <c r="D62" s="5" t="s">
        <v>46</v>
      </c>
      <c r="E62" s="7">
        <v>36500</v>
      </c>
      <c r="F62" s="8">
        <v>94.06</v>
      </c>
      <c r="G62" s="25">
        <f t="shared" ref="G62:G68" si="2">+ROUND(F62/$F$74,4)</f>
        <v>4.4999999999999997E-3</v>
      </c>
    </row>
    <row r="63" spans="1:7" ht="12.95" customHeight="1">
      <c r="A63" s="6"/>
      <c r="B63" s="24" t="s">
        <v>216</v>
      </c>
      <c r="C63" s="5" t="s">
        <v>217</v>
      </c>
      <c r="D63" s="5" t="s">
        <v>46</v>
      </c>
      <c r="E63" s="7">
        <v>16000</v>
      </c>
      <c r="F63" s="8">
        <v>93.18</v>
      </c>
      <c r="G63" s="25">
        <f t="shared" si="2"/>
        <v>4.4000000000000003E-3</v>
      </c>
    </row>
    <row r="64" spans="1:7" ht="12.95" customHeight="1">
      <c r="A64" s="6"/>
      <c r="B64" s="24" t="s">
        <v>243</v>
      </c>
      <c r="C64" s="5" t="s">
        <v>245</v>
      </c>
      <c r="D64" s="5" t="s">
        <v>134</v>
      </c>
      <c r="E64" s="7">
        <v>17727</v>
      </c>
      <c r="F64" s="8">
        <v>78.150000000000006</v>
      </c>
      <c r="G64" s="25">
        <f t="shared" si="2"/>
        <v>3.7000000000000002E-3</v>
      </c>
    </row>
    <row r="65" spans="1:7" ht="12.95" customHeight="1">
      <c r="A65" s="6"/>
      <c r="B65" s="24" t="s">
        <v>347</v>
      </c>
      <c r="C65" s="5" t="s">
        <v>335</v>
      </c>
      <c r="D65" s="5" t="s">
        <v>11</v>
      </c>
      <c r="E65" s="7">
        <v>8458</v>
      </c>
      <c r="F65" s="8">
        <v>64.91</v>
      </c>
      <c r="G65" s="25">
        <f t="shared" si="2"/>
        <v>3.0999999999999999E-3</v>
      </c>
    </row>
    <row r="66" spans="1:7" ht="12.95" customHeight="1">
      <c r="A66" s="6"/>
      <c r="B66" s="24" t="s">
        <v>263</v>
      </c>
      <c r="C66" s="5" t="s">
        <v>268</v>
      </c>
      <c r="D66" s="5" t="s">
        <v>55</v>
      </c>
      <c r="E66" s="7">
        <v>854</v>
      </c>
      <c r="F66" s="8">
        <v>37.47</v>
      </c>
      <c r="G66" s="25">
        <f t="shared" si="2"/>
        <v>1.8E-3</v>
      </c>
    </row>
    <row r="67" spans="1:7" ht="12.95" customHeight="1">
      <c r="A67" s="6"/>
      <c r="B67" s="24" t="s">
        <v>272</v>
      </c>
      <c r="C67" s="5" t="s">
        <v>271</v>
      </c>
      <c r="D67" s="5" t="s">
        <v>58</v>
      </c>
      <c r="E67" s="7">
        <v>3500</v>
      </c>
      <c r="F67" s="8">
        <v>35.200000000000003</v>
      </c>
      <c r="G67" s="25">
        <f t="shared" si="2"/>
        <v>1.6999999999999999E-3</v>
      </c>
    </row>
    <row r="68" spans="1:7" ht="12.95" customHeight="1">
      <c r="A68" s="6"/>
      <c r="B68" s="24" t="s">
        <v>153</v>
      </c>
      <c r="C68" s="5" t="s">
        <v>154</v>
      </c>
      <c r="D68" s="5" t="s">
        <v>33</v>
      </c>
      <c r="E68" s="7">
        <v>3000</v>
      </c>
      <c r="F68" s="8">
        <v>20.95</v>
      </c>
      <c r="G68" s="25">
        <f t="shared" si="2"/>
        <v>1E-3</v>
      </c>
    </row>
    <row r="69" spans="1:7" ht="12.95" customHeight="1">
      <c r="A69" s="1"/>
      <c r="B69" s="22" t="s">
        <v>48</v>
      </c>
      <c r="C69" s="5" t="s">
        <v>0</v>
      </c>
      <c r="D69" s="5" t="s">
        <v>0</v>
      </c>
      <c r="E69" s="5" t="s">
        <v>0</v>
      </c>
      <c r="F69" s="9">
        <f>SUM(F7:F68)</f>
        <v>20510.610000000004</v>
      </c>
      <c r="G69" s="26">
        <f>SUM(G7:G68)</f>
        <v>0.9768</v>
      </c>
    </row>
    <row r="70" spans="1:7" ht="12.95" customHeight="1">
      <c r="A70" s="1"/>
      <c r="B70" s="27" t="s">
        <v>49</v>
      </c>
      <c r="C70" s="10" t="s">
        <v>0</v>
      </c>
      <c r="D70" s="10" t="s">
        <v>0</v>
      </c>
      <c r="E70" s="10" t="s">
        <v>0</v>
      </c>
      <c r="F70" s="11" t="s">
        <v>50</v>
      </c>
      <c r="G70" s="28" t="s">
        <v>50</v>
      </c>
    </row>
    <row r="71" spans="1:7" ht="12.95" customHeight="1">
      <c r="A71" s="1"/>
      <c r="B71" s="27" t="s">
        <v>48</v>
      </c>
      <c r="C71" s="10" t="s">
        <v>0</v>
      </c>
      <c r="D71" s="10" t="s">
        <v>0</v>
      </c>
      <c r="E71" s="10" t="s">
        <v>0</v>
      </c>
      <c r="F71" s="11" t="s">
        <v>50</v>
      </c>
      <c r="G71" s="28" t="s">
        <v>50</v>
      </c>
    </row>
    <row r="72" spans="1:7" ht="12.95" customHeight="1">
      <c r="A72" s="1"/>
      <c r="B72" s="27" t="s">
        <v>51</v>
      </c>
      <c r="C72" s="12" t="s">
        <v>0</v>
      </c>
      <c r="D72" s="10" t="s">
        <v>0</v>
      </c>
      <c r="E72" s="12" t="s">
        <v>0</v>
      </c>
      <c r="F72" s="9">
        <f>+F69</f>
        <v>20510.610000000004</v>
      </c>
      <c r="G72" s="26">
        <f>+G69</f>
        <v>0.9768</v>
      </c>
    </row>
    <row r="73" spans="1:7" ht="12.95" customHeight="1">
      <c r="A73" s="1"/>
      <c r="B73" s="27" t="s">
        <v>52</v>
      </c>
      <c r="C73" s="5" t="s">
        <v>0</v>
      </c>
      <c r="D73" s="10" t="s">
        <v>0</v>
      </c>
      <c r="E73" s="5" t="s">
        <v>0</v>
      </c>
      <c r="F73" s="13">
        <f>+F74-F72</f>
        <v>492.48999999999432</v>
      </c>
      <c r="G73" s="26">
        <f>+G74-G72</f>
        <v>2.3199999999999998E-2</v>
      </c>
    </row>
    <row r="74" spans="1:7" ht="12.95" customHeight="1" thickBot="1">
      <c r="A74" s="1"/>
      <c r="B74" s="29" t="s">
        <v>53</v>
      </c>
      <c r="C74" s="30" t="s">
        <v>0</v>
      </c>
      <c r="D74" s="30" t="s">
        <v>0</v>
      </c>
      <c r="E74" s="30" t="s">
        <v>0</v>
      </c>
      <c r="F74" s="31">
        <v>21003.1</v>
      </c>
      <c r="G74" s="32">
        <v>1</v>
      </c>
    </row>
    <row r="75" spans="1:7">
      <c r="A75" s="1"/>
      <c r="B75" s="2"/>
      <c r="C75" s="1"/>
      <c r="D75" s="1"/>
      <c r="E75" s="1"/>
      <c r="F75" s="1"/>
      <c r="G75" s="1"/>
    </row>
    <row r="76" spans="1:7">
      <c r="A76" s="1"/>
      <c r="B76" s="35"/>
      <c r="C76" s="1"/>
      <c r="D76" s="1"/>
      <c r="E76" s="1"/>
      <c r="F76" s="1"/>
      <c r="G76" s="17"/>
    </row>
    <row r="77" spans="1:7">
      <c r="A77" s="1"/>
      <c r="B77" s="35"/>
      <c r="C77" s="1"/>
      <c r="D77" s="1"/>
      <c r="E77" s="1"/>
      <c r="F77" s="16"/>
      <c r="G77" s="1"/>
    </row>
  </sheetData>
  <sortState ref="B5:G77">
    <sortCondition descending="1" ref="F5:F77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67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30.7109375" customWidth="1"/>
    <col min="5" max="5" width="8.71093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76</v>
      </c>
      <c r="C1" s="1"/>
      <c r="D1" s="1"/>
      <c r="E1" s="1"/>
      <c r="F1" s="1"/>
      <c r="G1" s="1"/>
    </row>
    <row r="2" spans="1:7" ht="12.95" customHeight="1">
      <c r="A2" s="1"/>
      <c r="B2" s="3" t="s">
        <v>0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368</v>
      </c>
      <c r="C3" s="1"/>
      <c r="D3" s="1"/>
      <c r="E3" s="1"/>
      <c r="F3" s="1"/>
      <c r="G3" s="1"/>
    </row>
    <row r="4" spans="1:7" ht="33" customHeight="1">
      <c r="A4" s="1"/>
      <c r="B4" s="18" t="s">
        <v>1</v>
      </c>
      <c r="C4" s="19" t="s">
        <v>2</v>
      </c>
      <c r="D4" s="20" t="s">
        <v>3</v>
      </c>
      <c r="E4" s="20" t="s">
        <v>4</v>
      </c>
      <c r="F4" s="20" t="s">
        <v>403</v>
      </c>
      <c r="G4" s="21" t="s">
        <v>5</v>
      </c>
    </row>
    <row r="5" spans="1:7" ht="12.95" customHeight="1">
      <c r="A5" s="6"/>
      <c r="B5" s="43" t="s">
        <v>6</v>
      </c>
      <c r="C5" s="38" t="s">
        <v>0</v>
      </c>
      <c r="D5" s="5" t="s">
        <v>0</v>
      </c>
      <c r="E5" s="5" t="s">
        <v>0</v>
      </c>
      <c r="F5" s="40"/>
      <c r="G5" s="42" t="s">
        <v>0</v>
      </c>
    </row>
    <row r="6" spans="1:7" ht="12.95" customHeight="1">
      <c r="A6" s="6"/>
      <c r="B6" s="43" t="s">
        <v>7</v>
      </c>
      <c r="C6" s="38" t="s">
        <v>0</v>
      </c>
      <c r="D6" s="5" t="s">
        <v>0</v>
      </c>
      <c r="E6" s="5" t="s">
        <v>0</v>
      </c>
      <c r="F6" s="40"/>
      <c r="G6" s="42" t="s">
        <v>0</v>
      </c>
    </row>
    <row r="7" spans="1:7" ht="12.95" customHeight="1">
      <c r="A7" s="1"/>
      <c r="B7" s="24" t="s">
        <v>91</v>
      </c>
      <c r="C7" s="5" t="s">
        <v>14</v>
      </c>
      <c r="D7" s="5" t="s">
        <v>15</v>
      </c>
      <c r="E7" s="7">
        <v>4728</v>
      </c>
      <c r="F7" s="39">
        <v>46</v>
      </c>
      <c r="G7" s="41">
        <f t="shared" ref="G7:G35" si="0">+ROUND(F7/$F$64,4)</f>
        <v>9.2299999999999993E-2</v>
      </c>
    </row>
    <row r="8" spans="1:7" ht="12.95" customHeight="1">
      <c r="A8" s="1"/>
      <c r="B8" s="24" t="s">
        <v>93</v>
      </c>
      <c r="C8" s="5" t="s">
        <v>16</v>
      </c>
      <c r="D8" s="5" t="s">
        <v>17</v>
      </c>
      <c r="E8" s="7">
        <v>3455</v>
      </c>
      <c r="F8" s="39">
        <v>43.92</v>
      </c>
      <c r="G8" s="41">
        <f t="shared" si="0"/>
        <v>8.8099999999999998E-2</v>
      </c>
    </row>
    <row r="9" spans="1:7" ht="12.95" customHeight="1">
      <c r="A9" s="6"/>
      <c r="B9" s="38" t="s">
        <v>116</v>
      </c>
      <c r="C9" s="38" t="s">
        <v>67</v>
      </c>
      <c r="D9" s="5" t="s">
        <v>27</v>
      </c>
      <c r="E9" s="7">
        <v>2700</v>
      </c>
      <c r="F9" s="8">
        <v>24.21</v>
      </c>
      <c r="G9" s="25">
        <f t="shared" si="0"/>
        <v>4.8599999999999997E-2</v>
      </c>
    </row>
    <row r="10" spans="1:7" ht="12.95" customHeight="1">
      <c r="A10" s="6"/>
      <c r="B10" s="38" t="s">
        <v>136</v>
      </c>
      <c r="C10" s="38" t="s">
        <v>159</v>
      </c>
      <c r="D10" s="5" t="s">
        <v>86</v>
      </c>
      <c r="E10" s="7">
        <v>6631</v>
      </c>
      <c r="F10" s="8">
        <v>21.66</v>
      </c>
      <c r="G10" s="25">
        <f t="shared" si="0"/>
        <v>4.3400000000000001E-2</v>
      </c>
    </row>
    <row r="11" spans="1:7" ht="12.95" customHeight="1">
      <c r="A11" s="6"/>
      <c r="B11" s="38" t="s">
        <v>107</v>
      </c>
      <c r="C11" s="38" t="s">
        <v>26</v>
      </c>
      <c r="D11" s="5" t="s">
        <v>27</v>
      </c>
      <c r="E11" s="7">
        <v>194</v>
      </c>
      <c r="F11" s="8">
        <v>17.11</v>
      </c>
      <c r="G11" s="25">
        <f t="shared" si="0"/>
        <v>3.4299999999999997E-2</v>
      </c>
    </row>
    <row r="12" spans="1:7" ht="12.95" customHeight="1">
      <c r="A12" s="6"/>
      <c r="B12" s="38" t="s">
        <v>131</v>
      </c>
      <c r="C12" s="38" t="s">
        <v>81</v>
      </c>
      <c r="D12" s="5" t="s">
        <v>82</v>
      </c>
      <c r="E12" s="7">
        <v>8229</v>
      </c>
      <c r="F12" s="8">
        <v>15.36</v>
      </c>
      <c r="G12" s="25">
        <f t="shared" si="0"/>
        <v>3.0800000000000001E-2</v>
      </c>
    </row>
    <row r="13" spans="1:7" ht="12.95" customHeight="1">
      <c r="A13" s="6"/>
      <c r="B13" s="38" t="s">
        <v>293</v>
      </c>
      <c r="C13" s="38" t="s">
        <v>295</v>
      </c>
      <c r="D13" s="5" t="s">
        <v>55</v>
      </c>
      <c r="E13" s="7">
        <v>20</v>
      </c>
      <c r="F13" s="8">
        <v>14.98</v>
      </c>
      <c r="G13" s="25">
        <f t="shared" si="0"/>
        <v>0.03</v>
      </c>
    </row>
    <row r="14" spans="1:7" ht="12.95" customHeight="1">
      <c r="A14" s="6"/>
      <c r="B14" s="38" t="s">
        <v>157</v>
      </c>
      <c r="C14" s="38" t="s">
        <v>158</v>
      </c>
      <c r="D14" s="5" t="s">
        <v>82</v>
      </c>
      <c r="E14" s="7">
        <v>1563</v>
      </c>
      <c r="F14" s="8">
        <v>14.29</v>
      </c>
      <c r="G14" s="25">
        <f t="shared" si="0"/>
        <v>2.87E-2</v>
      </c>
    </row>
    <row r="15" spans="1:7" ht="12.95" customHeight="1">
      <c r="A15" s="6"/>
      <c r="B15" s="38" t="s">
        <v>360</v>
      </c>
      <c r="C15" s="38" t="s">
        <v>358</v>
      </c>
      <c r="D15" s="5" t="s">
        <v>186</v>
      </c>
      <c r="E15" s="7">
        <v>2500</v>
      </c>
      <c r="F15" s="8">
        <v>13.6</v>
      </c>
      <c r="G15" s="25">
        <f t="shared" si="0"/>
        <v>2.7300000000000001E-2</v>
      </c>
    </row>
    <row r="16" spans="1:7" ht="12.95" customHeight="1">
      <c r="A16" s="6"/>
      <c r="B16" s="38" t="s">
        <v>140</v>
      </c>
      <c r="C16" s="38" t="s">
        <v>141</v>
      </c>
      <c r="D16" s="5" t="s">
        <v>46</v>
      </c>
      <c r="E16" s="7">
        <v>872</v>
      </c>
      <c r="F16" s="8">
        <v>13.02</v>
      </c>
      <c r="G16" s="25">
        <f t="shared" si="0"/>
        <v>2.6100000000000002E-2</v>
      </c>
    </row>
    <row r="17" spans="1:7" ht="12.95" customHeight="1">
      <c r="A17" s="6"/>
      <c r="B17" s="38" t="s">
        <v>260</v>
      </c>
      <c r="C17" s="38" t="s">
        <v>265</v>
      </c>
      <c r="D17" s="5" t="s">
        <v>55</v>
      </c>
      <c r="E17" s="7">
        <v>1877</v>
      </c>
      <c r="F17" s="8">
        <v>11.71</v>
      </c>
      <c r="G17" s="25">
        <f t="shared" si="0"/>
        <v>2.35E-2</v>
      </c>
    </row>
    <row r="18" spans="1:7" ht="12.95" customHeight="1">
      <c r="A18" s="6"/>
      <c r="B18" s="38" t="s">
        <v>312</v>
      </c>
      <c r="C18" s="38" t="s">
        <v>316</v>
      </c>
      <c r="D18" s="5" t="s">
        <v>34</v>
      </c>
      <c r="E18" s="7">
        <v>1756</v>
      </c>
      <c r="F18" s="8">
        <v>10.96</v>
      </c>
      <c r="G18" s="25">
        <f t="shared" si="0"/>
        <v>2.1999999999999999E-2</v>
      </c>
    </row>
    <row r="19" spans="1:7" ht="12.95" customHeight="1">
      <c r="A19" s="6"/>
      <c r="B19" s="38" t="s">
        <v>104</v>
      </c>
      <c r="C19" s="38" t="s">
        <v>400</v>
      </c>
      <c r="D19" s="5" t="s">
        <v>21</v>
      </c>
      <c r="E19" s="7">
        <v>1592</v>
      </c>
      <c r="F19" s="8">
        <v>10.41</v>
      </c>
      <c r="G19" s="25">
        <f t="shared" si="0"/>
        <v>2.0899999999999998E-2</v>
      </c>
    </row>
    <row r="20" spans="1:7" ht="12.95" customHeight="1">
      <c r="A20" s="6"/>
      <c r="B20" s="38" t="s">
        <v>303</v>
      </c>
      <c r="C20" s="38" t="s">
        <v>298</v>
      </c>
      <c r="D20" s="5" t="s">
        <v>46</v>
      </c>
      <c r="E20" s="7">
        <v>4000</v>
      </c>
      <c r="F20" s="8">
        <v>10.31</v>
      </c>
      <c r="G20" s="25">
        <f t="shared" si="0"/>
        <v>2.07E-2</v>
      </c>
    </row>
    <row r="21" spans="1:7" ht="12.95" customHeight="1">
      <c r="A21" s="6"/>
      <c r="B21" s="38" t="s">
        <v>272</v>
      </c>
      <c r="C21" s="38" t="s">
        <v>271</v>
      </c>
      <c r="D21" s="5" t="s">
        <v>58</v>
      </c>
      <c r="E21" s="7">
        <v>996</v>
      </c>
      <c r="F21" s="8">
        <v>10.02</v>
      </c>
      <c r="G21" s="25">
        <f t="shared" si="0"/>
        <v>2.01E-2</v>
      </c>
    </row>
    <row r="22" spans="1:7" ht="12.95" customHeight="1">
      <c r="A22" s="6"/>
      <c r="B22" s="38" t="s">
        <v>210</v>
      </c>
      <c r="C22" s="38" t="s">
        <v>211</v>
      </c>
      <c r="D22" s="5" t="s">
        <v>17</v>
      </c>
      <c r="E22" s="7">
        <v>7407</v>
      </c>
      <c r="F22" s="8">
        <v>9.18</v>
      </c>
      <c r="G22" s="25">
        <f t="shared" si="0"/>
        <v>1.84E-2</v>
      </c>
    </row>
    <row r="23" spans="1:7" ht="12.95" customHeight="1">
      <c r="A23" s="6"/>
      <c r="B23" s="38" t="s">
        <v>194</v>
      </c>
      <c r="C23" s="38" t="s">
        <v>195</v>
      </c>
      <c r="D23" s="5" t="s">
        <v>27</v>
      </c>
      <c r="E23" s="7">
        <v>7269</v>
      </c>
      <c r="F23" s="8">
        <v>9.1199999999999992</v>
      </c>
      <c r="G23" s="25">
        <f t="shared" si="0"/>
        <v>1.83E-2</v>
      </c>
    </row>
    <row r="24" spans="1:7" ht="12.95" customHeight="1">
      <c r="A24" s="6"/>
      <c r="B24" s="38" t="s">
        <v>269</v>
      </c>
      <c r="C24" s="38" t="s">
        <v>270</v>
      </c>
      <c r="D24" s="5" t="s">
        <v>186</v>
      </c>
      <c r="E24" s="7">
        <v>3593</v>
      </c>
      <c r="F24" s="8">
        <v>9.0500000000000007</v>
      </c>
      <c r="G24" s="25">
        <f t="shared" si="0"/>
        <v>1.8200000000000001E-2</v>
      </c>
    </row>
    <row r="25" spans="1:7" ht="12.95" customHeight="1">
      <c r="A25" s="6"/>
      <c r="B25" s="38" t="s">
        <v>137</v>
      </c>
      <c r="C25" s="38" t="s">
        <v>246</v>
      </c>
      <c r="D25" s="5" t="s">
        <v>61</v>
      </c>
      <c r="E25" s="7">
        <v>3528</v>
      </c>
      <c r="F25" s="8">
        <v>8.9600000000000009</v>
      </c>
      <c r="G25" s="25">
        <f t="shared" si="0"/>
        <v>1.7999999999999999E-2</v>
      </c>
    </row>
    <row r="26" spans="1:7" ht="12.95" customHeight="1">
      <c r="A26" s="6"/>
      <c r="B26" s="38" t="s">
        <v>216</v>
      </c>
      <c r="C26" s="38" t="s">
        <v>217</v>
      </c>
      <c r="D26" s="5" t="s">
        <v>46</v>
      </c>
      <c r="E26" s="7">
        <v>1500</v>
      </c>
      <c r="F26" s="8">
        <v>8.74</v>
      </c>
      <c r="G26" s="25">
        <f t="shared" si="0"/>
        <v>1.7500000000000002E-2</v>
      </c>
    </row>
    <row r="27" spans="1:7" ht="12.95" customHeight="1">
      <c r="A27" s="6"/>
      <c r="B27" s="38" t="s">
        <v>394</v>
      </c>
      <c r="C27" s="38" t="s">
        <v>383</v>
      </c>
      <c r="D27" s="5" t="s">
        <v>58</v>
      </c>
      <c r="E27" s="7">
        <v>4000</v>
      </c>
      <c r="F27" s="8">
        <v>8.3000000000000007</v>
      </c>
      <c r="G27" s="25">
        <f t="shared" si="0"/>
        <v>1.66E-2</v>
      </c>
    </row>
    <row r="28" spans="1:7" ht="12.95" customHeight="1">
      <c r="A28" s="6"/>
      <c r="B28" s="38" t="s">
        <v>132</v>
      </c>
      <c r="C28" s="38" t="s">
        <v>85</v>
      </c>
      <c r="D28" s="5" t="s">
        <v>86</v>
      </c>
      <c r="E28" s="7">
        <v>1285</v>
      </c>
      <c r="F28" s="8">
        <v>7.3</v>
      </c>
      <c r="G28" s="25">
        <f t="shared" si="0"/>
        <v>1.46E-2</v>
      </c>
    </row>
    <row r="29" spans="1:7" ht="12.95" customHeight="1">
      <c r="A29" s="6"/>
      <c r="B29" s="38" t="s">
        <v>174</v>
      </c>
      <c r="C29" s="38" t="s">
        <v>175</v>
      </c>
      <c r="D29" s="5" t="s">
        <v>134</v>
      </c>
      <c r="E29" s="7">
        <v>984</v>
      </c>
      <c r="F29" s="8">
        <v>7.06</v>
      </c>
      <c r="G29" s="25">
        <f t="shared" si="0"/>
        <v>1.4200000000000001E-2</v>
      </c>
    </row>
    <row r="30" spans="1:7" ht="12.95" customHeight="1">
      <c r="A30" s="6"/>
      <c r="B30" s="38" t="s">
        <v>199</v>
      </c>
      <c r="C30" s="38" t="s">
        <v>200</v>
      </c>
      <c r="D30" s="5" t="s">
        <v>46</v>
      </c>
      <c r="E30" s="7">
        <v>4765</v>
      </c>
      <c r="F30" s="8">
        <v>6.89</v>
      </c>
      <c r="G30" s="25">
        <f t="shared" si="0"/>
        <v>1.38E-2</v>
      </c>
    </row>
    <row r="31" spans="1:7" ht="12.95" customHeight="1">
      <c r="A31" s="6"/>
      <c r="B31" s="38" t="s">
        <v>232</v>
      </c>
      <c r="C31" s="38" t="s">
        <v>233</v>
      </c>
      <c r="D31" s="5" t="s">
        <v>58</v>
      </c>
      <c r="E31" s="7">
        <v>2229</v>
      </c>
      <c r="F31" s="8">
        <v>6.87</v>
      </c>
      <c r="G31" s="25">
        <f t="shared" si="0"/>
        <v>1.38E-2</v>
      </c>
    </row>
    <row r="32" spans="1:7" ht="12.95" customHeight="1">
      <c r="A32" s="6"/>
      <c r="B32" s="38" t="s">
        <v>218</v>
      </c>
      <c r="C32" s="38" t="s">
        <v>219</v>
      </c>
      <c r="D32" s="5" t="s">
        <v>86</v>
      </c>
      <c r="E32" s="7">
        <v>1554</v>
      </c>
      <c r="F32" s="8">
        <v>6.78</v>
      </c>
      <c r="G32" s="25">
        <f t="shared" si="0"/>
        <v>1.3599999999999999E-2</v>
      </c>
    </row>
    <row r="33" spans="1:7" ht="12.95" customHeight="1">
      <c r="A33" s="6"/>
      <c r="B33" s="38" t="s">
        <v>226</v>
      </c>
      <c r="C33" s="38" t="s">
        <v>227</v>
      </c>
      <c r="D33" s="5" t="s">
        <v>134</v>
      </c>
      <c r="E33" s="7">
        <v>1207</v>
      </c>
      <c r="F33" s="8">
        <v>6.73</v>
      </c>
      <c r="G33" s="25">
        <f t="shared" si="0"/>
        <v>1.35E-2</v>
      </c>
    </row>
    <row r="34" spans="1:7" ht="12.95" customHeight="1">
      <c r="A34" s="6"/>
      <c r="B34" s="38" t="s">
        <v>402</v>
      </c>
      <c r="C34" s="38" t="s">
        <v>401</v>
      </c>
      <c r="D34" s="5" t="s">
        <v>290</v>
      </c>
      <c r="E34" s="7">
        <v>3000</v>
      </c>
      <c r="F34" s="8">
        <v>6.45</v>
      </c>
      <c r="G34" s="25">
        <f t="shared" si="0"/>
        <v>1.29E-2</v>
      </c>
    </row>
    <row r="35" spans="1:7" ht="12.95" customHeight="1">
      <c r="A35" s="6"/>
      <c r="B35" s="38" t="s">
        <v>234</v>
      </c>
      <c r="C35" s="38" t="s">
        <v>235</v>
      </c>
      <c r="D35" s="5" t="s">
        <v>30</v>
      </c>
      <c r="E35" s="7">
        <v>869</v>
      </c>
      <c r="F35" s="8">
        <v>6.44</v>
      </c>
      <c r="G35" s="25">
        <f t="shared" si="0"/>
        <v>1.29E-2</v>
      </c>
    </row>
    <row r="36" spans="1:7" ht="12.95" customHeight="1">
      <c r="A36" s="6"/>
      <c r="B36" s="38" t="s">
        <v>155</v>
      </c>
      <c r="C36" s="38" t="s">
        <v>156</v>
      </c>
      <c r="D36" s="5" t="s">
        <v>61</v>
      </c>
      <c r="E36" s="7">
        <v>3485</v>
      </c>
      <c r="F36" s="8">
        <v>6.25</v>
      </c>
      <c r="G36" s="25">
        <f t="shared" ref="G36:G58" si="1">+ROUND(F36/$F$64,4)</f>
        <v>1.2500000000000001E-2</v>
      </c>
    </row>
    <row r="37" spans="1:7" ht="12.95" customHeight="1">
      <c r="A37" s="6"/>
      <c r="B37" s="38" t="s">
        <v>208</v>
      </c>
      <c r="C37" s="38" t="s">
        <v>209</v>
      </c>
      <c r="D37" s="5" t="s">
        <v>186</v>
      </c>
      <c r="E37" s="7">
        <v>965</v>
      </c>
      <c r="F37" s="8">
        <v>6.21</v>
      </c>
      <c r="G37" s="25">
        <f t="shared" si="1"/>
        <v>1.2500000000000001E-2</v>
      </c>
    </row>
    <row r="38" spans="1:7" ht="12.95" customHeight="1">
      <c r="A38" s="6"/>
      <c r="B38" s="38" t="s">
        <v>393</v>
      </c>
      <c r="C38" s="38" t="s">
        <v>382</v>
      </c>
      <c r="D38" s="5" t="s">
        <v>86</v>
      </c>
      <c r="E38" s="7">
        <v>7125</v>
      </c>
      <c r="F38" s="8">
        <v>5.91</v>
      </c>
      <c r="G38" s="25">
        <f t="shared" si="1"/>
        <v>1.1900000000000001E-2</v>
      </c>
    </row>
    <row r="39" spans="1:7" ht="12.95" customHeight="1">
      <c r="A39" s="6"/>
      <c r="B39" s="38" t="s">
        <v>151</v>
      </c>
      <c r="C39" s="38" t="s">
        <v>152</v>
      </c>
      <c r="D39" s="5" t="s">
        <v>61</v>
      </c>
      <c r="E39" s="7">
        <v>800</v>
      </c>
      <c r="F39" s="8">
        <v>5.86</v>
      </c>
      <c r="G39" s="25">
        <f t="shared" si="1"/>
        <v>1.18E-2</v>
      </c>
    </row>
    <row r="40" spans="1:7" ht="12.95" customHeight="1">
      <c r="A40" s="6"/>
      <c r="B40" s="38" t="s">
        <v>247</v>
      </c>
      <c r="C40" s="38" t="s">
        <v>250</v>
      </c>
      <c r="D40" s="5" t="s">
        <v>134</v>
      </c>
      <c r="E40" s="7">
        <v>2149</v>
      </c>
      <c r="F40" s="8">
        <v>5.79</v>
      </c>
      <c r="G40" s="25">
        <f t="shared" si="1"/>
        <v>1.1599999999999999E-2</v>
      </c>
    </row>
    <row r="41" spans="1:7" ht="12.95" customHeight="1">
      <c r="A41" s="6"/>
      <c r="B41" s="38" t="s">
        <v>230</v>
      </c>
      <c r="C41" s="38" t="s">
        <v>231</v>
      </c>
      <c r="D41" s="5" t="s">
        <v>186</v>
      </c>
      <c r="E41" s="7">
        <v>363</v>
      </c>
      <c r="F41" s="8">
        <v>5.53</v>
      </c>
      <c r="G41" s="25">
        <f t="shared" si="1"/>
        <v>1.11E-2</v>
      </c>
    </row>
    <row r="42" spans="1:7" ht="12.95" customHeight="1">
      <c r="A42" s="6"/>
      <c r="B42" s="38" t="s">
        <v>102</v>
      </c>
      <c r="C42" s="38" t="s">
        <v>173</v>
      </c>
      <c r="D42" s="5" t="s">
        <v>30</v>
      </c>
      <c r="E42" s="7">
        <v>5080</v>
      </c>
      <c r="F42" s="8">
        <v>5.52</v>
      </c>
      <c r="G42" s="25">
        <f t="shared" si="1"/>
        <v>1.11E-2</v>
      </c>
    </row>
    <row r="43" spans="1:7" ht="12.95" customHeight="1">
      <c r="A43" s="6"/>
      <c r="B43" s="38" t="s">
        <v>135</v>
      </c>
      <c r="C43" s="38" t="s">
        <v>71</v>
      </c>
      <c r="D43" s="5" t="s">
        <v>189</v>
      </c>
      <c r="E43" s="7">
        <v>27</v>
      </c>
      <c r="F43" s="8">
        <v>5.3</v>
      </c>
      <c r="G43" s="25">
        <f t="shared" si="1"/>
        <v>1.06E-2</v>
      </c>
    </row>
    <row r="44" spans="1:7" ht="12.95" customHeight="1">
      <c r="A44" s="6"/>
      <c r="B44" s="38" t="s">
        <v>277</v>
      </c>
      <c r="C44" s="38" t="s">
        <v>285</v>
      </c>
      <c r="D44" s="5" t="s">
        <v>290</v>
      </c>
      <c r="E44" s="7">
        <v>3996</v>
      </c>
      <c r="F44" s="8">
        <v>5.27</v>
      </c>
      <c r="G44" s="25">
        <f t="shared" si="1"/>
        <v>1.06E-2</v>
      </c>
    </row>
    <row r="45" spans="1:7" ht="12.95" customHeight="1">
      <c r="A45" s="6"/>
      <c r="B45" s="38" t="s">
        <v>146</v>
      </c>
      <c r="C45" s="38" t="s">
        <v>147</v>
      </c>
      <c r="D45" s="5" t="s">
        <v>55</v>
      </c>
      <c r="E45" s="7">
        <v>2000</v>
      </c>
      <c r="F45" s="8">
        <v>5.16</v>
      </c>
      <c r="G45" s="25">
        <f t="shared" si="1"/>
        <v>1.03E-2</v>
      </c>
    </row>
    <row r="46" spans="1:7" ht="12.95" customHeight="1">
      <c r="A46" s="6"/>
      <c r="B46" s="38" t="s">
        <v>160</v>
      </c>
      <c r="C46" s="38" t="s">
        <v>161</v>
      </c>
      <c r="D46" s="5" t="s">
        <v>134</v>
      </c>
      <c r="E46" s="7">
        <v>4063</v>
      </c>
      <c r="F46" s="8">
        <v>5.15</v>
      </c>
      <c r="G46" s="25">
        <f t="shared" si="1"/>
        <v>1.03E-2</v>
      </c>
    </row>
    <row r="47" spans="1:7" ht="12.95" customHeight="1">
      <c r="A47" s="6"/>
      <c r="B47" s="38" t="s">
        <v>281</v>
      </c>
      <c r="C47" s="38" t="s">
        <v>289</v>
      </c>
      <c r="D47" s="5" t="s">
        <v>46</v>
      </c>
      <c r="E47" s="7">
        <v>2959</v>
      </c>
      <c r="F47" s="8">
        <v>5.07</v>
      </c>
      <c r="G47" s="25">
        <f t="shared" si="1"/>
        <v>1.0200000000000001E-2</v>
      </c>
    </row>
    <row r="48" spans="1:7" ht="12.95" customHeight="1">
      <c r="A48" s="6"/>
      <c r="B48" s="38" t="s">
        <v>361</v>
      </c>
      <c r="C48" s="38" t="s">
        <v>359</v>
      </c>
      <c r="D48" s="5" t="s">
        <v>55</v>
      </c>
      <c r="E48" s="7">
        <v>411</v>
      </c>
      <c r="F48" s="8">
        <v>5.03</v>
      </c>
      <c r="G48" s="25">
        <f t="shared" si="1"/>
        <v>1.01E-2</v>
      </c>
    </row>
    <row r="49" spans="1:7" ht="12.95" customHeight="1">
      <c r="A49" s="6"/>
      <c r="B49" s="38" t="s">
        <v>201</v>
      </c>
      <c r="C49" s="38" t="s">
        <v>202</v>
      </c>
      <c r="D49" s="5" t="s">
        <v>46</v>
      </c>
      <c r="E49" s="7">
        <v>640</v>
      </c>
      <c r="F49" s="8">
        <v>4.97</v>
      </c>
      <c r="G49" s="25">
        <f t="shared" si="1"/>
        <v>0.01</v>
      </c>
    </row>
    <row r="50" spans="1:7" ht="12.95" customHeight="1">
      <c r="A50" s="6"/>
      <c r="B50" s="38" t="s">
        <v>129</v>
      </c>
      <c r="C50" s="38" t="s">
        <v>89</v>
      </c>
      <c r="D50" s="5" t="s">
        <v>88</v>
      </c>
      <c r="E50" s="7">
        <v>2000</v>
      </c>
      <c r="F50" s="8">
        <v>4.6100000000000003</v>
      </c>
      <c r="G50" s="25">
        <f t="shared" si="1"/>
        <v>9.1999999999999998E-3</v>
      </c>
    </row>
    <row r="51" spans="1:7" ht="12.95" customHeight="1">
      <c r="A51" s="6"/>
      <c r="B51" s="38" t="s">
        <v>138</v>
      </c>
      <c r="C51" s="38" t="s">
        <v>139</v>
      </c>
      <c r="D51" s="5" t="s">
        <v>82</v>
      </c>
      <c r="E51" s="7">
        <v>5686</v>
      </c>
      <c r="F51" s="8">
        <v>4.3099999999999996</v>
      </c>
      <c r="G51" s="25">
        <f t="shared" si="1"/>
        <v>8.6E-3</v>
      </c>
    </row>
    <row r="52" spans="1:7" ht="12.95" customHeight="1">
      <c r="A52" s="6"/>
      <c r="B52" s="38" t="s">
        <v>221</v>
      </c>
      <c r="C52" s="38" t="s">
        <v>222</v>
      </c>
      <c r="D52" s="5" t="s">
        <v>15</v>
      </c>
      <c r="E52" s="7">
        <v>1458</v>
      </c>
      <c r="F52" s="8">
        <v>3.78</v>
      </c>
      <c r="G52" s="25">
        <f t="shared" si="1"/>
        <v>7.6E-3</v>
      </c>
    </row>
    <row r="53" spans="1:7" ht="12.95" customHeight="1">
      <c r="A53" s="6"/>
      <c r="B53" s="38" t="s">
        <v>168</v>
      </c>
      <c r="C53" s="38" t="s">
        <v>169</v>
      </c>
      <c r="D53" s="5" t="s">
        <v>46</v>
      </c>
      <c r="E53" s="7">
        <v>361</v>
      </c>
      <c r="F53" s="8">
        <v>3.64</v>
      </c>
      <c r="G53" s="25">
        <f t="shared" si="1"/>
        <v>7.3000000000000001E-3</v>
      </c>
    </row>
    <row r="54" spans="1:7" ht="12.95" customHeight="1">
      <c r="A54" s="6"/>
      <c r="B54" s="38" t="s">
        <v>228</v>
      </c>
      <c r="C54" s="38" t="s">
        <v>229</v>
      </c>
      <c r="D54" s="5" t="s">
        <v>25</v>
      </c>
      <c r="E54" s="7">
        <v>1616</v>
      </c>
      <c r="F54" s="8">
        <v>2.81</v>
      </c>
      <c r="G54" s="25">
        <f t="shared" si="1"/>
        <v>5.5999999999999999E-3</v>
      </c>
    </row>
    <row r="55" spans="1:7" ht="12.95" customHeight="1">
      <c r="A55" s="6"/>
      <c r="B55" s="38" t="s">
        <v>203</v>
      </c>
      <c r="C55" s="38" t="s">
        <v>204</v>
      </c>
      <c r="D55" s="5" t="s">
        <v>30</v>
      </c>
      <c r="E55" s="7">
        <v>32</v>
      </c>
      <c r="F55" s="8">
        <v>2.5</v>
      </c>
      <c r="G55" s="25">
        <f t="shared" si="1"/>
        <v>5.0000000000000001E-3</v>
      </c>
    </row>
    <row r="56" spans="1:7" ht="12.95" customHeight="1">
      <c r="A56" s="6"/>
      <c r="B56" s="38" t="s">
        <v>214</v>
      </c>
      <c r="C56" s="38" t="s">
        <v>215</v>
      </c>
      <c r="D56" s="5" t="s">
        <v>13</v>
      </c>
      <c r="E56" s="7">
        <v>188</v>
      </c>
      <c r="F56" s="8">
        <v>2.44</v>
      </c>
      <c r="G56" s="25">
        <f t="shared" si="1"/>
        <v>4.8999999999999998E-3</v>
      </c>
    </row>
    <row r="57" spans="1:7" ht="12.95" customHeight="1">
      <c r="A57" s="6"/>
      <c r="B57" s="38" t="s">
        <v>311</v>
      </c>
      <c r="C57" s="38" t="s">
        <v>315</v>
      </c>
      <c r="D57" s="5" t="s">
        <v>82</v>
      </c>
      <c r="E57" s="7">
        <v>603</v>
      </c>
      <c r="F57" s="8">
        <v>2.41</v>
      </c>
      <c r="G57" s="25">
        <f t="shared" si="1"/>
        <v>4.7999999999999996E-3</v>
      </c>
    </row>
    <row r="58" spans="1:7" ht="12.95" customHeight="1">
      <c r="A58" s="6"/>
      <c r="B58" s="38" t="s">
        <v>212</v>
      </c>
      <c r="C58" s="38" t="s">
        <v>213</v>
      </c>
      <c r="D58" s="5" t="s">
        <v>88</v>
      </c>
      <c r="E58" s="7">
        <v>3578</v>
      </c>
      <c r="F58" s="8">
        <v>2.31</v>
      </c>
      <c r="G58" s="25">
        <f t="shared" si="1"/>
        <v>4.5999999999999999E-3</v>
      </c>
    </row>
    <row r="59" spans="1:7" ht="12.95" customHeight="1">
      <c r="A59" s="1"/>
      <c r="B59" s="22" t="s">
        <v>48</v>
      </c>
      <c r="C59" s="5" t="s">
        <v>0</v>
      </c>
      <c r="D59" s="5" t="s">
        <v>0</v>
      </c>
      <c r="E59" s="5" t="s">
        <v>0</v>
      </c>
      <c r="F59" s="9">
        <f>SUM(F7:F58)</f>
        <v>491.26</v>
      </c>
      <c r="G59" s="26">
        <f>SUM(G7:G58)</f>
        <v>0.98530000000000018</v>
      </c>
    </row>
    <row r="60" spans="1:7" ht="12.95" customHeight="1">
      <c r="A60" s="1"/>
      <c r="B60" s="27" t="s">
        <v>49</v>
      </c>
      <c r="C60" s="10" t="s">
        <v>0</v>
      </c>
      <c r="D60" s="10" t="s">
        <v>0</v>
      </c>
      <c r="E60" s="10" t="s">
        <v>0</v>
      </c>
      <c r="F60" s="11" t="s">
        <v>50</v>
      </c>
      <c r="G60" s="28" t="s">
        <v>50</v>
      </c>
    </row>
    <row r="61" spans="1:7" ht="12.95" customHeight="1">
      <c r="A61" s="1"/>
      <c r="B61" s="27" t="s">
        <v>48</v>
      </c>
      <c r="C61" s="10" t="s">
        <v>0</v>
      </c>
      <c r="D61" s="10" t="s">
        <v>0</v>
      </c>
      <c r="E61" s="10" t="s">
        <v>0</v>
      </c>
      <c r="F61" s="11" t="s">
        <v>50</v>
      </c>
      <c r="G61" s="28" t="s">
        <v>50</v>
      </c>
    </row>
    <row r="62" spans="1:7" ht="12.95" customHeight="1">
      <c r="A62" s="1"/>
      <c r="B62" s="27" t="s">
        <v>51</v>
      </c>
      <c r="C62" s="12" t="s">
        <v>0</v>
      </c>
      <c r="D62" s="10" t="s">
        <v>0</v>
      </c>
      <c r="E62" s="12" t="s">
        <v>0</v>
      </c>
      <c r="F62" s="9">
        <f>+F59</f>
        <v>491.26</v>
      </c>
      <c r="G62" s="26">
        <f>+G59</f>
        <v>0.98530000000000018</v>
      </c>
    </row>
    <row r="63" spans="1:7" ht="12.95" customHeight="1">
      <c r="A63" s="1"/>
      <c r="B63" s="27" t="s">
        <v>52</v>
      </c>
      <c r="C63" s="5" t="s">
        <v>0</v>
      </c>
      <c r="D63" s="10" t="s">
        <v>0</v>
      </c>
      <c r="E63" s="5" t="s">
        <v>0</v>
      </c>
      <c r="F63" s="13">
        <f>+F64-F62</f>
        <v>7.3000000000000114</v>
      </c>
      <c r="G63" s="26">
        <f>+G64-G62</f>
        <v>1.4699999999999824E-2</v>
      </c>
    </row>
    <row r="64" spans="1:7" ht="12.95" customHeight="1" thickBot="1">
      <c r="A64" s="1"/>
      <c r="B64" s="29" t="s">
        <v>53</v>
      </c>
      <c r="C64" s="30" t="s">
        <v>0</v>
      </c>
      <c r="D64" s="30" t="s">
        <v>0</v>
      </c>
      <c r="E64" s="30" t="s">
        <v>0</v>
      </c>
      <c r="F64" s="31">
        <v>498.56</v>
      </c>
      <c r="G64" s="32">
        <v>1</v>
      </c>
    </row>
    <row r="65" spans="1:7">
      <c r="A65" s="1"/>
      <c r="B65" s="4" t="s">
        <v>0</v>
      </c>
      <c r="C65" s="1"/>
      <c r="D65" s="1"/>
      <c r="E65" s="1"/>
      <c r="F65" s="1"/>
      <c r="G65" s="1"/>
    </row>
    <row r="66" spans="1:7">
      <c r="B66" s="35"/>
    </row>
    <row r="67" spans="1:7">
      <c r="B67" s="35"/>
    </row>
  </sheetData>
  <sortState ref="B5:G61">
    <sortCondition descending="1" ref="F5:F61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41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7" customWidth="1"/>
    <col min="4" max="4" width="27" bestFit="1" customWidth="1"/>
    <col min="5" max="5" width="8.855468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69</v>
      </c>
      <c r="C1" s="1"/>
      <c r="D1" s="1"/>
      <c r="E1" s="1"/>
      <c r="F1" s="1"/>
      <c r="G1" s="1"/>
    </row>
    <row r="2" spans="1:7" ht="12.95" customHeight="1">
      <c r="A2" s="1"/>
      <c r="B2" s="3" t="s">
        <v>0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368</v>
      </c>
      <c r="C3" s="1"/>
      <c r="D3" s="1"/>
      <c r="E3" s="1"/>
      <c r="F3" s="1"/>
      <c r="G3" s="1"/>
    </row>
    <row r="4" spans="1:7" ht="33" customHeight="1">
      <c r="A4" s="1"/>
      <c r="B4" s="18" t="s">
        <v>1</v>
      </c>
      <c r="C4" s="19" t="s">
        <v>2</v>
      </c>
      <c r="D4" s="20" t="s">
        <v>3</v>
      </c>
      <c r="E4" s="20" t="s">
        <v>4</v>
      </c>
      <c r="F4" s="20" t="s">
        <v>403</v>
      </c>
      <c r="G4" s="21" t="s">
        <v>5</v>
      </c>
    </row>
    <row r="5" spans="1:7" ht="12.95" customHeight="1">
      <c r="A5" s="6"/>
      <c r="B5" s="22" t="s">
        <v>6</v>
      </c>
      <c r="C5" s="5" t="s">
        <v>0</v>
      </c>
      <c r="D5" s="5" t="s">
        <v>0</v>
      </c>
      <c r="E5" s="5" t="s">
        <v>0</v>
      </c>
      <c r="F5" s="40"/>
      <c r="G5" s="42" t="s">
        <v>0</v>
      </c>
    </row>
    <row r="6" spans="1:7" ht="12.95" customHeight="1">
      <c r="A6" s="6"/>
      <c r="B6" s="22" t="s">
        <v>7</v>
      </c>
      <c r="C6" s="5" t="s">
        <v>0</v>
      </c>
      <c r="D6" s="5" t="s">
        <v>0</v>
      </c>
      <c r="E6" s="5" t="s">
        <v>0</v>
      </c>
      <c r="F6" s="40"/>
      <c r="G6" s="42" t="s">
        <v>0</v>
      </c>
    </row>
    <row r="7" spans="1:7" ht="12.95" customHeight="1">
      <c r="A7" s="1"/>
      <c r="B7" s="24" t="s">
        <v>94</v>
      </c>
      <c r="C7" s="5" t="s">
        <v>8</v>
      </c>
      <c r="D7" s="5" t="s">
        <v>9</v>
      </c>
      <c r="E7" s="7">
        <v>6062</v>
      </c>
      <c r="F7" s="39">
        <v>127.79</v>
      </c>
      <c r="G7" s="41">
        <f t="shared" ref="G7:G32" si="0">ROUND(F7/$F$38,4)</f>
        <v>0.21510000000000001</v>
      </c>
    </row>
    <row r="8" spans="1:7" ht="12.95" customHeight="1">
      <c r="A8" s="1"/>
      <c r="B8" s="24" t="s">
        <v>106</v>
      </c>
      <c r="C8" s="5" t="s">
        <v>38</v>
      </c>
      <c r="D8" s="5" t="s">
        <v>9</v>
      </c>
      <c r="E8" s="7">
        <v>6379</v>
      </c>
      <c r="F8" s="39">
        <v>85.59</v>
      </c>
      <c r="G8" s="41">
        <f t="shared" si="0"/>
        <v>0.14410000000000001</v>
      </c>
    </row>
    <row r="9" spans="1:7" ht="12.95" customHeight="1">
      <c r="A9" s="6"/>
      <c r="B9" s="24" t="s">
        <v>96</v>
      </c>
      <c r="C9" s="5" t="s">
        <v>18</v>
      </c>
      <c r="D9" s="5" t="s">
        <v>9</v>
      </c>
      <c r="E9" s="7">
        <v>29030</v>
      </c>
      <c r="F9" s="8">
        <v>79.98</v>
      </c>
      <c r="G9" s="25">
        <f t="shared" si="0"/>
        <v>0.13469999999999999</v>
      </c>
    </row>
    <row r="10" spans="1:7" ht="12.95" customHeight="1">
      <c r="A10" s="6"/>
      <c r="B10" s="24" t="s">
        <v>113</v>
      </c>
      <c r="C10" s="5" t="s">
        <v>59</v>
      </c>
      <c r="D10" s="5" t="s">
        <v>9</v>
      </c>
      <c r="E10" s="7">
        <v>2282</v>
      </c>
      <c r="F10" s="8">
        <v>44.25</v>
      </c>
      <c r="G10" s="25">
        <f t="shared" si="0"/>
        <v>7.4499999999999997E-2</v>
      </c>
    </row>
    <row r="11" spans="1:7" ht="12.95" customHeight="1">
      <c r="A11" s="6"/>
      <c r="B11" s="24" t="s">
        <v>98</v>
      </c>
      <c r="C11" s="5" t="s">
        <v>22</v>
      </c>
      <c r="D11" s="5" t="s">
        <v>9</v>
      </c>
      <c r="E11" s="7">
        <v>7304</v>
      </c>
      <c r="F11" s="8">
        <v>37.28</v>
      </c>
      <c r="G11" s="25">
        <f t="shared" si="0"/>
        <v>6.2799999999999995E-2</v>
      </c>
    </row>
    <row r="12" spans="1:7" ht="12.95" customHeight="1">
      <c r="A12" s="6"/>
      <c r="B12" s="24" t="s">
        <v>124</v>
      </c>
      <c r="C12" s="5" t="s">
        <v>220</v>
      </c>
      <c r="D12" s="5" t="s">
        <v>9</v>
      </c>
      <c r="E12" s="7">
        <v>9795</v>
      </c>
      <c r="F12" s="8">
        <v>33.26</v>
      </c>
      <c r="G12" s="25">
        <f t="shared" si="0"/>
        <v>5.6000000000000001E-2</v>
      </c>
    </row>
    <row r="13" spans="1:7" ht="12.95" customHeight="1">
      <c r="A13" s="6"/>
      <c r="B13" s="24" t="s">
        <v>19</v>
      </c>
      <c r="C13" s="5" t="s">
        <v>20</v>
      </c>
      <c r="D13" s="5" t="s">
        <v>9</v>
      </c>
      <c r="E13" s="7">
        <v>10449</v>
      </c>
      <c r="F13" s="8">
        <v>27.09</v>
      </c>
      <c r="G13" s="25">
        <f t="shared" si="0"/>
        <v>4.5600000000000002E-2</v>
      </c>
    </row>
    <row r="14" spans="1:7" ht="12.95" customHeight="1">
      <c r="A14" s="6"/>
      <c r="B14" s="24" t="s">
        <v>114</v>
      </c>
      <c r="C14" s="5" t="s">
        <v>145</v>
      </c>
      <c r="D14" s="5" t="s">
        <v>13</v>
      </c>
      <c r="E14" s="7">
        <v>929</v>
      </c>
      <c r="F14" s="8">
        <v>21.34</v>
      </c>
      <c r="G14" s="25">
        <f t="shared" si="0"/>
        <v>3.5900000000000001E-2</v>
      </c>
    </row>
    <row r="15" spans="1:7" ht="12.95" customHeight="1">
      <c r="A15" s="6"/>
      <c r="B15" s="24" t="s">
        <v>90</v>
      </c>
      <c r="C15" s="5" t="s">
        <v>12</v>
      </c>
      <c r="D15" s="5" t="s">
        <v>13</v>
      </c>
      <c r="E15" s="7">
        <v>1098</v>
      </c>
      <c r="F15" s="8">
        <v>20.94</v>
      </c>
      <c r="G15" s="25">
        <f t="shared" si="0"/>
        <v>3.5299999999999998E-2</v>
      </c>
    </row>
    <row r="16" spans="1:7" ht="12.95" customHeight="1">
      <c r="A16" s="6"/>
      <c r="B16" s="24" t="s">
        <v>190</v>
      </c>
      <c r="C16" s="5" t="s">
        <v>191</v>
      </c>
      <c r="D16" s="5" t="s">
        <v>13</v>
      </c>
      <c r="E16" s="7">
        <v>3424</v>
      </c>
      <c r="F16" s="8">
        <v>16.079999999999998</v>
      </c>
      <c r="G16" s="25">
        <f t="shared" si="0"/>
        <v>2.7099999999999999E-2</v>
      </c>
    </row>
    <row r="17" spans="1:7" ht="12.95" customHeight="1">
      <c r="A17" s="6"/>
      <c r="B17" s="24" t="s">
        <v>240</v>
      </c>
      <c r="C17" s="5" t="s">
        <v>241</v>
      </c>
      <c r="D17" s="5" t="s">
        <v>9</v>
      </c>
      <c r="E17" s="7">
        <v>8594</v>
      </c>
      <c r="F17" s="8">
        <v>15.84</v>
      </c>
      <c r="G17" s="25">
        <f t="shared" si="0"/>
        <v>2.6700000000000002E-2</v>
      </c>
    </row>
    <row r="18" spans="1:7" ht="12.95" customHeight="1">
      <c r="A18" s="6"/>
      <c r="B18" s="24" t="s">
        <v>279</v>
      </c>
      <c r="C18" s="5" t="s">
        <v>287</v>
      </c>
      <c r="D18" s="5" t="s">
        <v>9</v>
      </c>
      <c r="E18" s="7">
        <v>2000</v>
      </c>
      <c r="F18" s="8">
        <v>11.05</v>
      </c>
      <c r="G18" s="25">
        <f t="shared" si="0"/>
        <v>1.8599999999999998E-2</v>
      </c>
    </row>
    <row r="19" spans="1:7" ht="12.95" customHeight="1">
      <c r="A19" s="6"/>
      <c r="B19" s="24" t="s">
        <v>330</v>
      </c>
      <c r="C19" s="5" t="s">
        <v>325</v>
      </c>
      <c r="D19" s="5" t="s">
        <v>9</v>
      </c>
      <c r="E19" s="7">
        <v>2500</v>
      </c>
      <c r="F19" s="8">
        <v>8.58</v>
      </c>
      <c r="G19" s="25">
        <f t="shared" si="0"/>
        <v>1.44E-2</v>
      </c>
    </row>
    <row r="20" spans="1:7" ht="12.95" customHeight="1">
      <c r="A20" s="6"/>
      <c r="B20" s="24" t="s">
        <v>214</v>
      </c>
      <c r="C20" s="5" t="s">
        <v>215</v>
      </c>
      <c r="D20" s="5" t="s">
        <v>13</v>
      </c>
      <c r="E20" s="7">
        <v>503</v>
      </c>
      <c r="F20" s="8">
        <v>6.53</v>
      </c>
      <c r="G20" s="25">
        <f t="shared" si="0"/>
        <v>1.0999999999999999E-2</v>
      </c>
    </row>
    <row r="21" spans="1:7" ht="12.95" customHeight="1">
      <c r="A21" s="6"/>
      <c r="B21" s="24" t="s">
        <v>196</v>
      </c>
      <c r="C21" s="5" t="s">
        <v>197</v>
      </c>
      <c r="D21" s="5" t="s">
        <v>13</v>
      </c>
      <c r="E21" s="7">
        <v>394</v>
      </c>
      <c r="F21" s="8">
        <v>6.33</v>
      </c>
      <c r="G21" s="25">
        <f t="shared" si="0"/>
        <v>1.0699999999999999E-2</v>
      </c>
    </row>
    <row r="22" spans="1:7" ht="12.95" customHeight="1">
      <c r="A22" s="6"/>
      <c r="B22" s="24" t="s">
        <v>333</v>
      </c>
      <c r="C22" s="5" t="s">
        <v>332</v>
      </c>
      <c r="D22" s="5" t="s">
        <v>13</v>
      </c>
      <c r="E22" s="7">
        <v>1630</v>
      </c>
      <c r="F22" s="8">
        <v>6.15</v>
      </c>
      <c r="G22" s="25">
        <f t="shared" si="0"/>
        <v>1.04E-2</v>
      </c>
    </row>
    <row r="23" spans="1:7" ht="12.95" customHeight="1">
      <c r="A23" s="6"/>
      <c r="B23" s="24" t="s">
        <v>365</v>
      </c>
      <c r="C23" s="5" t="s">
        <v>362</v>
      </c>
      <c r="D23" s="5" t="s">
        <v>13</v>
      </c>
      <c r="E23" s="7">
        <v>3200</v>
      </c>
      <c r="F23" s="8">
        <v>5.18</v>
      </c>
      <c r="G23" s="25">
        <f t="shared" si="0"/>
        <v>8.6999999999999994E-3</v>
      </c>
    </row>
    <row r="24" spans="1:7" ht="12.95" customHeight="1">
      <c r="A24" s="6"/>
      <c r="B24" s="24" t="s">
        <v>164</v>
      </c>
      <c r="C24" s="5" t="s">
        <v>165</v>
      </c>
      <c r="D24" s="5" t="s">
        <v>9</v>
      </c>
      <c r="E24" s="7">
        <v>4739</v>
      </c>
      <c r="F24" s="8">
        <v>3.88</v>
      </c>
      <c r="G24" s="25">
        <f t="shared" si="0"/>
        <v>6.4999999999999997E-3</v>
      </c>
    </row>
    <row r="25" spans="1:7" ht="12.95" customHeight="1">
      <c r="A25" s="6"/>
      <c r="B25" s="24" t="s">
        <v>292</v>
      </c>
      <c r="C25" s="5" t="s">
        <v>294</v>
      </c>
      <c r="D25" s="5" t="s">
        <v>13</v>
      </c>
      <c r="E25" s="7">
        <v>61</v>
      </c>
      <c r="F25" s="8">
        <v>3.55</v>
      </c>
      <c r="G25" s="25">
        <f t="shared" si="0"/>
        <v>6.0000000000000001E-3</v>
      </c>
    </row>
    <row r="26" spans="1:7" ht="12.95" customHeight="1">
      <c r="A26" s="6"/>
      <c r="B26" s="24" t="s">
        <v>366</v>
      </c>
      <c r="C26" s="5" t="s">
        <v>363</v>
      </c>
      <c r="D26" s="5" t="s">
        <v>13</v>
      </c>
      <c r="E26" s="7">
        <v>500</v>
      </c>
      <c r="F26" s="8">
        <v>3.35</v>
      </c>
      <c r="G26" s="25">
        <f t="shared" si="0"/>
        <v>5.5999999999999999E-3</v>
      </c>
    </row>
    <row r="27" spans="1:7" ht="12.95" customHeight="1">
      <c r="A27" s="6"/>
      <c r="B27" s="24" t="s">
        <v>180</v>
      </c>
      <c r="C27" s="5" t="s">
        <v>181</v>
      </c>
      <c r="D27" s="5" t="s">
        <v>9</v>
      </c>
      <c r="E27" s="7">
        <v>14933</v>
      </c>
      <c r="F27" s="8">
        <v>3.33</v>
      </c>
      <c r="G27" s="25">
        <f t="shared" si="0"/>
        <v>5.5999999999999999E-3</v>
      </c>
    </row>
    <row r="28" spans="1:7" ht="12.95" customHeight="1">
      <c r="A28" s="6"/>
      <c r="B28" s="24" t="s">
        <v>348</v>
      </c>
      <c r="C28" s="5" t="s">
        <v>336</v>
      </c>
      <c r="D28" s="5" t="s">
        <v>9</v>
      </c>
      <c r="E28" s="7">
        <v>2000</v>
      </c>
      <c r="F28" s="8">
        <v>3.3</v>
      </c>
      <c r="G28" s="25">
        <f t="shared" si="0"/>
        <v>5.5999999999999999E-3</v>
      </c>
    </row>
    <row r="29" spans="1:7" ht="12.95" customHeight="1">
      <c r="A29" s="6"/>
      <c r="B29" s="24" t="s">
        <v>166</v>
      </c>
      <c r="C29" s="5" t="s">
        <v>167</v>
      </c>
      <c r="D29" s="5" t="s">
        <v>13</v>
      </c>
      <c r="E29" s="7">
        <v>1000</v>
      </c>
      <c r="F29" s="8">
        <v>2.94</v>
      </c>
      <c r="G29" s="25">
        <f t="shared" si="0"/>
        <v>4.8999999999999998E-3</v>
      </c>
    </row>
    <row r="30" spans="1:7" ht="12.95" customHeight="1">
      <c r="A30" s="6"/>
      <c r="B30" s="24" t="s">
        <v>367</v>
      </c>
      <c r="C30" s="5" t="s">
        <v>364</v>
      </c>
      <c r="D30" s="5" t="s">
        <v>13</v>
      </c>
      <c r="E30" s="7">
        <v>300</v>
      </c>
      <c r="F30" s="8">
        <v>2.33</v>
      </c>
      <c r="G30" s="25">
        <f t="shared" si="0"/>
        <v>3.8999999999999998E-3</v>
      </c>
    </row>
    <row r="31" spans="1:7" ht="12.95" customHeight="1">
      <c r="A31" s="6"/>
      <c r="B31" s="24" t="s">
        <v>178</v>
      </c>
      <c r="C31" s="5" t="s">
        <v>179</v>
      </c>
      <c r="D31" s="5" t="s">
        <v>13</v>
      </c>
      <c r="E31" s="7">
        <v>513</v>
      </c>
      <c r="F31" s="8">
        <v>1.81</v>
      </c>
      <c r="G31" s="25">
        <f t="shared" si="0"/>
        <v>3.0000000000000001E-3</v>
      </c>
    </row>
    <row r="32" spans="1:7" ht="12.95" customHeight="1">
      <c r="A32" s="6"/>
      <c r="B32" s="24" t="s">
        <v>256</v>
      </c>
      <c r="C32" s="5" t="s">
        <v>255</v>
      </c>
      <c r="D32" s="5" t="s">
        <v>13</v>
      </c>
      <c r="E32" s="7">
        <v>370</v>
      </c>
      <c r="F32" s="8">
        <v>1.2</v>
      </c>
      <c r="G32" s="25">
        <f t="shared" si="0"/>
        <v>2E-3</v>
      </c>
    </row>
    <row r="33" spans="1:7" ht="12.95" customHeight="1">
      <c r="A33" s="1"/>
      <c r="B33" s="22" t="s">
        <v>48</v>
      </c>
      <c r="C33" s="5" t="s">
        <v>0</v>
      </c>
      <c r="D33" s="5" t="s">
        <v>0</v>
      </c>
      <c r="E33" s="5" t="s">
        <v>0</v>
      </c>
      <c r="F33" s="9">
        <f>SUM(F7:F32)</f>
        <v>578.94999999999993</v>
      </c>
      <c r="G33" s="26">
        <f>SUM(G7:G32)</f>
        <v>0.97470000000000023</v>
      </c>
    </row>
    <row r="34" spans="1:7" ht="12.95" customHeight="1">
      <c r="A34" s="1"/>
      <c r="B34" s="27" t="s">
        <v>49</v>
      </c>
      <c r="C34" s="10" t="s">
        <v>0</v>
      </c>
      <c r="D34" s="10" t="s">
        <v>0</v>
      </c>
      <c r="E34" s="10" t="s">
        <v>0</v>
      </c>
      <c r="F34" s="11" t="s">
        <v>50</v>
      </c>
      <c r="G34" s="28" t="s">
        <v>50</v>
      </c>
    </row>
    <row r="35" spans="1:7" ht="12.95" customHeight="1">
      <c r="A35" s="1"/>
      <c r="B35" s="27" t="s">
        <v>48</v>
      </c>
      <c r="C35" s="10" t="s">
        <v>0</v>
      </c>
      <c r="D35" s="10" t="s">
        <v>0</v>
      </c>
      <c r="E35" s="10" t="s">
        <v>0</v>
      </c>
      <c r="F35" s="11" t="s">
        <v>50</v>
      </c>
      <c r="G35" s="28" t="s">
        <v>50</v>
      </c>
    </row>
    <row r="36" spans="1:7" ht="12.95" customHeight="1">
      <c r="A36" s="1"/>
      <c r="B36" s="27" t="s">
        <v>51</v>
      </c>
      <c r="C36" s="12" t="s">
        <v>0</v>
      </c>
      <c r="D36" s="10" t="s">
        <v>0</v>
      </c>
      <c r="E36" s="12" t="s">
        <v>0</v>
      </c>
      <c r="F36" s="9">
        <f>+F33</f>
        <v>578.94999999999993</v>
      </c>
      <c r="G36" s="26">
        <f>+G33</f>
        <v>0.97470000000000023</v>
      </c>
    </row>
    <row r="37" spans="1:7" ht="12.95" customHeight="1">
      <c r="A37" s="1"/>
      <c r="B37" s="27" t="s">
        <v>52</v>
      </c>
      <c r="C37" s="5" t="s">
        <v>0</v>
      </c>
      <c r="D37" s="10" t="s">
        <v>0</v>
      </c>
      <c r="E37" s="5" t="s">
        <v>0</v>
      </c>
      <c r="F37" s="13">
        <f>+F38-F36</f>
        <v>15.030000000000086</v>
      </c>
      <c r="G37" s="26">
        <f>+G38-G36</f>
        <v>2.5299999999999767E-2</v>
      </c>
    </row>
    <row r="38" spans="1:7" ht="12.95" customHeight="1" thickBot="1">
      <c r="A38" s="1"/>
      <c r="B38" s="29" t="s">
        <v>53</v>
      </c>
      <c r="C38" s="30" t="s">
        <v>0</v>
      </c>
      <c r="D38" s="30" t="s">
        <v>0</v>
      </c>
      <c r="E38" s="30" t="s">
        <v>0</v>
      </c>
      <c r="F38" s="31">
        <v>593.98</v>
      </c>
      <c r="G38" s="32">
        <v>1</v>
      </c>
    </row>
    <row r="39" spans="1:7">
      <c r="A39" s="1"/>
      <c r="B39" s="2"/>
      <c r="C39" s="1"/>
      <c r="D39" s="1"/>
      <c r="E39" s="1"/>
      <c r="F39" s="1"/>
      <c r="G39" s="1"/>
    </row>
    <row r="40" spans="1:7">
      <c r="B40" s="35"/>
    </row>
    <row r="41" spans="1:7">
      <c r="B41" s="35"/>
    </row>
  </sheetData>
  <sortState ref="B5:G32">
    <sortCondition descending="1" ref="F5:F32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71"/>
  <sheetViews>
    <sheetView zoomScale="90" zoomScaleNormal="90" workbookViewId="0">
      <selection activeCell="B1" sqref="B1"/>
    </sheetView>
  </sheetViews>
  <sheetFormatPr defaultRowHeight="12.75"/>
  <cols>
    <col min="1" max="1" width="2.5703125" customWidth="1"/>
    <col min="2" max="2" width="50.5703125" customWidth="1"/>
    <col min="3" max="3" width="27" customWidth="1"/>
    <col min="4" max="4" width="30.7109375" bestFit="1" customWidth="1"/>
    <col min="5" max="5" width="9.7109375" customWidth="1"/>
    <col min="6" max="6" width="20.85546875" bestFit="1" customWidth="1"/>
    <col min="7" max="7" width="13.7109375" bestFit="1" customWidth="1"/>
    <col min="9" max="9" width="24.85546875" bestFit="1" customWidth="1"/>
  </cols>
  <sheetData>
    <row r="1" spans="1:9" ht="16.5" customHeight="1">
      <c r="A1" s="1"/>
      <c r="B1" s="2" t="s">
        <v>70</v>
      </c>
      <c r="C1" s="1"/>
      <c r="D1" s="1"/>
      <c r="E1" s="1"/>
      <c r="F1" s="1"/>
      <c r="G1" s="1"/>
    </row>
    <row r="2" spans="1:9" ht="12.95" customHeight="1">
      <c r="A2" s="1"/>
      <c r="B2" s="3" t="s">
        <v>0</v>
      </c>
      <c r="C2" s="1"/>
      <c r="D2" s="1"/>
      <c r="E2" s="1"/>
      <c r="F2" s="1"/>
      <c r="G2" s="1"/>
    </row>
    <row r="3" spans="1:9" ht="12.95" customHeight="1" thickBot="1">
      <c r="A3" s="4"/>
      <c r="B3" s="15" t="s">
        <v>368</v>
      </c>
      <c r="C3" s="1"/>
      <c r="D3" s="1"/>
      <c r="E3" s="1"/>
      <c r="F3" s="1"/>
      <c r="G3" s="1"/>
    </row>
    <row r="4" spans="1:9" ht="33" customHeight="1">
      <c r="A4" s="1"/>
      <c r="B4" s="18" t="s">
        <v>1</v>
      </c>
      <c r="C4" s="19" t="s">
        <v>2</v>
      </c>
      <c r="D4" s="20" t="s">
        <v>3</v>
      </c>
      <c r="E4" s="20" t="s">
        <v>4</v>
      </c>
      <c r="F4" s="20" t="s">
        <v>403</v>
      </c>
      <c r="G4" s="21" t="s">
        <v>5</v>
      </c>
    </row>
    <row r="5" spans="1:9" ht="12.95" customHeight="1">
      <c r="A5" s="6"/>
      <c r="B5" s="22" t="s">
        <v>6</v>
      </c>
      <c r="C5" s="5" t="s">
        <v>0</v>
      </c>
      <c r="D5" s="5" t="s">
        <v>0</v>
      </c>
      <c r="E5" s="5" t="s">
        <v>0</v>
      </c>
      <c r="F5" s="40"/>
      <c r="G5" s="42" t="s">
        <v>0</v>
      </c>
      <c r="H5" s="36"/>
      <c r="I5" s="37"/>
    </row>
    <row r="6" spans="1:9" ht="12.95" customHeight="1">
      <c r="A6" s="6"/>
      <c r="B6" s="22" t="s">
        <v>7</v>
      </c>
      <c r="C6" s="5" t="s">
        <v>0</v>
      </c>
      <c r="D6" s="5" t="s">
        <v>0</v>
      </c>
      <c r="E6" s="5" t="s">
        <v>0</v>
      </c>
      <c r="F6" s="40"/>
      <c r="G6" s="42" t="s">
        <v>0</v>
      </c>
      <c r="H6" s="36"/>
      <c r="I6" s="37"/>
    </row>
    <row r="7" spans="1:9" ht="12.95" customHeight="1">
      <c r="A7" s="1"/>
      <c r="B7" s="24" t="s">
        <v>92</v>
      </c>
      <c r="C7" s="5" t="s">
        <v>10</v>
      </c>
      <c r="D7" s="5" t="s">
        <v>11</v>
      </c>
      <c r="E7" s="7">
        <v>14750</v>
      </c>
      <c r="F7" s="39">
        <v>192.75</v>
      </c>
      <c r="G7" s="41">
        <f t="shared" ref="G7:G38" si="0">+ROUND(F7/$F$70,4)</f>
        <v>6.8199999999999997E-2</v>
      </c>
    </row>
    <row r="8" spans="1:9" ht="12.95" customHeight="1">
      <c r="A8" s="1"/>
      <c r="B8" s="24" t="s">
        <v>99</v>
      </c>
      <c r="C8" s="5" t="s">
        <v>28</v>
      </c>
      <c r="D8" s="5" t="s">
        <v>11</v>
      </c>
      <c r="E8" s="7">
        <v>8402</v>
      </c>
      <c r="F8" s="39">
        <v>155.19999999999999</v>
      </c>
      <c r="G8" s="41">
        <f t="shared" si="0"/>
        <v>5.4899999999999997E-2</v>
      </c>
    </row>
    <row r="9" spans="1:9" ht="12.95" customHeight="1">
      <c r="A9" s="1"/>
      <c r="B9" s="24" t="s">
        <v>115</v>
      </c>
      <c r="C9" s="5" t="s">
        <v>56</v>
      </c>
      <c r="D9" s="5" t="s">
        <v>34</v>
      </c>
      <c r="E9" s="7">
        <v>1545</v>
      </c>
      <c r="F9" s="39">
        <v>95.73</v>
      </c>
      <c r="G9" s="41">
        <f t="shared" si="0"/>
        <v>3.39E-2</v>
      </c>
    </row>
    <row r="10" spans="1:9" ht="12.95" customHeight="1">
      <c r="A10" s="1"/>
      <c r="B10" s="24" t="s">
        <v>275</v>
      </c>
      <c r="C10" s="5" t="s">
        <v>283</v>
      </c>
      <c r="D10" s="5" t="s">
        <v>11</v>
      </c>
      <c r="E10" s="7">
        <v>8509</v>
      </c>
      <c r="F10" s="39">
        <v>93.27</v>
      </c>
      <c r="G10" s="41">
        <f t="shared" si="0"/>
        <v>3.3000000000000002E-2</v>
      </c>
    </row>
    <row r="11" spans="1:9" ht="12.95" customHeight="1">
      <c r="A11" s="1"/>
      <c r="B11" s="24" t="s">
        <v>205</v>
      </c>
      <c r="C11" s="5" t="s">
        <v>206</v>
      </c>
      <c r="D11" s="5" t="s">
        <v>207</v>
      </c>
      <c r="E11" s="7">
        <v>316</v>
      </c>
      <c r="F11" s="39">
        <v>87.85</v>
      </c>
      <c r="G11" s="41">
        <f t="shared" si="0"/>
        <v>3.1099999999999999E-2</v>
      </c>
    </row>
    <row r="12" spans="1:9" ht="12.95" customHeight="1">
      <c r="A12" s="6"/>
      <c r="B12" s="24" t="s">
        <v>107</v>
      </c>
      <c r="C12" s="5" t="s">
        <v>26</v>
      </c>
      <c r="D12" s="5" t="s">
        <v>27</v>
      </c>
      <c r="E12" s="7">
        <v>990</v>
      </c>
      <c r="F12" s="8">
        <v>87.33</v>
      </c>
      <c r="G12" s="25">
        <f t="shared" si="0"/>
        <v>3.09E-2</v>
      </c>
      <c r="H12" s="36"/>
      <c r="I12" s="37"/>
    </row>
    <row r="13" spans="1:9" ht="12.95" customHeight="1">
      <c r="A13" s="6"/>
      <c r="B13" s="24" t="s">
        <v>135</v>
      </c>
      <c r="C13" s="5" t="s">
        <v>71</v>
      </c>
      <c r="D13" s="5" t="s">
        <v>189</v>
      </c>
      <c r="E13" s="7">
        <v>420</v>
      </c>
      <c r="F13" s="8">
        <v>82.44</v>
      </c>
      <c r="G13" s="25">
        <f t="shared" si="0"/>
        <v>2.92E-2</v>
      </c>
      <c r="H13" s="36"/>
      <c r="I13" s="37"/>
    </row>
    <row r="14" spans="1:9" ht="12.95" customHeight="1">
      <c r="A14" s="6"/>
      <c r="B14" s="24" t="s">
        <v>223</v>
      </c>
      <c r="C14" s="5" t="s">
        <v>224</v>
      </c>
      <c r="D14" s="5" t="s">
        <v>225</v>
      </c>
      <c r="E14" s="7">
        <v>25000</v>
      </c>
      <c r="F14" s="8">
        <v>75.48</v>
      </c>
      <c r="G14" s="25">
        <f t="shared" si="0"/>
        <v>2.6700000000000002E-2</v>
      </c>
      <c r="H14" s="36"/>
      <c r="I14" s="37"/>
    </row>
    <row r="15" spans="1:9" ht="12.95" customHeight="1">
      <c r="A15" s="6"/>
      <c r="B15" s="24" t="s">
        <v>126</v>
      </c>
      <c r="C15" s="5" t="s">
        <v>80</v>
      </c>
      <c r="D15" s="5" t="s">
        <v>34</v>
      </c>
      <c r="E15" s="7">
        <v>5867</v>
      </c>
      <c r="F15" s="8">
        <v>74.16</v>
      </c>
      <c r="G15" s="25">
        <f t="shared" si="0"/>
        <v>2.6200000000000001E-2</v>
      </c>
      <c r="H15" s="36"/>
      <c r="I15" s="37"/>
    </row>
    <row r="16" spans="1:9" ht="12.95" customHeight="1">
      <c r="A16" s="6"/>
      <c r="B16" s="24" t="s">
        <v>260</v>
      </c>
      <c r="C16" s="5" t="s">
        <v>265</v>
      </c>
      <c r="D16" s="5" t="s">
        <v>55</v>
      </c>
      <c r="E16" s="7">
        <v>11127</v>
      </c>
      <c r="F16" s="8">
        <v>69.400000000000006</v>
      </c>
      <c r="G16" s="25">
        <f t="shared" si="0"/>
        <v>2.4500000000000001E-2</v>
      </c>
      <c r="H16" s="36"/>
      <c r="I16" s="37"/>
    </row>
    <row r="17" spans="1:9" ht="12.95" customHeight="1">
      <c r="A17" s="6"/>
      <c r="B17" s="24" t="s">
        <v>350</v>
      </c>
      <c r="C17" s="5" t="s">
        <v>338</v>
      </c>
      <c r="D17" s="5" t="s">
        <v>34</v>
      </c>
      <c r="E17" s="7">
        <v>16500</v>
      </c>
      <c r="F17" s="8">
        <v>64.5</v>
      </c>
      <c r="G17" s="25">
        <f t="shared" si="0"/>
        <v>2.2800000000000001E-2</v>
      </c>
      <c r="H17" s="36"/>
      <c r="I17" s="37"/>
    </row>
    <row r="18" spans="1:9" ht="12.95" customHeight="1">
      <c r="A18" s="6"/>
      <c r="B18" s="24" t="s">
        <v>274</v>
      </c>
      <c r="C18" s="5" t="s">
        <v>282</v>
      </c>
      <c r="D18" s="5" t="s">
        <v>11</v>
      </c>
      <c r="E18" s="7">
        <v>23345</v>
      </c>
      <c r="F18" s="8">
        <v>63.32</v>
      </c>
      <c r="G18" s="25">
        <f t="shared" si="0"/>
        <v>2.24E-2</v>
      </c>
      <c r="H18" s="36"/>
      <c r="I18" s="37"/>
    </row>
    <row r="19" spans="1:9" ht="12.95" customHeight="1">
      <c r="A19" s="6"/>
      <c r="B19" s="24" t="s">
        <v>304</v>
      </c>
      <c r="C19" s="5" t="s">
        <v>299</v>
      </c>
      <c r="D19" s="5" t="s">
        <v>186</v>
      </c>
      <c r="E19" s="7">
        <v>7342</v>
      </c>
      <c r="F19" s="8">
        <v>63.07</v>
      </c>
      <c r="G19" s="25">
        <f t="shared" si="0"/>
        <v>2.23E-2</v>
      </c>
      <c r="H19" s="36"/>
      <c r="I19" s="37"/>
    </row>
    <row r="20" spans="1:9" ht="12.95" customHeight="1">
      <c r="A20" s="6"/>
      <c r="B20" s="24" t="s">
        <v>137</v>
      </c>
      <c r="C20" s="5" t="s">
        <v>246</v>
      </c>
      <c r="D20" s="5" t="s">
        <v>61</v>
      </c>
      <c r="E20" s="7">
        <v>24320</v>
      </c>
      <c r="F20" s="8">
        <v>61.76</v>
      </c>
      <c r="G20" s="25">
        <f t="shared" si="0"/>
        <v>2.18E-2</v>
      </c>
      <c r="H20" s="36"/>
      <c r="I20" s="37"/>
    </row>
    <row r="21" spans="1:9" ht="12.95" customHeight="1">
      <c r="A21" s="6"/>
      <c r="B21" s="24" t="s">
        <v>389</v>
      </c>
      <c r="C21" s="5" t="s">
        <v>378</v>
      </c>
      <c r="D21" s="5" t="s">
        <v>11</v>
      </c>
      <c r="E21" s="7">
        <v>5000</v>
      </c>
      <c r="F21" s="8">
        <v>59.25</v>
      </c>
      <c r="G21" s="25">
        <f t="shared" si="0"/>
        <v>2.1000000000000001E-2</v>
      </c>
      <c r="H21" s="36"/>
      <c r="I21" s="37"/>
    </row>
    <row r="22" spans="1:9" ht="12.95" customHeight="1">
      <c r="A22" s="6"/>
      <c r="B22" s="24" t="s">
        <v>352</v>
      </c>
      <c r="C22" s="5" t="s">
        <v>340</v>
      </c>
      <c r="D22" s="5" t="s">
        <v>11</v>
      </c>
      <c r="E22" s="7">
        <v>4228</v>
      </c>
      <c r="F22" s="8">
        <v>56.46</v>
      </c>
      <c r="G22" s="25">
        <f t="shared" si="0"/>
        <v>0.02</v>
      </c>
      <c r="H22" s="36"/>
      <c r="I22" s="37"/>
    </row>
    <row r="23" spans="1:9" ht="12.95" customHeight="1">
      <c r="A23" s="6"/>
      <c r="B23" s="24" t="s">
        <v>347</v>
      </c>
      <c r="C23" s="5" t="s">
        <v>335</v>
      </c>
      <c r="D23" s="5" t="s">
        <v>11</v>
      </c>
      <c r="E23" s="7">
        <v>7275</v>
      </c>
      <c r="F23" s="8">
        <v>55.83</v>
      </c>
      <c r="G23" s="25">
        <f t="shared" si="0"/>
        <v>1.9699999999999999E-2</v>
      </c>
      <c r="H23" s="36"/>
      <c r="I23" s="37"/>
    </row>
    <row r="24" spans="1:9" ht="12.95" customHeight="1">
      <c r="A24" s="6"/>
      <c r="B24" s="24" t="s">
        <v>118</v>
      </c>
      <c r="C24" s="5" t="s">
        <v>65</v>
      </c>
      <c r="D24" s="5" t="s">
        <v>58</v>
      </c>
      <c r="E24" s="7">
        <v>1431</v>
      </c>
      <c r="F24" s="8">
        <v>54.41</v>
      </c>
      <c r="G24" s="25">
        <f t="shared" si="0"/>
        <v>1.9199999999999998E-2</v>
      </c>
      <c r="H24" s="36"/>
      <c r="I24" s="37"/>
    </row>
    <row r="25" spans="1:9" ht="12.95" customHeight="1">
      <c r="A25" s="6"/>
      <c r="B25" s="24" t="s">
        <v>317</v>
      </c>
      <c r="C25" s="5" t="s">
        <v>318</v>
      </c>
      <c r="D25" s="5" t="s">
        <v>34</v>
      </c>
      <c r="E25" s="7">
        <v>16000</v>
      </c>
      <c r="F25" s="8">
        <v>53.07</v>
      </c>
      <c r="G25" s="25">
        <f t="shared" si="0"/>
        <v>1.8800000000000001E-2</v>
      </c>
      <c r="H25" s="36"/>
      <c r="I25" s="37"/>
    </row>
    <row r="26" spans="1:9" ht="12.95" customHeight="1">
      <c r="A26" s="6"/>
      <c r="B26" s="24" t="s">
        <v>128</v>
      </c>
      <c r="C26" s="5" t="s">
        <v>83</v>
      </c>
      <c r="D26" s="5" t="s">
        <v>27</v>
      </c>
      <c r="E26" s="7">
        <v>1500</v>
      </c>
      <c r="F26" s="8">
        <v>52.08</v>
      </c>
      <c r="G26" s="25">
        <f t="shared" si="0"/>
        <v>1.84E-2</v>
      </c>
      <c r="H26" s="36"/>
      <c r="I26" s="37"/>
    </row>
    <row r="27" spans="1:9" ht="12.95" customHeight="1">
      <c r="A27" s="6"/>
      <c r="B27" s="24" t="s">
        <v>329</v>
      </c>
      <c r="C27" s="5" t="s">
        <v>324</v>
      </c>
      <c r="D27" s="5" t="s">
        <v>225</v>
      </c>
      <c r="E27" s="7">
        <v>102359</v>
      </c>
      <c r="F27" s="8">
        <v>51.18</v>
      </c>
      <c r="G27" s="25">
        <f t="shared" si="0"/>
        <v>1.8100000000000002E-2</v>
      </c>
      <c r="H27" s="36"/>
      <c r="I27" s="37"/>
    </row>
    <row r="28" spans="1:9" ht="12.95" customHeight="1">
      <c r="A28" s="6"/>
      <c r="B28" s="24" t="s">
        <v>395</v>
      </c>
      <c r="C28" s="5" t="s">
        <v>384</v>
      </c>
      <c r="D28" s="5" t="s">
        <v>58</v>
      </c>
      <c r="E28" s="7">
        <v>7000</v>
      </c>
      <c r="F28" s="8">
        <v>49.04</v>
      </c>
      <c r="G28" s="25">
        <f t="shared" si="0"/>
        <v>1.7299999999999999E-2</v>
      </c>
      <c r="H28" s="36"/>
      <c r="I28" s="37"/>
    </row>
    <row r="29" spans="1:9" ht="12.95" customHeight="1">
      <c r="A29" s="6"/>
      <c r="B29" s="24" t="s">
        <v>111</v>
      </c>
      <c r="C29" s="5" t="s">
        <v>60</v>
      </c>
      <c r="D29" s="5" t="s">
        <v>34</v>
      </c>
      <c r="E29" s="7">
        <v>3902</v>
      </c>
      <c r="F29" s="8">
        <v>47.8</v>
      </c>
      <c r="G29" s="25">
        <f t="shared" si="0"/>
        <v>1.6899999999999998E-2</v>
      </c>
      <c r="H29" s="36"/>
      <c r="I29" s="37"/>
    </row>
    <row r="30" spans="1:9" ht="12.95" customHeight="1">
      <c r="A30" s="6"/>
      <c r="B30" s="24" t="s">
        <v>119</v>
      </c>
      <c r="C30" s="5" t="s">
        <v>66</v>
      </c>
      <c r="D30" s="5" t="s">
        <v>11</v>
      </c>
      <c r="E30" s="7">
        <v>7058</v>
      </c>
      <c r="F30" s="8">
        <v>46.33</v>
      </c>
      <c r="G30" s="25">
        <f t="shared" si="0"/>
        <v>1.6400000000000001E-2</v>
      </c>
      <c r="H30" s="36"/>
      <c r="I30" s="37"/>
    </row>
    <row r="31" spans="1:9" ht="12.95" customHeight="1">
      <c r="A31" s="6"/>
      <c r="B31" s="24" t="s">
        <v>170</v>
      </c>
      <c r="C31" s="5" t="s">
        <v>171</v>
      </c>
      <c r="D31" s="5" t="s">
        <v>34</v>
      </c>
      <c r="E31" s="7">
        <v>16104</v>
      </c>
      <c r="F31" s="8">
        <v>45.29</v>
      </c>
      <c r="G31" s="25">
        <f t="shared" si="0"/>
        <v>1.6E-2</v>
      </c>
      <c r="H31" s="36"/>
      <c r="I31" s="37"/>
    </row>
    <row r="32" spans="1:9" ht="12.95" customHeight="1">
      <c r="A32" s="6"/>
      <c r="B32" s="24" t="s">
        <v>346</v>
      </c>
      <c r="C32" s="5" t="s">
        <v>334</v>
      </c>
      <c r="D32" s="5" t="s">
        <v>11</v>
      </c>
      <c r="E32" s="7">
        <v>2706</v>
      </c>
      <c r="F32" s="8">
        <v>45.21</v>
      </c>
      <c r="G32" s="25">
        <f t="shared" si="0"/>
        <v>1.6E-2</v>
      </c>
      <c r="H32" s="36"/>
      <c r="I32" s="37"/>
    </row>
    <row r="33" spans="1:9" ht="12.95" customHeight="1">
      <c r="A33" s="6"/>
      <c r="B33" s="24" t="s">
        <v>146</v>
      </c>
      <c r="C33" s="5" t="s">
        <v>147</v>
      </c>
      <c r="D33" s="5" t="s">
        <v>55</v>
      </c>
      <c r="E33" s="7">
        <v>16991</v>
      </c>
      <c r="F33" s="8">
        <v>43.87</v>
      </c>
      <c r="G33" s="25">
        <f t="shared" si="0"/>
        <v>1.55E-2</v>
      </c>
      <c r="H33" s="36"/>
      <c r="I33" s="37"/>
    </row>
    <row r="34" spans="1:9" ht="12.95" customHeight="1">
      <c r="A34" s="6"/>
      <c r="B34" s="24" t="s">
        <v>278</v>
      </c>
      <c r="C34" s="5" t="s">
        <v>286</v>
      </c>
      <c r="D34" s="5" t="s">
        <v>23</v>
      </c>
      <c r="E34" s="7">
        <v>845</v>
      </c>
      <c r="F34" s="8">
        <v>43.82</v>
      </c>
      <c r="G34" s="25">
        <f t="shared" si="0"/>
        <v>1.55E-2</v>
      </c>
      <c r="H34" s="36"/>
      <c r="I34" s="37"/>
    </row>
    <row r="35" spans="1:9" ht="12.95" customHeight="1">
      <c r="A35" s="6"/>
      <c r="B35" s="24" t="s">
        <v>291</v>
      </c>
      <c r="C35" s="5" t="s">
        <v>57</v>
      </c>
      <c r="D35" s="5" t="s">
        <v>58</v>
      </c>
      <c r="E35" s="7">
        <v>281</v>
      </c>
      <c r="F35" s="8">
        <v>43.71</v>
      </c>
      <c r="G35" s="25">
        <f t="shared" si="0"/>
        <v>1.55E-2</v>
      </c>
      <c r="H35" s="36"/>
      <c r="I35" s="37"/>
    </row>
    <row r="36" spans="1:9" ht="12.95" customHeight="1">
      <c r="A36" s="6"/>
      <c r="B36" s="24" t="s">
        <v>369</v>
      </c>
      <c r="C36" s="5" t="s">
        <v>371</v>
      </c>
      <c r="D36" s="5" t="s">
        <v>23</v>
      </c>
      <c r="E36" s="7">
        <v>7000</v>
      </c>
      <c r="F36" s="8">
        <v>42.46</v>
      </c>
      <c r="G36" s="25">
        <f t="shared" si="0"/>
        <v>1.4999999999999999E-2</v>
      </c>
      <c r="H36" s="36"/>
      <c r="I36" s="37"/>
    </row>
    <row r="37" spans="1:9" ht="12.95" customHeight="1">
      <c r="A37" s="6"/>
      <c r="B37" s="24" t="s">
        <v>355</v>
      </c>
      <c r="C37" s="5" t="s">
        <v>343</v>
      </c>
      <c r="D37" s="5" t="s">
        <v>34</v>
      </c>
      <c r="E37" s="7">
        <v>3500</v>
      </c>
      <c r="F37" s="8">
        <v>41.4</v>
      </c>
      <c r="G37" s="25">
        <f t="shared" si="0"/>
        <v>1.46E-2</v>
      </c>
      <c r="H37" s="36"/>
      <c r="I37" s="37"/>
    </row>
    <row r="38" spans="1:9" ht="12.95" customHeight="1">
      <c r="A38" s="6"/>
      <c r="B38" s="24" t="s">
        <v>280</v>
      </c>
      <c r="C38" s="5" t="s">
        <v>288</v>
      </c>
      <c r="D38" s="5" t="s">
        <v>34</v>
      </c>
      <c r="E38" s="7">
        <v>2100</v>
      </c>
      <c r="F38" s="8">
        <v>38.64</v>
      </c>
      <c r="G38" s="25">
        <f t="shared" si="0"/>
        <v>1.37E-2</v>
      </c>
      <c r="H38" s="36"/>
      <c r="I38" s="37"/>
    </row>
    <row r="39" spans="1:9" ht="12.95" customHeight="1">
      <c r="A39" s="6"/>
      <c r="B39" s="24" t="s">
        <v>398</v>
      </c>
      <c r="C39" s="5" t="s">
        <v>396</v>
      </c>
      <c r="D39" s="5" t="s">
        <v>23</v>
      </c>
      <c r="E39" s="7">
        <v>1500</v>
      </c>
      <c r="F39" s="8">
        <v>38.590000000000003</v>
      </c>
      <c r="G39" s="25">
        <f t="shared" ref="G39:G64" si="1">+ROUND(F39/$F$70,4)</f>
        <v>1.3599999999999999E-2</v>
      </c>
      <c r="H39" s="36"/>
      <c r="I39" s="37"/>
    </row>
    <row r="40" spans="1:9" ht="12.95" customHeight="1">
      <c r="A40" s="6"/>
      <c r="B40" s="24" t="s">
        <v>370</v>
      </c>
      <c r="C40" s="5" t="s">
        <v>373</v>
      </c>
      <c r="D40" s="5" t="s">
        <v>23</v>
      </c>
      <c r="E40" s="7">
        <v>10000</v>
      </c>
      <c r="F40" s="8">
        <v>37.729999999999997</v>
      </c>
      <c r="G40" s="25">
        <f t="shared" si="1"/>
        <v>1.3299999999999999E-2</v>
      </c>
      <c r="H40" s="36"/>
      <c r="I40" s="37"/>
    </row>
    <row r="41" spans="1:9" ht="12.95" customHeight="1">
      <c r="A41" s="6"/>
      <c r="B41" s="24" t="s">
        <v>203</v>
      </c>
      <c r="C41" s="5" t="s">
        <v>204</v>
      </c>
      <c r="D41" s="5" t="s">
        <v>30</v>
      </c>
      <c r="E41" s="7">
        <v>462</v>
      </c>
      <c r="F41" s="8">
        <v>36.06</v>
      </c>
      <c r="G41" s="25">
        <f t="shared" si="1"/>
        <v>1.2800000000000001E-2</v>
      </c>
      <c r="H41" s="36"/>
      <c r="I41" s="37"/>
    </row>
    <row r="42" spans="1:9" ht="12.95" customHeight="1">
      <c r="A42" s="6"/>
      <c r="B42" s="24" t="s">
        <v>269</v>
      </c>
      <c r="C42" s="5" t="s">
        <v>270</v>
      </c>
      <c r="D42" s="5" t="s">
        <v>186</v>
      </c>
      <c r="E42" s="7">
        <v>13065</v>
      </c>
      <c r="F42" s="8">
        <v>32.92</v>
      </c>
      <c r="G42" s="25">
        <f t="shared" si="1"/>
        <v>1.1599999999999999E-2</v>
      </c>
      <c r="H42" s="36"/>
      <c r="I42" s="37"/>
    </row>
    <row r="43" spans="1:9" ht="12.95" customHeight="1">
      <c r="A43" s="6"/>
      <c r="B43" s="24" t="s">
        <v>262</v>
      </c>
      <c r="C43" s="5" t="s">
        <v>267</v>
      </c>
      <c r="D43" s="5" t="s">
        <v>186</v>
      </c>
      <c r="E43" s="7">
        <v>4580</v>
      </c>
      <c r="F43" s="8">
        <v>31.62</v>
      </c>
      <c r="G43" s="25">
        <f t="shared" si="1"/>
        <v>1.12E-2</v>
      </c>
      <c r="H43" s="36"/>
      <c r="I43" s="37"/>
    </row>
    <row r="44" spans="1:9" ht="12.95" customHeight="1">
      <c r="A44" s="6"/>
      <c r="B44" s="24" t="s">
        <v>293</v>
      </c>
      <c r="C44" s="5" t="s">
        <v>295</v>
      </c>
      <c r="D44" s="5" t="s">
        <v>55</v>
      </c>
      <c r="E44" s="7">
        <v>40</v>
      </c>
      <c r="F44" s="8">
        <v>29.95</v>
      </c>
      <c r="G44" s="25">
        <f t="shared" si="1"/>
        <v>1.06E-2</v>
      </c>
      <c r="H44" s="36"/>
      <c r="I44" s="37"/>
    </row>
    <row r="45" spans="1:9" ht="12.95" customHeight="1">
      <c r="A45" s="6"/>
      <c r="B45" s="24" t="s">
        <v>248</v>
      </c>
      <c r="C45" s="5" t="s">
        <v>251</v>
      </c>
      <c r="D45" s="5" t="s">
        <v>34</v>
      </c>
      <c r="E45" s="7">
        <v>5670</v>
      </c>
      <c r="F45" s="8">
        <v>29.93</v>
      </c>
      <c r="G45" s="25">
        <f t="shared" si="1"/>
        <v>1.06E-2</v>
      </c>
      <c r="H45" s="36"/>
      <c r="I45" s="37"/>
    </row>
    <row r="46" spans="1:9" ht="12.95" customHeight="1">
      <c r="A46" s="6"/>
      <c r="B46" s="24" t="s">
        <v>162</v>
      </c>
      <c r="C46" s="5" t="s">
        <v>163</v>
      </c>
      <c r="D46" s="5" t="s">
        <v>27</v>
      </c>
      <c r="E46" s="7">
        <v>104</v>
      </c>
      <c r="F46" s="8">
        <v>29.7</v>
      </c>
      <c r="G46" s="25">
        <f t="shared" si="1"/>
        <v>1.0500000000000001E-2</v>
      </c>
      <c r="H46" s="36"/>
      <c r="I46" s="37"/>
    </row>
    <row r="47" spans="1:9" ht="12.95" customHeight="1">
      <c r="A47" s="6"/>
      <c r="B47" s="24" t="s">
        <v>399</v>
      </c>
      <c r="C47" s="5" t="s">
        <v>397</v>
      </c>
      <c r="D47" s="5" t="s">
        <v>23</v>
      </c>
      <c r="E47" s="7">
        <v>2000</v>
      </c>
      <c r="F47" s="8">
        <v>28.05</v>
      </c>
      <c r="G47" s="25">
        <f t="shared" si="1"/>
        <v>9.9000000000000008E-3</v>
      </c>
      <c r="H47" s="36"/>
      <c r="I47" s="37"/>
    </row>
    <row r="48" spans="1:9" ht="12.95" customHeight="1">
      <c r="A48" s="6"/>
      <c r="B48" s="24" t="s">
        <v>386</v>
      </c>
      <c r="C48" s="5" t="s">
        <v>375</v>
      </c>
      <c r="D48" s="5" t="s">
        <v>23</v>
      </c>
      <c r="E48" s="7">
        <v>4500</v>
      </c>
      <c r="F48" s="8">
        <v>27.86</v>
      </c>
      <c r="G48" s="25">
        <f t="shared" si="1"/>
        <v>9.9000000000000008E-3</v>
      </c>
      <c r="H48" s="36"/>
      <c r="I48" s="37"/>
    </row>
    <row r="49" spans="1:9" ht="12.95" customHeight="1">
      <c r="A49" s="6"/>
      <c r="B49" s="24" t="s">
        <v>230</v>
      </c>
      <c r="C49" s="5" t="s">
        <v>231</v>
      </c>
      <c r="D49" s="5" t="s">
        <v>186</v>
      </c>
      <c r="E49" s="7">
        <v>1811</v>
      </c>
      <c r="F49" s="8">
        <v>27.6</v>
      </c>
      <c r="G49" s="25">
        <f t="shared" si="1"/>
        <v>9.7999999999999997E-3</v>
      </c>
      <c r="H49" s="36"/>
      <c r="I49" s="37"/>
    </row>
    <row r="50" spans="1:9" ht="12.95" customHeight="1">
      <c r="A50" s="6"/>
      <c r="B50" s="24" t="s">
        <v>259</v>
      </c>
      <c r="C50" s="5" t="s">
        <v>264</v>
      </c>
      <c r="D50" s="5" t="s">
        <v>11</v>
      </c>
      <c r="E50" s="7">
        <v>3315</v>
      </c>
      <c r="F50" s="8">
        <v>26.89</v>
      </c>
      <c r="G50" s="25">
        <f t="shared" si="1"/>
        <v>9.4999999999999998E-3</v>
      </c>
      <c r="H50" s="36"/>
      <c r="I50" s="37"/>
    </row>
    <row r="51" spans="1:9" ht="12.95" customHeight="1">
      <c r="A51" s="6"/>
      <c r="B51" s="24" t="s">
        <v>385</v>
      </c>
      <c r="C51" s="5" t="s">
        <v>374</v>
      </c>
      <c r="D51" s="5" t="s">
        <v>23</v>
      </c>
      <c r="E51" s="7">
        <v>4500</v>
      </c>
      <c r="F51" s="8">
        <v>26.22</v>
      </c>
      <c r="G51" s="25">
        <f t="shared" si="1"/>
        <v>9.2999999999999992E-3</v>
      </c>
      <c r="H51" s="36"/>
      <c r="I51" s="37"/>
    </row>
    <row r="52" spans="1:9" ht="12.95" customHeight="1">
      <c r="A52" s="6"/>
      <c r="B52" s="24" t="s">
        <v>168</v>
      </c>
      <c r="C52" s="5" t="s">
        <v>169</v>
      </c>
      <c r="D52" s="5" t="s">
        <v>46</v>
      </c>
      <c r="E52" s="7">
        <v>2515</v>
      </c>
      <c r="F52" s="8">
        <v>25.37</v>
      </c>
      <c r="G52" s="25">
        <f t="shared" si="1"/>
        <v>8.9999999999999993E-3</v>
      </c>
      <c r="H52" s="36"/>
      <c r="I52" s="37"/>
    </row>
    <row r="53" spans="1:9" ht="12.95" customHeight="1">
      <c r="A53" s="6"/>
      <c r="B53" s="24" t="s">
        <v>394</v>
      </c>
      <c r="C53" s="5" t="s">
        <v>383</v>
      </c>
      <c r="D53" s="5" t="s">
        <v>58</v>
      </c>
      <c r="E53" s="7">
        <v>12000</v>
      </c>
      <c r="F53" s="8">
        <v>24.89</v>
      </c>
      <c r="G53" s="25">
        <f t="shared" si="1"/>
        <v>8.8000000000000005E-3</v>
      </c>
      <c r="H53" s="36"/>
      <c r="I53" s="37"/>
    </row>
    <row r="54" spans="1:9" ht="12.95" customHeight="1">
      <c r="A54" s="6"/>
      <c r="B54" s="24" t="s">
        <v>354</v>
      </c>
      <c r="C54" s="5" t="s">
        <v>342</v>
      </c>
      <c r="D54" s="5" t="s">
        <v>46</v>
      </c>
      <c r="E54" s="7">
        <v>1400</v>
      </c>
      <c r="F54" s="8">
        <v>24.06</v>
      </c>
      <c r="G54" s="25">
        <f t="shared" si="1"/>
        <v>8.5000000000000006E-3</v>
      </c>
      <c r="H54" s="36"/>
      <c r="I54" s="37"/>
    </row>
    <row r="55" spans="1:9" ht="12.95" customHeight="1">
      <c r="A55" s="6"/>
      <c r="B55" s="24" t="s">
        <v>117</v>
      </c>
      <c r="C55" s="5" t="s">
        <v>68</v>
      </c>
      <c r="D55" s="5" t="s">
        <v>23</v>
      </c>
      <c r="E55" s="7">
        <v>2500</v>
      </c>
      <c r="F55" s="8">
        <v>22.59</v>
      </c>
      <c r="G55" s="25">
        <f t="shared" si="1"/>
        <v>8.0000000000000002E-3</v>
      </c>
      <c r="H55" s="36"/>
      <c r="I55" s="37"/>
    </row>
    <row r="56" spans="1:9" ht="12.95" customHeight="1">
      <c r="A56" s="6"/>
      <c r="B56" s="24" t="s">
        <v>242</v>
      </c>
      <c r="C56" s="5" t="s">
        <v>244</v>
      </c>
      <c r="D56" s="5" t="s">
        <v>55</v>
      </c>
      <c r="E56" s="7">
        <v>310</v>
      </c>
      <c r="F56" s="8">
        <v>21.83</v>
      </c>
      <c r="G56" s="25">
        <f t="shared" si="1"/>
        <v>7.7000000000000002E-3</v>
      </c>
      <c r="H56" s="36"/>
      <c r="I56" s="37"/>
    </row>
    <row r="57" spans="1:9" ht="12.95" customHeight="1">
      <c r="A57" s="6"/>
      <c r="B57" s="24" t="s">
        <v>212</v>
      </c>
      <c r="C57" s="5" t="s">
        <v>213</v>
      </c>
      <c r="D57" s="5" t="s">
        <v>88</v>
      </c>
      <c r="E57" s="7">
        <v>33029</v>
      </c>
      <c r="F57" s="8">
        <v>21.35</v>
      </c>
      <c r="G57" s="25">
        <f t="shared" si="1"/>
        <v>7.6E-3</v>
      </c>
      <c r="H57" s="36"/>
      <c r="I57" s="37"/>
    </row>
    <row r="58" spans="1:9" ht="12.95" customHeight="1">
      <c r="A58" s="6"/>
      <c r="B58" s="24" t="s">
        <v>238</v>
      </c>
      <c r="C58" s="5" t="s">
        <v>239</v>
      </c>
      <c r="D58" s="5" t="s">
        <v>46</v>
      </c>
      <c r="E58" s="7">
        <v>7176</v>
      </c>
      <c r="F58" s="8">
        <v>18.940000000000001</v>
      </c>
      <c r="G58" s="25">
        <f t="shared" si="1"/>
        <v>6.7000000000000002E-3</v>
      </c>
      <c r="H58" s="36"/>
      <c r="I58" s="37"/>
    </row>
    <row r="59" spans="1:9" ht="12.95" customHeight="1">
      <c r="A59" s="6"/>
      <c r="B59" s="24" t="s">
        <v>249</v>
      </c>
      <c r="C59" s="5" t="s">
        <v>252</v>
      </c>
      <c r="D59" s="5" t="s">
        <v>23</v>
      </c>
      <c r="E59" s="7">
        <v>1000</v>
      </c>
      <c r="F59" s="8">
        <v>18.88</v>
      </c>
      <c r="G59" s="25">
        <f t="shared" si="1"/>
        <v>6.7000000000000002E-3</v>
      </c>
      <c r="H59" s="36"/>
      <c r="I59" s="37"/>
    </row>
    <row r="60" spans="1:9" ht="12.95" customHeight="1">
      <c r="A60" s="6"/>
      <c r="B60" s="24" t="s">
        <v>172</v>
      </c>
      <c r="C60" s="5" t="s">
        <v>45</v>
      </c>
      <c r="D60" s="5" t="s">
        <v>23</v>
      </c>
      <c r="E60" s="7">
        <v>3262</v>
      </c>
      <c r="F60" s="8">
        <v>18.29</v>
      </c>
      <c r="G60" s="25">
        <f t="shared" si="1"/>
        <v>6.4999999999999997E-3</v>
      </c>
      <c r="H60" s="36"/>
      <c r="I60" s="37"/>
    </row>
    <row r="61" spans="1:9" ht="12.95" customHeight="1">
      <c r="A61" s="6"/>
      <c r="B61" s="24" t="s">
        <v>101</v>
      </c>
      <c r="C61" s="5" t="s">
        <v>47</v>
      </c>
      <c r="D61" s="5" t="s">
        <v>23</v>
      </c>
      <c r="E61" s="7">
        <v>800</v>
      </c>
      <c r="F61" s="8">
        <v>17.87</v>
      </c>
      <c r="G61" s="25">
        <f t="shared" si="1"/>
        <v>6.3E-3</v>
      </c>
      <c r="H61" s="36"/>
      <c r="I61" s="37"/>
    </row>
    <row r="62" spans="1:9" ht="12.95" customHeight="1">
      <c r="A62" s="6"/>
      <c r="B62" s="24" t="s">
        <v>388</v>
      </c>
      <c r="C62" s="5" t="s">
        <v>377</v>
      </c>
      <c r="D62" s="5" t="s">
        <v>23</v>
      </c>
      <c r="E62" s="7">
        <v>3000</v>
      </c>
      <c r="F62" s="8">
        <v>15.09</v>
      </c>
      <c r="G62" s="25">
        <f t="shared" si="1"/>
        <v>5.3E-3</v>
      </c>
      <c r="H62" s="36"/>
      <c r="I62" s="37"/>
    </row>
    <row r="63" spans="1:9" ht="12.95" customHeight="1">
      <c r="A63" s="6"/>
      <c r="B63" s="24" t="s">
        <v>182</v>
      </c>
      <c r="C63" s="5" t="s">
        <v>183</v>
      </c>
      <c r="D63" s="5" t="s">
        <v>33</v>
      </c>
      <c r="E63" s="7">
        <v>1317</v>
      </c>
      <c r="F63" s="8">
        <v>14.93</v>
      </c>
      <c r="G63" s="25">
        <f t="shared" si="1"/>
        <v>5.3E-3</v>
      </c>
      <c r="H63" s="36"/>
      <c r="I63" s="37"/>
    </row>
    <row r="64" spans="1:9" ht="12.95" customHeight="1">
      <c r="A64" s="6"/>
      <c r="B64" s="24" t="s">
        <v>263</v>
      </c>
      <c r="C64" s="5" t="s">
        <v>268</v>
      </c>
      <c r="D64" s="5" t="s">
        <v>55</v>
      </c>
      <c r="E64" s="7">
        <v>275</v>
      </c>
      <c r="F64" s="8">
        <v>12.07</v>
      </c>
      <c r="G64" s="25">
        <f t="shared" si="1"/>
        <v>4.3E-3</v>
      </c>
      <c r="H64" s="36"/>
      <c r="I64" s="37"/>
    </row>
    <row r="65" spans="1:9" ht="12.95" customHeight="1">
      <c r="A65" s="1"/>
      <c r="B65" s="22" t="s">
        <v>48</v>
      </c>
      <c r="C65" s="5" t="s">
        <v>0</v>
      </c>
      <c r="D65" s="5" t="s">
        <v>0</v>
      </c>
      <c r="E65" s="5" t="s">
        <v>0</v>
      </c>
      <c r="F65" s="9">
        <f>SUM(F7:F64)</f>
        <v>2795.389999999999</v>
      </c>
      <c r="G65" s="26">
        <f>SUM(G7:G64)</f>
        <v>0.98879999999999979</v>
      </c>
      <c r="H65" s="36"/>
      <c r="I65" s="36"/>
    </row>
    <row r="66" spans="1:9" ht="12.95" customHeight="1">
      <c r="A66" s="1"/>
      <c r="B66" s="27" t="s">
        <v>49</v>
      </c>
      <c r="C66" s="10" t="s">
        <v>0</v>
      </c>
      <c r="D66" s="10" t="s">
        <v>0</v>
      </c>
      <c r="E66" s="10" t="s">
        <v>0</v>
      </c>
      <c r="F66" s="11" t="s">
        <v>50</v>
      </c>
      <c r="G66" s="28" t="s">
        <v>50</v>
      </c>
    </row>
    <row r="67" spans="1:9" ht="12.95" customHeight="1">
      <c r="A67" s="1"/>
      <c r="B67" s="27" t="s">
        <v>48</v>
      </c>
      <c r="C67" s="10" t="s">
        <v>0</v>
      </c>
      <c r="D67" s="10" t="s">
        <v>0</v>
      </c>
      <c r="E67" s="10" t="s">
        <v>0</v>
      </c>
      <c r="F67" s="11" t="s">
        <v>50</v>
      </c>
      <c r="G67" s="28" t="s">
        <v>50</v>
      </c>
    </row>
    <row r="68" spans="1:9" ht="12.95" customHeight="1">
      <c r="A68" s="1"/>
      <c r="B68" s="27" t="s">
        <v>51</v>
      </c>
      <c r="C68" s="12" t="s">
        <v>0</v>
      </c>
      <c r="D68" s="10" t="s">
        <v>0</v>
      </c>
      <c r="E68" s="12" t="s">
        <v>0</v>
      </c>
      <c r="F68" s="9">
        <f>+F65</f>
        <v>2795.389999999999</v>
      </c>
      <c r="G68" s="26">
        <f>+G65</f>
        <v>0.98879999999999979</v>
      </c>
    </row>
    <row r="69" spans="1:9" ht="12.95" customHeight="1">
      <c r="A69" s="1"/>
      <c r="B69" s="27" t="s">
        <v>52</v>
      </c>
      <c r="C69" s="5" t="s">
        <v>0</v>
      </c>
      <c r="D69" s="10" t="s">
        <v>0</v>
      </c>
      <c r="E69" s="5" t="s">
        <v>0</v>
      </c>
      <c r="F69" s="13">
        <f>+F70-F68</f>
        <v>31.790000000000873</v>
      </c>
      <c r="G69" s="26">
        <f>+G70-G68</f>
        <v>1.120000000000021E-2</v>
      </c>
    </row>
    <row r="70" spans="1:9" ht="12.95" customHeight="1" thickBot="1">
      <c r="A70" s="1"/>
      <c r="B70" s="29" t="s">
        <v>53</v>
      </c>
      <c r="C70" s="30" t="s">
        <v>0</v>
      </c>
      <c r="D70" s="30" t="s">
        <v>0</v>
      </c>
      <c r="E70" s="30" t="s">
        <v>0</v>
      </c>
      <c r="F70" s="31">
        <v>2827.18</v>
      </c>
      <c r="G70" s="32">
        <v>1</v>
      </c>
    </row>
    <row r="71" spans="1:9">
      <c r="A71" s="1"/>
      <c r="B71" s="2" t="s">
        <v>54</v>
      </c>
      <c r="C71" s="1"/>
      <c r="D71" s="1"/>
      <c r="E71" s="1"/>
      <c r="F71" s="1"/>
      <c r="G71" s="1"/>
    </row>
  </sheetData>
  <sortState ref="B5:G64">
    <sortCondition descending="1" ref="F5:F64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2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14" bestFit="1" customWidth="1"/>
    <col min="4" max="4" width="14.28515625" bestFit="1" customWidth="1"/>
    <col min="5" max="5" width="9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78</v>
      </c>
      <c r="C1" s="1"/>
      <c r="D1" s="1"/>
      <c r="E1" s="1"/>
      <c r="F1" s="1"/>
      <c r="G1" s="1"/>
    </row>
    <row r="2" spans="1:7" ht="12.95" customHeight="1">
      <c r="A2" s="1"/>
      <c r="B2" s="3" t="s">
        <v>0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368</v>
      </c>
      <c r="C3" s="1"/>
      <c r="D3" s="1"/>
      <c r="E3" s="1"/>
      <c r="F3" s="1"/>
      <c r="G3" s="1"/>
    </row>
    <row r="4" spans="1:7" ht="33" customHeight="1">
      <c r="A4" s="1"/>
      <c r="B4" s="18" t="s">
        <v>1</v>
      </c>
      <c r="C4" s="19" t="s">
        <v>2</v>
      </c>
      <c r="D4" s="20" t="s">
        <v>62</v>
      </c>
      <c r="E4" s="20" t="s">
        <v>4</v>
      </c>
      <c r="F4" s="20" t="s">
        <v>403</v>
      </c>
      <c r="G4" s="21" t="s">
        <v>5</v>
      </c>
    </row>
    <row r="5" spans="1:7" ht="12.95" customHeight="1">
      <c r="A5" s="1"/>
      <c r="B5" s="22" t="s">
        <v>63</v>
      </c>
      <c r="C5" s="5" t="s">
        <v>0</v>
      </c>
      <c r="D5" s="5" t="s">
        <v>0</v>
      </c>
      <c r="E5" s="5" t="s">
        <v>0</v>
      </c>
      <c r="F5" s="1"/>
      <c r="G5" s="23" t="s">
        <v>0</v>
      </c>
    </row>
    <row r="6" spans="1:7" ht="12.95" customHeight="1">
      <c r="A6" s="6"/>
      <c r="B6" s="24" t="s">
        <v>142</v>
      </c>
      <c r="C6" s="5"/>
      <c r="D6" s="5"/>
      <c r="E6" s="7"/>
      <c r="F6" s="8">
        <v>3563.94</v>
      </c>
      <c r="G6" s="25">
        <f>+ROUND(F6/$F$10,4)</f>
        <v>0.98350000000000004</v>
      </c>
    </row>
    <row r="7" spans="1:7" ht="12.95" customHeight="1">
      <c r="A7" s="1"/>
      <c r="B7" s="22" t="s">
        <v>48</v>
      </c>
      <c r="C7" s="5" t="s">
        <v>0</v>
      </c>
      <c r="D7" s="5" t="s">
        <v>0</v>
      </c>
      <c r="E7" s="5" t="s">
        <v>0</v>
      </c>
      <c r="F7" s="9">
        <f>+F6</f>
        <v>3563.94</v>
      </c>
      <c r="G7" s="26">
        <f>+G6</f>
        <v>0.98350000000000004</v>
      </c>
    </row>
    <row r="8" spans="1:7" ht="12.95" customHeight="1">
      <c r="A8" s="1"/>
      <c r="B8" s="27" t="s">
        <v>51</v>
      </c>
      <c r="C8" s="12" t="s">
        <v>0</v>
      </c>
      <c r="D8" s="10" t="s">
        <v>0</v>
      </c>
      <c r="E8" s="12" t="s">
        <v>0</v>
      </c>
      <c r="F8" s="9">
        <f>+F7</f>
        <v>3563.94</v>
      </c>
      <c r="G8" s="26">
        <f>+G7</f>
        <v>0.98350000000000004</v>
      </c>
    </row>
    <row r="9" spans="1:7" ht="12.95" customHeight="1">
      <c r="A9" s="1"/>
      <c r="B9" s="27" t="s">
        <v>52</v>
      </c>
      <c r="C9" s="5" t="s">
        <v>0</v>
      </c>
      <c r="D9" s="10" t="s">
        <v>0</v>
      </c>
      <c r="E9" s="5" t="s">
        <v>0</v>
      </c>
      <c r="F9" s="13">
        <f>+F10-F8</f>
        <v>59.75</v>
      </c>
      <c r="G9" s="26">
        <f>+G10-G8</f>
        <v>1.6499999999999959E-2</v>
      </c>
    </row>
    <row r="10" spans="1:7" ht="12.95" customHeight="1" thickBot="1">
      <c r="A10" s="1"/>
      <c r="B10" s="29" t="s">
        <v>53</v>
      </c>
      <c r="C10" s="30" t="s">
        <v>0</v>
      </c>
      <c r="D10" s="30" t="s">
        <v>0</v>
      </c>
      <c r="E10" s="30" t="s">
        <v>0</v>
      </c>
      <c r="F10" s="31">
        <v>3623.69</v>
      </c>
      <c r="G10" s="32">
        <v>1</v>
      </c>
    </row>
    <row r="11" spans="1:7">
      <c r="A11" s="1"/>
      <c r="B11" s="2"/>
      <c r="C11" s="1"/>
      <c r="D11" s="1"/>
      <c r="E11" s="1"/>
      <c r="F11" s="1"/>
      <c r="G11" s="1"/>
    </row>
    <row r="12" spans="1:7">
      <c r="A12" s="1"/>
      <c r="B12" s="2"/>
      <c r="C12" s="1"/>
      <c r="D12" s="1"/>
      <c r="E12" s="1"/>
      <c r="F12" s="1"/>
      <c r="G12" s="1"/>
    </row>
  </sheetData>
  <sortState ref="B40:G41">
    <sortCondition descending="1" ref="G40:G41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TBF</vt:lpstr>
      <vt:lpstr>TDF</vt:lpstr>
      <vt:lpstr>TTS</vt:lpstr>
      <vt:lpstr>TNI</vt:lpstr>
      <vt:lpstr>TSS</vt:lpstr>
      <vt:lpstr>TISF</vt:lpstr>
      <vt:lpstr>TBFS</vt:lpstr>
      <vt:lpstr>TEF</vt:lpstr>
      <vt:lpstr>TLF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Shreyance Sancheti</dc:creator>
  <cp:lastModifiedBy>CHANDRAKANT GAJANE</cp:lastModifiedBy>
  <dcterms:created xsi:type="dcterms:W3CDTF">2015-09-01T06:50:16Z</dcterms:created>
  <dcterms:modified xsi:type="dcterms:W3CDTF">2018-07-10T10:57:32Z</dcterms:modified>
</cp:coreProperties>
</file>