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50" windowWidth="14940" windowHeight="8970"/>
  </bookViews>
  <sheets>
    <sheet name="TBF" sheetId="1" r:id="rId1"/>
    <sheet name="TDF" sheetId="2" r:id="rId2"/>
    <sheet name="TTS" sheetId="4" r:id="rId3"/>
    <sheet name="TNI" sheetId="12" r:id="rId4"/>
    <sheet name="TSS" sheetId="13" r:id="rId5"/>
    <sheet name="TISF" sheetId="8" r:id="rId6"/>
    <sheet name="TBFS" sheetId="5" r:id="rId7"/>
    <sheet name="TEF" sheetId="7" r:id="rId8"/>
    <sheet name="TLF" sheetId="9" r:id="rId9"/>
  </sheets>
  <calcPr calcId="145621"/>
</workbook>
</file>

<file path=xl/calcChain.xml><?xml version="1.0" encoding="utf-8"?>
<calcChain xmlns="http://schemas.openxmlformats.org/spreadsheetml/2006/main">
  <c r="G8" i="7" l="1"/>
  <c r="G9" i="7"/>
  <c r="G10" i="7"/>
  <c r="G11" i="7"/>
  <c r="G8" i="2"/>
  <c r="G9" i="2"/>
  <c r="F82" i="2"/>
  <c r="F69" i="7" l="1"/>
  <c r="F33" i="5"/>
  <c r="F59" i="8"/>
  <c r="F70" i="13"/>
  <c r="F57" i="12"/>
  <c r="F73" i="4"/>
  <c r="F57" i="1"/>
  <c r="G14" i="12" l="1"/>
  <c r="G27" i="12"/>
  <c r="G30" i="4"/>
  <c r="G53" i="2"/>
  <c r="G52" i="1"/>
  <c r="G9" i="13" l="1"/>
  <c r="G54" i="13"/>
  <c r="G36" i="4"/>
  <c r="G52" i="4"/>
  <c r="G28" i="4"/>
  <c r="G15" i="4"/>
  <c r="G22" i="4"/>
  <c r="G25" i="4"/>
  <c r="G62" i="2"/>
  <c r="G18" i="7" l="1"/>
  <c r="G31" i="8"/>
  <c r="G37" i="8"/>
  <c r="G20" i="8"/>
  <c r="G69" i="13"/>
  <c r="G31" i="13"/>
  <c r="G16" i="13"/>
  <c r="G67" i="13"/>
  <c r="G26" i="4"/>
  <c r="G18" i="4"/>
  <c r="G62" i="4"/>
  <c r="G48" i="4"/>
  <c r="G59" i="7" l="1"/>
  <c r="G19" i="13"/>
  <c r="G52" i="13"/>
  <c r="G37" i="13"/>
  <c r="G53" i="12"/>
  <c r="G77" i="2"/>
  <c r="G13" i="1"/>
  <c r="G40" i="1"/>
  <c r="G36" i="1"/>
  <c r="G38" i="1"/>
  <c r="G48" i="1"/>
  <c r="G56" i="1"/>
  <c r="G47" i="1"/>
  <c r="G23" i="1"/>
  <c r="G10" i="1"/>
  <c r="G28" i="1"/>
  <c r="G20" i="1"/>
  <c r="G54" i="1"/>
  <c r="G39" i="1"/>
  <c r="G26" i="1"/>
  <c r="G44" i="1"/>
  <c r="G22" i="1"/>
  <c r="G30" i="1"/>
  <c r="G35" i="1"/>
  <c r="G46" i="7" l="1"/>
  <c r="G7" i="7"/>
  <c r="G37" i="7"/>
  <c r="G29" i="5"/>
  <c r="G13" i="8"/>
  <c r="G43" i="8"/>
  <c r="G81" i="2"/>
  <c r="G25" i="2"/>
  <c r="G56" i="2"/>
  <c r="G27" i="1"/>
  <c r="G51" i="1"/>
  <c r="G27" i="7" l="1"/>
  <c r="G13" i="7"/>
  <c r="G50" i="7"/>
  <c r="G68" i="7"/>
  <c r="G41" i="7"/>
  <c r="G66" i="7"/>
  <c r="G14" i="7"/>
  <c r="G19" i="7"/>
  <c r="G45" i="7"/>
  <c r="G39" i="7"/>
  <c r="G67" i="7"/>
  <c r="G58" i="7"/>
  <c r="G63" i="7"/>
  <c r="G48" i="7"/>
  <c r="G43" i="7"/>
  <c r="G52" i="7"/>
  <c r="G51" i="7"/>
  <c r="G64" i="7"/>
  <c r="G32" i="7"/>
  <c r="G44" i="7"/>
  <c r="G60" i="7"/>
  <c r="G57" i="7"/>
  <c r="G40" i="7"/>
  <c r="G26" i="7"/>
  <c r="G34" i="7"/>
  <c r="G54" i="7"/>
  <c r="G33" i="7"/>
  <c r="G38" i="7"/>
  <c r="G29" i="7"/>
  <c r="G36" i="7"/>
  <c r="G62" i="7"/>
  <c r="G28" i="7"/>
  <c r="G49" i="7"/>
  <c r="G24" i="7"/>
  <c r="G53" i="7"/>
  <c r="G22" i="7"/>
  <c r="G56" i="7"/>
  <c r="G65" i="7"/>
  <c r="G20" i="7"/>
  <c r="G35" i="7"/>
  <c r="G55" i="7"/>
  <c r="G17" i="7"/>
  <c r="G25" i="7"/>
  <c r="G21" i="7"/>
  <c r="G12" i="7"/>
  <c r="G16" i="7"/>
  <c r="G31" i="7"/>
  <c r="G30" i="7"/>
  <c r="G47" i="7"/>
  <c r="G61" i="7"/>
  <c r="G23" i="7"/>
  <c r="G42" i="7"/>
  <c r="G28" i="5" l="1"/>
  <c r="G32" i="5"/>
  <c r="G16" i="5"/>
  <c r="G34" i="8"/>
  <c r="G58" i="8"/>
  <c r="G27" i="8"/>
  <c r="G49" i="8"/>
  <c r="G30" i="8"/>
  <c r="G28" i="8"/>
  <c r="G23" i="8"/>
  <c r="G9" i="8"/>
  <c r="G26" i="8"/>
  <c r="G16" i="8"/>
  <c r="G65" i="13"/>
  <c r="G32" i="13"/>
  <c r="G61" i="13"/>
  <c r="G45" i="13"/>
  <c r="G50" i="13"/>
  <c r="G39" i="13"/>
  <c r="G55" i="13"/>
  <c r="G28" i="13"/>
  <c r="G46" i="13"/>
  <c r="G30" i="13"/>
  <c r="G56" i="12"/>
  <c r="G50" i="12"/>
  <c r="G49" i="12"/>
  <c r="G22" i="12"/>
  <c r="G42" i="4"/>
  <c r="G72" i="4"/>
  <c r="G43" i="4"/>
  <c r="G51" i="4"/>
  <c r="G75" i="2"/>
  <c r="G45" i="2"/>
  <c r="G15" i="2"/>
  <c r="G52" i="2"/>
  <c r="G79" i="2"/>
  <c r="G67" i="2"/>
  <c r="G50" i="2"/>
  <c r="G60" i="2"/>
  <c r="G66" i="2"/>
  <c r="G26" i="5" l="1"/>
  <c r="G50" i="8"/>
  <c r="G36" i="13"/>
  <c r="G49" i="13"/>
  <c r="G10" i="13"/>
  <c r="G63" i="13"/>
  <c r="G12" i="13"/>
  <c r="G60" i="4"/>
  <c r="G26" i="2"/>
  <c r="G72" i="2"/>
  <c r="G55" i="2"/>
  <c r="G31" i="2"/>
  <c r="G49" i="1"/>
  <c r="G43" i="1"/>
  <c r="G50" i="1"/>
  <c r="G24" i="8" l="1"/>
  <c r="G21" i="8"/>
  <c r="G21" i="13"/>
  <c r="G60" i="13"/>
  <c r="G63" i="2"/>
  <c r="G37" i="2"/>
  <c r="G25" i="1" l="1"/>
  <c r="G14" i="1"/>
  <c r="G15" i="5" l="1"/>
  <c r="G22" i="5"/>
  <c r="G11" i="5"/>
  <c r="G20" i="5"/>
  <c r="G31" i="5"/>
  <c r="G44" i="8"/>
  <c r="G33" i="8"/>
  <c r="G57" i="8"/>
  <c r="G20" i="13"/>
  <c r="G17" i="13"/>
  <c r="G23" i="13"/>
  <c r="G42" i="13"/>
  <c r="G56" i="13"/>
  <c r="G22" i="13"/>
  <c r="G24" i="13"/>
  <c r="G57" i="13"/>
  <c r="G69" i="4"/>
  <c r="G64" i="4"/>
  <c r="G50" i="4"/>
  <c r="G29" i="4"/>
  <c r="G58" i="4"/>
  <c r="G23" i="4"/>
  <c r="G27" i="4"/>
  <c r="G29" i="2"/>
  <c r="G19" i="2"/>
  <c r="G30" i="2"/>
  <c r="G68" i="2"/>
  <c r="G74" i="2"/>
  <c r="G38" i="2"/>
  <c r="G80" i="2"/>
  <c r="G7" i="2"/>
  <c r="G41" i="1"/>
  <c r="G11" i="1"/>
  <c r="G53" i="1"/>
  <c r="G21" i="1"/>
  <c r="G45" i="1"/>
  <c r="G31" i="1"/>
  <c r="G42" i="1"/>
  <c r="G16" i="1"/>
  <c r="G24" i="1"/>
  <c r="G34" i="1"/>
  <c r="G9" i="1"/>
  <c r="G18" i="1"/>
  <c r="G46" i="1"/>
  <c r="G37" i="1"/>
  <c r="G35" i="8" l="1"/>
  <c r="G36" i="8"/>
  <c r="G12" i="8"/>
  <c r="G55" i="8"/>
  <c r="G54" i="8"/>
  <c r="G48" i="8"/>
  <c r="G51" i="8"/>
  <c r="G18" i="8"/>
  <c r="G38" i="8"/>
  <c r="G15" i="13"/>
  <c r="G34" i="13"/>
  <c r="G64" i="13"/>
  <c r="G27" i="13"/>
  <c r="G48" i="13"/>
  <c r="G40" i="4"/>
  <c r="G59" i="4"/>
  <c r="G71" i="4"/>
  <c r="G11" i="4"/>
  <c r="G12" i="4"/>
  <c r="G13" i="4"/>
  <c r="G17" i="4"/>
  <c r="G49" i="4"/>
  <c r="G13" i="2"/>
  <c r="G69" i="2"/>
  <c r="G16" i="2"/>
  <c r="G78" i="2"/>
  <c r="G42" i="2"/>
  <c r="G47" i="2"/>
  <c r="G64" i="2"/>
  <c r="G57" i="2"/>
  <c r="G65" i="2" l="1"/>
  <c r="G44" i="2"/>
  <c r="F73" i="13" l="1"/>
  <c r="G23" i="5" l="1"/>
  <c r="G18" i="5"/>
  <c r="G13" i="5" l="1"/>
  <c r="G21" i="5"/>
  <c r="G24" i="5" l="1"/>
  <c r="G30" i="5"/>
  <c r="F7" i="9" l="1"/>
  <c r="F8" i="9" s="1"/>
  <c r="F9" i="9" s="1"/>
  <c r="G6" i="9"/>
  <c r="G7" i="9" s="1"/>
  <c r="G8" i="9" s="1"/>
  <c r="G9" i="9" s="1"/>
  <c r="F72" i="7"/>
  <c r="F73" i="7" s="1"/>
  <c r="G15" i="7"/>
  <c r="G69" i="7" s="1"/>
  <c r="F36" i="5"/>
  <c r="F37" i="5" s="1"/>
  <c r="G14" i="5"/>
  <c r="G17" i="5"/>
  <c r="G25" i="5"/>
  <c r="G12" i="5"/>
  <c r="G8" i="5"/>
  <c r="G10" i="5"/>
  <c r="G9" i="5"/>
  <c r="G27" i="5"/>
  <c r="G7" i="5"/>
  <c r="G19" i="5"/>
  <c r="F62" i="8"/>
  <c r="F63" i="8" s="1"/>
  <c r="G40" i="8"/>
  <c r="G32" i="8"/>
  <c r="G14" i="8"/>
  <c r="G10" i="8"/>
  <c r="G52" i="8"/>
  <c r="G56" i="8"/>
  <c r="G25" i="8"/>
  <c r="G46" i="8"/>
  <c r="G41" i="8"/>
  <c r="G45" i="8"/>
  <c r="G11" i="8"/>
  <c r="G53" i="8"/>
  <c r="G29" i="8"/>
  <c r="G39" i="8"/>
  <c r="G42" i="8"/>
  <c r="G19" i="8"/>
  <c r="G17" i="8"/>
  <c r="G15" i="8"/>
  <c r="G22" i="8"/>
  <c r="G47" i="8"/>
  <c r="G8" i="8"/>
  <c r="G7" i="8"/>
  <c r="G43" i="13"/>
  <c r="G26" i="13"/>
  <c r="G11" i="13"/>
  <c r="G59" i="13"/>
  <c r="G14" i="13"/>
  <c r="G47" i="13"/>
  <c r="G41" i="13"/>
  <c r="G53" i="13"/>
  <c r="G38" i="13"/>
  <c r="G58" i="13"/>
  <c r="G25" i="13"/>
  <c r="G51" i="13"/>
  <c r="G35" i="13"/>
  <c r="G13" i="13"/>
  <c r="G68" i="13"/>
  <c r="G18" i="13"/>
  <c r="G33" i="13"/>
  <c r="G62" i="13"/>
  <c r="G44" i="13"/>
  <c r="G66" i="13"/>
  <c r="G40" i="13"/>
  <c r="G29" i="13"/>
  <c r="G8" i="13"/>
  <c r="G7" i="13"/>
  <c r="F60" i="12"/>
  <c r="F61" i="12" s="1"/>
  <c r="G54" i="12"/>
  <c r="G29" i="12"/>
  <c r="G35" i="12"/>
  <c r="G41" i="12"/>
  <c r="G33" i="12"/>
  <c r="G52" i="12"/>
  <c r="G44" i="12"/>
  <c r="G38" i="12"/>
  <c r="G24" i="12"/>
  <c r="G34" i="12"/>
  <c r="G46" i="12"/>
  <c r="G28" i="12"/>
  <c r="G36" i="12"/>
  <c r="G16" i="12"/>
  <c r="G40" i="12"/>
  <c r="G37" i="12"/>
  <c r="G13" i="12"/>
  <c r="G26" i="12"/>
  <c r="G55" i="12"/>
  <c r="G43" i="12"/>
  <c r="G20" i="12"/>
  <c r="G15" i="12"/>
  <c r="G30" i="12"/>
  <c r="G31" i="12"/>
  <c r="G23" i="12"/>
  <c r="G11" i="12"/>
  <c r="G48" i="12"/>
  <c r="G21" i="12"/>
  <c r="G18" i="12"/>
  <c r="G12" i="12"/>
  <c r="G51" i="12"/>
  <c r="G32" i="12"/>
  <c r="G39" i="12"/>
  <c r="G19" i="12"/>
  <c r="G45" i="12"/>
  <c r="G25" i="12"/>
  <c r="G7" i="12"/>
  <c r="G57" i="12" s="1"/>
  <c r="G42" i="12"/>
  <c r="G17" i="12"/>
  <c r="G47" i="12"/>
  <c r="G10" i="12"/>
  <c r="G8" i="12"/>
  <c r="G9" i="12"/>
  <c r="G59" i="8" l="1"/>
  <c r="G62" i="8" s="1"/>
  <c r="G63" i="8" s="1"/>
  <c r="G33" i="5"/>
  <c r="G36" i="5" s="1"/>
  <c r="G37" i="5" s="1"/>
  <c r="G70" i="13"/>
  <c r="G73" i="13" s="1"/>
  <c r="G60" i="12"/>
  <c r="G61" i="12" s="1"/>
  <c r="F74" i="13"/>
  <c r="F76" i="4"/>
  <c r="F77" i="4" s="1"/>
  <c r="G54" i="4"/>
  <c r="G45" i="4"/>
  <c r="G70" i="4"/>
  <c r="G37" i="4"/>
  <c r="G55" i="4"/>
  <c r="G67" i="4"/>
  <c r="G68" i="4"/>
  <c r="G46" i="4"/>
  <c r="G63" i="4"/>
  <c r="G21" i="4"/>
  <c r="G32" i="4"/>
  <c r="G35" i="4"/>
  <c r="G39" i="4"/>
  <c r="G38" i="4"/>
  <c r="G53" i="4"/>
  <c r="G41" i="4"/>
  <c r="G65" i="4"/>
  <c r="G14" i="4"/>
  <c r="G57" i="4"/>
  <c r="G56" i="4"/>
  <c r="G61" i="4"/>
  <c r="G47" i="4"/>
  <c r="G20" i="4"/>
  <c r="G19" i="4"/>
  <c r="G66" i="4"/>
  <c r="G31" i="4"/>
  <c r="G34" i="4"/>
  <c r="G44" i="4"/>
  <c r="G10" i="4"/>
  <c r="G24" i="4"/>
  <c r="G16" i="4"/>
  <c r="G7" i="4"/>
  <c r="G33" i="4"/>
  <c r="G8" i="4"/>
  <c r="G9" i="4"/>
  <c r="F85" i="2"/>
  <c r="F86" i="2" s="1"/>
  <c r="G51" i="2"/>
  <c r="G58" i="2"/>
  <c r="G46" i="2"/>
  <c r="G32" i="2"/>
  <c r="G41" i="2"/>
  <c r="G43" i="2"/>
  <c r="G59" i="2"/>
  <c r="G40" i="2"/>
  <c r="G71" i="2"/>
  <c r="G73" i="2"/>
  <c r="G27" i="2"/>
  <c r="G54" i="2"/>
  <c r="G49" i="2"/>
  <c r="G48" i="2"/>
  <c r="G34" i="2"/>
  <c r="G14" i="2"/>
  <c r="G17" i="2"/>
  <c r="G18" i="2"/>
  <c r="G24" i="2"/>
  <c r="G70" i="2"/>
  <c r="G61" i="2"/>
  <c r="G39" i="2"/>
  <c r="G28" i="2"/>
  <c r="G33" i="2"/>
  <c r="G20" i="2"/>
  <c r="G36" i="2"/>
  <c r="G11" i="2"/>
  <c r="G22" i="2"/>
  <c r="G21" i="2"/>
  <c r="G35" i="2"/>
  <c r="G76" i="2"/>
  <c r="G12" i="2"/>
  <c r="G23" i="2"/>
  <c r="G10" i="2"/>
  <c r="F60" i="1"/>
  <c r="F61" i="1" s="1"/>
  <c r="G33" i="1"/>
  <c r="G32" i="1"/>
  <c r="G29" i="1"/>
  <c r="G55" i="1"/>
  <c r="G19" i="1"/>
  <c r="G8" i="1"/>
  <c r="G12" i="1"/>
  <c r="G17" i="1"/>
  <c r="G7" i="1"/>
  <c r="G15" i="1"/>
  <c r="G57" i="1" l="1"/>
  <c r="G60" i="1" s="1"/>
  <c r="G61" i="1" s="1"/>
  <c r="G73" i="4"/>
  <c r="G76" i="4" s="1"/>
  <c r="G77" i="4" s="1"/>
  <c r="G82" i="2"/>
  <c r="G85" i="2" s="1"/>
  <c r="G86" i="2" s="1"/>
  <c r="G72" i="7"/>
  <c r="G73" i="7" s="1"/>
  <c r="G74" i="13"/>
</calcChain>
</file>

<file path=xl/sharedStrings.xml><?xml version="1.0" encoding="utf-8"?>
<sst xmlns="http://schemas.openxmlformats.org/spreadsheetml/2006/main" count="1752" uniqueCount="418">
  <si>
    <t/>
  </si>
  <si>
    <t>Name of the Instrument</t>
  </si>
  <si>
    <t>ISIN</t>
  </si>
  <si>
    <t>Industry</t>
  </si>
  <si>
    <t>Quantity</t>
  </si>
  <si>
    <t>Market/Fair Value (Rs. in Lacs)</t>
  </si>
  <si>
    <t>% to Net Assets</t>
  </si>
  <si>
    <t>Equity &amp; Equity related</t>
  </si>
  <si>
    <t>(a) Listed / awaiting listing on Stock Exchanges</t>
  </si>
  <si>
    <t>INE040A01026</t>
  </si>
  <si>
    <t>Banks</t>
  </si>
  <si>
    <t>INE009A01021</t>
  </si>
  <si>
    <t>Software</t>
  </si>
  <si>
    <t>INE001A01036</t>
  </si>
  <si>
    <t>Finance</t>
  </si>
  <si>
    <t>INE002A01018</t>
  </si>
  <si>
    <t>Petroleum Products</t>
  </si>
  <si>
    <t>INE018A01030</t>
  </si>
  <si>
    <t>Construction Project</t>
  </si>
  <si>
    <t>INE090A01021</t>
  </si>
  <si>
    <t>State Bank of India</t>
  </si>
  <si>
    <t>INE062A01020</t>
  </si>
  <si>
    <t>Transportation</t>
  </si>
  <si>
    <t>INE238A01034</t>
  </si>
  <si>
    <t>Pharmaceuticals</t>
  </si>
  <si>
    <t>INE522F01014</t>
  </si>
  <si>
    <t>Minerals/Mining</t>
  </si>
  <si>
    <t>INE585B01010</t>
  </si>
  <si>
    <t>Auto</t>
  </si>
  <si>
    <t>INE467B01029</t>
  </si>
  <si>
    <t>INE155A01022</t>
  </si>
  <si>
    <t>Industrial Capital Goods</t>
  </si>
  <si>
    <t>INE256A01028</t>
  </si>
  <si>
    <t>Media &amp; Entertainment</t>
  </si>
  <si>
    <t>Chemicals</t>
  </si>
  <si>
    <t>Consumer Non Durables</t>
  </si>
  <si>
    <t>INE111A01017</t>
  </si>
  <si>
    <t>INE213A01029</t>
  </si>
  <si>
    <t>Oil</t>
  </si>
  <si>
    <t>INE075A01022</t>
  </si>
  <si>
    <t>INE237A01028</t>
  </si>
  <si>
    <t>INE154A01025</t>
  </si>
  <si>
    <t>INE029A01011</t>
  </si>
  <si>
    <t>INE397D01024</t>
  </si>
  <si>
    <t>Telecom - Services</t>
  </si>
  <si>
    <t>INE860A01027</t>
  </si>
  <si>
    <t>INE742F01042</t>
  </si>
  <si>
    <t>INE044A01036</t>
  </si>
  <si>
    <t>Industrial Products</t>
  </si>
  <si>
    <t>INE089A01023</t>
  </si>
  <si>
    <t>Sub Total</t>
  </si>
  <si>
    <t>(b) Unlisted</t>
  </si>
  <si>
    <t>NIL</t>
  </si>
  <si>
    <t>Total</t>
  </si>
  <si>
    <t>Net Receivables / (Payables)</t>
  </si>
  <si>
    <t>GRAND TOTAL</t>
  </si>
  <si>
    <t xml:space="preserve"> </t>
  </si>
  <si>
    <t>INE465A01025</t>
  </si>
  <si>
    <t>INE775A01035</t>
  </si>
  <si>
    <t>Auto Ancillaries</t>
  </si>
  <si>
    <t>INE216A01022</t>
  </si>
  <si>
    <t>INE070A01015</t>
  </si>
  <si>
    <t>Cement</t>
  </si>
  <si>
    <t>INE095A01012</t>
  </si>
  <si>
    <t>INE102D01028</t>
  </si>
  <si>
    <t>Gas</t>
  </si>
  <si>
    <t>Rating</t>
  </si>
  <si>
    <t>CBLO / Reverse Repo</t>
  </si>
  <si>
    <t>TAURUS TAX SHIELD</t>
  </si>
  <si>
    <t>INE481G01011</t>
  </si>
  <si>
    <t>INE669C01036</t>
  </si>
  <si>
    <t>INE101A01026</t>
  </si>
  <si>
    <t>INE326A01037</t>
  </si>
  <si>
    <t>TAURUS BANKING &amp; FINANCIAL SERVICES FUND</t>
  </si>
  <si>
    <t>TAURUS ETHICAL FUND</t>
  </si>
  <si>
    <t>INE470A01017</t>
  </si>
  <si>
    <t>INE323A01026</t>
  </si>
  <si>
    <t>INE917I01010</t>
  </si>
  <si>
    <t>INE030A01027</t>
  </si>
  <si>
    <t>INE059A01026</t>
  </si>
  <si>
    <t>TAURUS INFRASTRUCTURE FUND</t>
  </si>
  <si>
    <t>INE242A01010</t>
  </si>
  <si>
    <t>TAURUS LIQUID FUND</t>
  </si>
  <si>
    <t>TAURUS NIFTY INDEX FUND</t>
  </si>
  <si>
    <t>INE021A01026</t>
  </si>
  <si>
    <t>INE752E01010</t>
  </si>
  <si>
    <t>Power</t>
  </si>
  <si>
    <t>INE158A01026</t>
  </si>
  <si>
    <t>INE733E01010</t>
  </si>
  <si>
    <t>INE081A01012</t>
  </si>
  <si>
    <t>Ferrous Metals</t>
  </si>
  <si>
    <t>INE129A01019</t>
  </si>
  <si>
    <t>Non - Ferrous Metals</t>
  </si>
  <si>
    <t>INE038A01020</t>
  </si>
  <si>
    <t>Housing Development Finance Corporation Ltd.</t>
  </si>
  <si>
    <t>Reliance Industries Ltd.</t>
  </si>
  <si>
    <t>Infosys Ltd.</t>
  </si>
  <si>
    <t>Larsen &amp; Toubro Ltd.</t>
  </si>
  <si>
    <t>HDFC Bank Ltd.</t>
  </si>
  <si>
    <t>Wipro Ltd.</t>
  </si>
  <si>
    <t>ICICI Bank Ltd.</t>
  </si>
  <si>
    <t>ITC Ltd.</t>
  </si>
  <si>
    <t>Axis Bank Ltd.</t>
  </si>
  <si>
    <t>Tata Consultancy Services Ltd.</t>
  </si>
  <si>
    <t>HCL Technologies Ltd.</t>
  </si>
  <si>
    <t>Dr. Reddy's Laboratories Ltd.</t>
  </si>
  <si>
    <t>Bharat Electronics Ltd.</t>
  </si>
  <si>
    <t>Bharat Petroleum Corporation Ltd.</t>
  </si>
  <si>
    <t>Container Corporation of India Ltd.</t>
  </si>
  <si>
    <t>Coal India Ltd.</t>
  </si>
  <si>
    <t>Kotak Mahindra Bank Ltd.</t>
  </si>
  <si>
    <t>Maruti Suzuki India Ltd.</t>
  </si>
  <si>
    <t>Adani Ports and Special Economic Zone Ltd.</t>
  </si>
  <si>
    <t>Tata Motors Ltd.</t>
  </si>
  <si>
    <t>Cipla Ltd.</t>
  </si>
  <si>
    <t>Godrej Consumer Products Ltd.</t>
  </si>
  <si>
    <t>Zee Entertainment Enterprises Ltd.</t>
  </si>
  <si>
    <t>IndusInd Bank Ltd.</t>
  </si>
  <si>
    <t>Motherson Sumi Systems Ltd.</t>
  </si>
  <si>
    <t>Bharat Forge Ltd.</t>
  </si>
  <si>
    <t>Bajaj Finance Ltd.</t>
  </si>
  <si>
    <t>Britannia Industries Ltd.</t>
  </si>
  <si>
    <t>Mahindra &amp; Mahindra Ltd.</t>
  </si>
  <si>
    <t>Lupin Ltd.</t>
  </si>
  <si>
    <t>Ultratech Cement Ltd.</t>
  </si>
  <si>
    <t>Tech Mahindra Ltd.</t>
  </si>
  <si>
    <t>Bajaj Auto Ltd.</t>
  </si>
  <si>
    <t>Bharti Airtel Ltd.</t>
  </si>
  <si>
    <t>Hindustan Unilever Ltd.</t>
  </si>
  <si>
    <t>Oil &amp; Natural Gas Corporation Ltd.</t>
  </si>
  <si>
    <t>Yes Bank Ltd.</t>
  </si>
  <si>
    <t>Bosch Ltd.</t>
  </si>
  <si>
    <t>Asian Paints Ltd.</t>
  </si>
  <si>
    <t>GAIL (India) Ltd.</t>
  </si>
  <si>
    <t>Hero MotoCorp Ltd.</t>
  </si>
  <si>
    <t>Hindalco Industries Ltd.</t>
  </si>
  <si>
    <t>NTPC Ltd.</t>
  </si>
  <si>
    <t>Power Grid Corporation of India Ltd.</t>
  </si>
  <si>
    <t>Tata Steel Ltd.</t>
  </si>
  <si>
    <t>Indian Oil Corporation Ltd.</t>
  </si>
  <si>
    <t>Construction</t>
  </si>
  <si>
    <t>3M India Ltd.</t>
  </si>
  <si>
    <t>JSW Steel Ltd.</t>
  </si>
  <si>
    <t>Indraprastha Gas Ltd.</t>
  </si>
  <si>
    <t>INE498L01015</t>
  </si>
  <si>
    <t>PTC India Ltd.</t>
  </si>
  <si>
    <t>INE877F01012</t>
  </si>
  <si>
    <t>AIA Engineering Ltd.</t>
  </si>
  <si>
    <t>INE212H01026</t>
  </si>
  <si>
    <t>The Clearing Corporation of India Ltd.</t>
  </si>
  <si>
    <t>Hindustan Zinc Ltd.</t>
  </si>
  <si>
    <t>INE267A01025</t>
  </si>
  <si>
    <t>INE296A01024</t>
  </si>
  <si>
    <t>L&amp;T Finance Holdings Ltd.</t>
  </si>
  <si>
    <t>Exide Industries Ltd.</t>
  </si>
  <si>
    <t>INE302A01020</t>
  </si>
  <si>
    <t>Bharti Infratel Ltd.</t>
  </si>
  <si>
    <t>INE121J01017</t>
  </si>
  <si>
    <t>Telecom -  Equipment &amp; Accessories</t>
  </si>
  <si>
    <t>Gujarat Gas Ltd.</t>
  </si>
  <si>
    <t>INE844O01022</t>
  </si>
  <si>
    <t>Tata Chemicals Ltd.</t>
  </si>
  <si>
    <t>INE092A01019</t>
  </si>
  <si>
    <t>Gujarat State Petronet Ltd.</t>
  </si>
  <si>
    <t>INE246F01010</t>
  </si>
  <si>
    <t>CESC Ltd.</t>
  </si>
  <si>
    <t>INE486A01013</t>
  </si>
  <si>
    <t>INE019A01038</t>
  </si>
  <si>
    <t>ITD Cementation India Ltd.</t>
  </si>
  <si>
    <t>INE686A01026</t>
  </si>
  <si>
    <t>Eicher Motors Ltd.</t>
  </si>
  <si>
    <t>INE066A01013</t>
  </si>
  <si>
    <t>The Federal Bank Ltd.</t>
  </si>
  <si>
    <t>INE171A01029</t>
  </si>
  <si>
    <t>ABB India Ltd.</t>
  </si>
  <si>
    <t>INE117A01022</t>
  </si>
  <si>
    <t>Edelweiss Financial Services Ltd.</t>
  </si>
  <si>
    <t>INE532F01054</t>
  </si>
  <si>
    <t>Astral Poly Technik Ltd.</t>
  </si>
  <si>
    <t>INE006I01046</t>
  </si>
  <si>
    <t>Berger Paints India Ltd.</t>
  </si>
  <si>
    <t>INE463A01038</t>
  </si>
  <si>
    <t>Sun Pharmaceutical Industries Ltd.</t>
  </si>
  <si>
    <t>INE263A01024</t>
  </si>
  <si>
    <t>Godrej Properties Ltd.</t>
  </si>
  <si>
    <t>INE484J01027</t>
  </si>
  <si>
    <t>Indiabulls Housing Finance Ltd.</t>
  </si>
  <si>
    <t>INE148I01020</t>
  </si>
  <si>
    <t>GIC Housing Finance Ltd.</t>
  </si>
  <si>
    <t>INE289B01019</t>
  </si>
  <si>
    <t>The South Indian Bank Ltd.</t>
  </si>
  <si>
    <t>INE683A01023</t>
  </si>
  <si>
    <t>Solar Industries India Ltd.</t>
  </si>
  <si>
    <t>INE343H01029</t>
  </si>
  <si>
    <t>Apollo Tyres Ltd.</t>
  </si>
  <si>
    <t>INE438A01022</t>
  </si>
  <si>
    <t>Consumer Durables</t>
  </si>
  <si>
    <t>Vedanta Ltd.</t>
  </si>
  <si>
    <t>INE205A01025</t>
  </si>
  <si>
    <t>Commercial Services</t>
  </si>
  <si>
    <t>Mahindra &amp; Mahindra Financial Services Ltd.</t>
  </si>
  <si>
    <t>INE774D01024</t>
  </si>
  <si>
    <t>Titan Company Ltd.</t>
  </si>
  <si>
    <t>INE280A01028</t>
  </si>
  <si>
    <t>Ashok Leyland Ltd.</t>
  </si>
  <si>
    <t>INE208A01029</t>
  </si>
  <si>
    <t>Sundaram Finance Ltd.</t>
  </si>
  <si>
    <t>INE660A01013</t>
  </si>
  <si>
    <t>Pesticides</t>
  </si>
  <si>
    <t>Greaves Cotton Ltd.</t>
  </si>
  <si>
    <t>INE224A01026</t>
  </si>
  <si>
    <t>KSB Pumps Ltd.</t>
  </si>
  <si>
    <t>INE999A01015</t>
  </si>
  <si>
    <t>Lakshmi Machine Works Ltd.</t>
  </si>
  <si>
    <t>INE269B01029</t>
  </si>
  <si>
    <t>Page Industries Ltd.</t>
  </si>
  <si>
    <t>INE761H01022</t>
  </si>
  <si>
    <t>Textile Products</t>
  </si>
  <si>
    <t>Blue Star Ltd.</t>
  </si>
  <si>
    <t>INE472A01039</t>
  </si>
  <si>
    <t>Engineers India Ltd.</t>
  </si>
  <si>
    <t>INE510A01028</t>
  </si>
  <si>
    <t>National Aluminium Company Ltd.</t>
  </si>
  <si>
    <t>INE139A01034</t>
  </si>
  <si>
    <t>Shriram Transport Finance Company Ltd.</t>
  </si>
  <si>
    <t>INE721A01013</t>
  </si>
  <si>
    <t>Finolex Cables Ltd.</t>
  </si>
  <si>
    <t>INE235A01022</t>
  </si>
  <si>
    <t>Maharashtra Seamless Ltd.</t>
  </si>
  <si>
    <t>INE271B01025</t>
  </si>
  <si>
    <t>INE528G01027</t>
  </si>
  <si>
    <t>Hindustan Petroleum Corporation Ltd.</t>
  </si>
  <si>
    <t>INE094A01015</t>
  </si>
  <si>
    <t>Trent Ltd.</t>
  </si>
  <si>
    <t>INE849A01020</t>
  </si>
  <si>
    <t>Retailing</t>
  </si>
  <si>
    <t>Mahindra Lifespace Developers Ltd.</t>
  </si>
  <si>
    <t>INE813A01018</t>
  </si>
  <si>
    <t>MOIL Ltd.</t>
  </si>
  <si>
    <t>INE490G01020</t>
  </si>
  <si>
    <t>Tata Global Beverages Ltd.</t>
  </si>
  <si>
    <t>INE192A01025</t>
  </si>
  <si>
    <t>Whirlpool of India Ltd.</t>
  </si>
  <si>
    <t>INE716A01013</t>
  </si>
  <si>
    <t>JK Lakshmi Cement Ltd.</t>
  </si>
  <si>
    <t>INE786A01032</t>
  </si>
  <si>
    <t>Gujarat Fluorochemicals Ltd.</t>
  </si>
  <si>
    <t>INE538A01037</t>
  </si>
  <si>
    <t>UPL Ltd.</t>
  </si>
  <si>
    <t>INE628A01036</t>
  </si>
  <si>
    <t>Kirloskar Oil Engines Ltd.</t>
  </si>
  <si>
    <t>INE146L01010</t>
  </si>
  <si>
    <t>City Union Bank Ltd.</t>
  </si>
  <si>
    <t>INE491A01021</t>
  </si>
  <si>
    <t>WABCO India Ltd.</t>
  </si>
  <si>
    <t>Sobha Ltd.</t>
  </si>
  <si>
    <t>Blue Dart Express Ltd.</t>
  </si>
  <si>
    <t>INE342J01019</t>
  </si>
  <si>
    <t>INE671H01015</t>
  </si>
  <si>
    <t>INE203G01027</t>
  </si>
  <si>
    <t>INE233B01017</t>
  </si>
  <si>
    <t>Prestige Estates Projects Ltd.</t>
  </si>
  <si>
    <t>Emami Ltd.</t>
  </si>
  <si>
    <t>Alkem Laboratories Ltd.</t>
  </si>
  <si>
    <t>INE811K01011</t>
  </si>
  <si>
    <t>INE548C01032</t>
  </si>
  <si>
    <t>INE540L01014</t>
  </si>
  <si>
    <t>INE881D01027</t>
  </si>
  <si>
    <t>INE355A01028</t>
  </si>
  <si>
    <t>Oracle Financial Services Software Ltd.</t>
  </si>
  <si>
    <t>Somany Ceramics Ltd.</t>
  </si>
  <si>
    <t>INE618L01018</t>
  </si>
  <si>
    <t>5Paisa Capital Ltd.</t>
  </si>
  <si>
    <t>GlaxoSmithKline Consumer Healthcare Ltd.</t>
  </si>
  <si>
    <t>INE264A01014</t>
  </si>
  <si>
    <t>Persistent Systems Ltd.</t>
  </si>
  <si>
    <t>Sundram Fasteners Ltd.</t>
  </si>
  <si>
    <t>Entertainment Network (India) Ltd.</t>
  </si>
  <si>
    <t>Relaxo Footwears Ltd.</t>
  </si>
  <si>
    <t>Sundaram Clayton Ltd.</t>
  </si>
  <si>
    <t>INE262H01013</t>
  </si>
  <si>
    <t>INE387A01021</t>
  </si>
  <si>
    <t>INE265F01028</t>
  </si>
  <si>
    <t>INE131B01039</t>
  </si>
  <si>
    <t>INE105A01035</t>
  </si>
  <si>
    <t>Century Plyboards (India) Ltd.</t>
  </si>
  <si>
    <t>INE348B01021</t>
  </si>
  <si>
    <t>INE047A01021</t>
  </si>
  <si>
    <t>INE854D01016</t>
  </si>
  <si>
    <t>Grasim Industries Ltd.</t>
  </si>
  <si>
    <t>United Spirits Ltd.</t>
  </si>
  <si>
    <t>KPIT Technologies Ltd.</t>
  </si>
  <si>
    <t>NIIT Technologies Ltd.</t>
  </si>
  <si>
    <t>Jubilant Foodworks Ltd.</t>
  </si>
  <si>
    <t>The Indian Hotels Company Ltd.</t>
  </si>
  <si>
    <t>Sanofi India Ltd.</t>
  </si>
  <si>
    <t>RBL Bank Ltd.</t>
  </si>
  <si>
    <t>Akzo Nobel India Ltd.</t>
  </si>
  <si>
    <t>Capacit'e Infraprojects Ltd.</t>
  </si>
  <si>
    <t>NRB Bearings Ltd.</t>
  </si>
  <si>
    <t>INE836A01035</t>
  </si>
  <si>
    <t>INE591G01017</t>
  </si>
  <si>
    <t>INE797F01012</t>
  </si>
  <si>
    <t>INE053A01029</t>
  </si>
  <si>
    <t>INE058A01010</t>
  </si>
  <si>
    <t>INE976G01028</t>
  </si>
  <si>
    <t>INE133A01011</t>
  </si>
  <si>
    <t>INE264T01014</t>
  </si>
  <si>
    <t>INE349A01021</t>
  </si>
  <si>
    <t>Hotels, Resorts And Other Recreational Activities</t>
  </si>
  <si>
    <t>INE199G01027</t>
  </si>
  <si>
    <t>Shree Cement Ltd.</t>
  </si>
  <si>
    <t>Jagran Prakashan Ltd.</t>
  </si>
  <si>
    <t>@Pending Listing on Stock Exchange</t>
  </si>
  <si>
    <t>**Thinly traded/Non traded securities and illiquid securities as defined in SEBI Regulations and Guidelines.</t>
  </si>
  <si>
    <t>Bajaj Finserv Ltd.</t>
  </si>
  <si>
    <t>MRF Ltd.</t>
  </si>
  <si>
    <t>CEAT Ltd.</t>
  </si>
  <si>
    <t>TV18 Broadcast Ltd.</t>
  </si>
  <si>
    <t>INE918I01018</t>
  </si>
  <si>
    <t>INE883A01011</t>
  </si>
  <si>
    <t>INE482A01020</t>
  </si>
  <si>
    <t>INE886H01027</t>
  </si>
  <si>
    <t>INE684F01012</t>
  </si>
  <si>
    <t>INE615P01015</t>
  </si>
  <si>
    <t>INE536H01010</t>
  </si>
  <si>
    <t>INE226H01026</t>
  </si>
  <si>
    <t>INE176A01028</t>
  </si>
  <si>
    <t>INE195A01028</t>
  </si>
  <si>
    <t>Firstsource Solutions Ltd.</t>
  </si>
  <si>
    <t>Quess Corp Ltd.</t>
  </si>
  <si>
    <t>Mahindra CIE Automotive Ltd.</t>
  </si>
  <si>
    <t>Sadbhav Engineering Ltd.</t>
  </si>
  <si>
    <t>Bata India Ltd.</t>
  </si>
  <si>
    <t>Supreme Industries Ltd.</t>
  </si>
  <si>
    <t>Symphony Ltd.</t>
  </si>
  <si>
    <t>INE225D01027</t>
  </si>
  <si>
    <t>Crompton Greaves Consumer Electricals Ltd.</t>
  </si>
  <si>
    <t>V.S.T Tillers Tractors Ltd.</t>
  </si>
  <si>
    <t>Kalpataru Power Transmission Ltd.</t>
  </si>
  <si>
    <t>SRF Ltd.</t>
  </si>
  <si>
    <t>Godrej Industries Ltd.</t>
  </si>
  <si>
    <t>IFB Industries Ltd.</t>
  </si>
  <si>
    <t>INE299U01018</t>
  </si>
  <si>
    <t>INE764D01017</t>
  </si>
  <si>
    <t>INE220B01022</t>
  </si>
  <si>
    <t>INE647A01010</t>
  </si>
  <si>
    <t>INE233A01035</t>
  </si>
  <si>
    <t>INE559A01017</t>
  </si>
  <si>
    <t>Marico Ltd.</t>
  </si>
  <si>
    <t>INE196A01026</t>
  </si>
  <si>
    <t>INE176B01034</t>
  </si>
  <si>
    <t>Havells India Ltd.</t>
  </si>
  <si>
    <t>INE414G01012</t>
  </si>
  <si>
    <t>INE332A01027</t>
  </si>
  <si>
    <t>INE787D01026</t>
  </si>
  <si>
    <t>INE169A01031</t>
  </si>
  <si>
    <t>INE913H01037</t>
  </si>
  <si>
    <t>INE054A01027</t>
  </si>
  <si>
    <t>INE040D01038</t>
  </si>
  <si>
    <t>INE220J01025</t>
  </si>
  <si>
    <t>INE562A01011</t>
  </si>
  <si>
    <t>Muthoot Finance Ltd.</t>
  </si>
  <si>
    <t>Thomas Cook (India) Ltd.</t>
  </si>
  <si>
    <t>Balkrishna Industries Ltd.</t>
  </si>
  <si>
    <t>Coromandel International Ltd.</t>
  </si>
  <si>
    <t>Endurance Technologies Ltd.</t>
  </si>
  <si>
    <t>VIP Industries Ltd.</t>
  </si>
  <si>
    <t>Mayur Uniquoters Ltd.</t>
  </si>
  <si>
    <t>Future Consumer Ltd.</t>
  </si>
  <si>
    <t>Indian Bank</t>
  </si>
  <si>
    <t>Services</t>
  </si>
  <si>
    <t>Fertilisers</t>
  </si>
  <si>
    <t>Adani Green Energy Ltd. @**</t>
  </si>
  <si>
    <t>INE726G01019</t>
  </si>
  <si>
    <t>ICICI Prudential Life Insurance Company Ltd.</t>
  </si>
  <si>
    <t>Portfolio Statement as on May 31,2018</t>
  </si>
  <si>
    <t>INE214T01019</t>
  </si>
  <si>
    <t>INE136B01020</t>
  </si>
  <si>
    <t>INE503A01015</t>
  </si>
  <si>
    <t>INE018I01017</t>
  </si>
  <si>
    <t>INE016A01026</t>
  </si>
  <si>
    <t>INE356A01018</t>
  </si>
  <si>
    <t>INE670A01012</t>
  </si>
  <si>
    <t>INE152A01029</t>
  </si>
  <si>
    <t>INE640A01023</t>
  </si>
  <si>
    <t>INE259A01022</t>
  </si>
  <si>
    <t>INE738I01010</t>
  </si>
  <si>
    <t>INE883N01014</t>
  </si>
  <si>
    <t>IDIA00100781</t>
  </si>
  <si>
    <t>Larsen &amp; Toubro Infotech Ltd.</t>
  </si>
  <si>
    <t>Cyient Ltd.</t>
  </si>
  <si>
    <t>DCB Bank Ltd.</t>
  </si>
  <si>
    <t>MindTree Ltd.</t>
  </si>
  <si>
    <t>Dabur India Ltd.</t>
  </si>
  <si>
    <t>Mphasis Ltd.</t>
  </si>
  <si>
    <t>Tata Elxsi Ltd.</t>
  </si>
  <si>
    <t>Thermax Ltd.</t>
  </si>
  <si>
    <t>SKF India Ltd.</t>
  </si>
  <si>
    <t>Colgate Palmolive (India) Ltd.</t>
  </si>
  <si>
    <t>eClerx Services Ltd.</t>
  </si>
  <si>
    <t>Parag Milk Foods Ltd.</t>
  </si>
  <si>
    <t>INE193E01025</t>
  </si>
  <si>
    <t>INE334L01012</t>
  </si>
  <si>
    <t>INE449A01011</t>
  </si>
  <si>
    <t>Bajaj Electricals Ltd.</t>
  </si>
  <si>
    <t>Ujjivan Financial Services Ltd.</t>
  </si>
  <si>
    <t>Automotive Axles Ltd.</t>
  </si>
  <si>
    <t>INE511C01022</t>
  </si>
  <si>
    <t>INE530B01024</t>
  </si>
  <si>
    <t>INE338I01027</t>
  </si>
  <si>
    <t>Magma Fincorp Ltd.</t>
  </si>
  <si>
    <t>IIFL Holdings Ltd.</t>
  </si>
  <si>
    <t>Motilal Oswal Financial Services Ltd.</t>
  </si>
  <si>
    <t>IDIA00010618</t>
  </si>
  <si>
    <t>TAURUS LARGECAP EQUITY FUND ( Earlier Known as Taurus Bonanza Fund )</t>
  </si>
  <si>
    <t>TAURUS DISCOVERY (MIDCAP) FUND ( Earlier Known as Taurus Discovery Fund )</t>
  </si>
  <si>
    <t>TAURUS STARSHARE (MULTI CAP) FUND ( Earlier Known as Taurus Starshare Fund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</si>
</sst>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#,##0.00;\(#,##0.00\)"/>
    <numFmt numFmtId="166" formatCode="#,##0.00%;\(#,##0.00\)%"/>
    <numFmt numFmtId="167" formatCode="#,##0.00%"/>
  </numFmts>
  <fonts count="8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164" fontId="7" fillId="0" borderId="0" applyFont="0" applyFill="0" applyBorder="0" applyAlignment="0" applyProtection="0"/>
  </cellStyleXfs>
  <cellXfs count="44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3" fontId="3" fillId="0" borderId="1" xfId="0" applyNumberFormat="1" applyFont="1" applyFill="1" applyBorder="1" applyAlignment="1" applyProtection="1">
      <alignment horizontal="right" vertical="top" wrapText="1"/>
    </xf>
    <xf numFmtId="165" fontId="3" fillId="0" borderId="2" xfId="0" applyNumberFormat="1" applyFont="1" applyFill="1" applyBorder="1" applyAlignment="1" applyProtection="1">
      <alignment horizontal="right" vertical="top" wrapText="1"/>
    </xf>
    <xf numFmtId="165" fontId="2" fillId="0" borderId="3" xfId="0" applyNumberFormat="1" applyFont="1" applyFill="1" applyBorder="1" applyAlignment="1" applyProtection="1">
      <alignment horizontal="righ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0" fontId="2" fillId="0" borderId="4" xfId="0" applyNumberFormat="1" applyFont="1" applyFill="1" applyBorder="1" applyAlignment="1" applyProtection="1">
      <alignment horizontal="righ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165" fontId="2" fillId="0" borderId="4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horizontal="left" vertical="top"/>
    </xf>
    <xf numFmtId="4" fontId="1" fillId="0" borderId="0" xfId="0" applyNumberFormat="1" applyFont="1" applyFill="1" applyBorder="1" applyAlignment="1" applyProtection="1">
      <alignment horizontal="left" vertical="top" wrapText="1"/>
    </xf>
    <xf numFmtId="1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5" fillId="0" borderId="10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166" fontId="3" fillId="0" borderId="11" xfId="0" applyNumberFormat="1" applyFont="1" applyFill="1" applyBorder="1" applyAlignment="1" applyProtection="1">
      <alignment horizontal="right" vertical="top" wrapText="1"/>
    </xf>
    <xf numFmtId="166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5" fontId="2" fillId="0" borderId="16" xfId="0" applyNumberFormat="1" applyFont="1" applyFill="1" applyBorder="1" applyAlignment="1" applyProtection="1">
      <alignment horizontal="right" vertical="top" wrapText="1"/>
    </xf>
    <xf numFmtId="167" fontId="2" fillId="0" borderId="17" xfId="0" applyNumberFormat="1" applyFont="1" applyFill="1" applyBorder="1" applyAlignment="1" applyProtection="1">
      <alignment horizontal="right" vertical="top" wrapText="1"/>
    </xf>
    <xf numFmtId="0" fontId="3" fillId="0" borderId="18" xfId="0" applyNumberFormat="1" applyFont="1" applyFill="1" applyBorder="1" applyAlignment="1" applyProtection="1">
      <alignment horizontal="left" vertical="top" wrapText="1"/>
    </xf>
    <xf numFmtId="0" fontId="2" fillId="0" borderId="19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/>
    </xf>
    <xf numFmtId="10" fontId="0" fillId="0" borderId="0" xfId="0" applyNumberFormat="1" applyFont="1" applyFill="1" applyBorder="1" applyAlignment="1"/>
    <xf numFmtId="164" fontId="0" fillId="0" borderId="0" xfId="1" applyFont="1" applyFill="1" applyBorder="1" applyAlignment="1"/>
    <xf numFmtId="0" fontId="3" fillId="0" borderId="20" xfId="0" applyNumberFormat="1" applyFont="1" applyFill="1" applyBorder="1" applyAlignment="1" applyProtection="1">
      <alignment horizontal="left" vertical="top" wrapText="1"/>
    </xf>
    <xf numFmtId="165" fontId="3" fillId="0" borderId="0" xfId="0" applyNumberFormat="1" applyFont="1" applyFill="1" applyBorder="1" applyAlignment="1" applyProtection="1">
      <alignment horizontal="right" vertical="top" wrapText="1"/>
    </xf>
    <xf numFmtId="0" fontId="1" fillId="0" borderId="2" xfId="0" applyNumberFormat="1" applyFont="1" applyFill="1" applyBorder="1" applyAlignment="1" applyProtection="1">
      <alignment horizontal="left" vertical="top" wrapText="1"/>
    </xf>
    <xf numFmtId="166" fontId="3" fillId="0" borderId="10" xfId="0" applyNumberFormat="1" applyFont="1" applyFill="1" applyBorder="1" applyAlignment="1" applyProtection="1">
      <alignment horizontal="right" vertical="top" wrapText="1"/>
    </xf>
    <xf numFmtId="0" fontId="5" fillId="0" borderId="11" xfId="0" applyNumberFormat="1" applyFont="1" applyFill="1" applyBorder="1" applyAlignment="1" applyProtection="1">
      <alignment horizontal="right" vertical="top" wrapText="1"/>
    </xf>
    <xf numFmtId="0" fontId="2" fillId="0" borderId="20" xfId="0" applyNumberFormat="1" applyFont="1" applyFill="1" applyBorder="1" applyAlignment="1" applyProtection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5"/>
  <sheetViews>
    <sheetView tabSelected="1" zoomScale="90" zoomScaleNormal="90" workbookViewId="0">
      <selection activeCell="B9" sqref="B9"/>
    </sheetView>
  </sheetViews>
  <sheetFormatPr defaultRowHeight="12.75"/>
  <cols>
    <col min="1" max="1" width="2.5703125" customWidth="1"/>
    <col min="2" max="2" width="50.5703125" customWidth="1"/>
    <col min="3" max="3" width="27" customWidth="1"/>
    <col min="4" max="4" width="40" bestFit="1" customWidth="1"/>
    <col min="5" max="5" width="10.140625" customWidth="1"/>
    <col min="6" max="6" width="20.85546875" bestFit="1" customWidth="1"/>
    <col min="7" max="7" width="13.7109375" bestFit="1" customWidth="1"/>
  </cols>
  <sheetData>
    <row r="1" spans="1:9" ht="24">
      <c r="A1" s="1"/>
      <c r="B1" s="2" t="s">
        <v>415</v>
      </c>
      <c r="C1" s="1"/>
      <c r="D1" s="1"/>
      <c r="E1" s="1"/>
      <c r="F1" s="1"/>
      <c r="G1" s="1"/>
    </row>
    <row r="2" spans="1:9" ht="12.95" customHeight="1">
      <c r="A2" s="1"/>
      <c r="B2" s="3"/>
      <c r="C2" s="1"/>
      <c r="D2" s="1"/>
      <c r="E2" s="1"/>
      <c r="F2" s="1"/>
      <c r="G2" s="1"/>
    </row>
    <row r="3" spans="1:9" ht="12.95" customHeight="1" thickBot="1">
      <c r="A3" s="4"/>
      <c r="B3" s="15" t="s">
        <v>376</v>
      </c>
      <c r="C3" s="1"/>
      <c r="D3" s="1"/>
      <c r="E3" s="1"/>
      <c r="F3" s="1"/>
      <c r="G3" s="1"/>
    </row>
    <row r="4" spans="1:9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5</v>
      </c>
      <c r="G4" s="21" t="s">
        <v>6</v>
      </c>
    </row>
    <row r="5" spans="1:9" ht="12.95" customHeight="1">
      <c r="A5" s="6"/>
      <c r="B5" s="22" t="s">
        <v>7</v>
      </c>
      <c r="C5" s="5" t="s">
        <v>0</v>
      </c>
      <c r="D5" s="5" t="s">
        <v>0</v>
      </c>
      <c r="E5" s="5" t="s">
        <v>0</v>
      </c>
      <c r="F5" s="40"/>
      <c r="G5" s="42" t="s">
        <v>0</v>
      </c>
      <c r="I5" s="36"/>
    </row>
    <row r="6" spans="1:9" ht="12.95" customHeight="1">
      <c r="A6" s="6"/>
      <c r="B6" s="22" t="s">
        <v>8</v>
      </c>
      <c r="C6" s="5" t="s">
        <v>0</v>
      </c>
      <c r="D6" s="5" t="s">
        <v>0</v>
      </c>
      <c r="E6" s="5" t="s">
        <v>0</v>
      </c>
      <c r="F6" s="40"/>
      <c r="G6" s="42" t="s">
        <v>0</v>
      </c>
      <c r="I6" s="36"/>
    </row>
    <row r="7" spans="1:9" ht="12.95" customHeight="1">
      <c r="A7" s="1"/>
      <c r="B7" s="24" t="s">
        <v>95</v>
      </c>
      <c r="C7" s="5" t="s">
        <v>15</v>
      </c>
      <c r="D7" s="5" t="s">
        <v>16</v>
      </c>
      <c r="E7" s="7">
        <v>23500</v>
      </c>
      <c r="F7" s="39">
        <v>216.51</v>
      </c>
      <c r="G7" s="41">
        <f t="shared" ref="G7:G33" si="0">+ROUND(F7/$F$62,4)</f>
        <v>5.7500000000000002E-2</v>
      </c>
    </row>
    <row r="8" spans="1:9" ht="12.95" customHeight="1">
      <c r="A8" s="1"/>
      <c r="B8" s="24" t="s">
        <v>98</v>
      </c>
      <c r="C8" s="5" t="s">
        <v>9</v>
      </c>
      <c r="D8" s="5" t="s">
        <v>10</v>
      </c>
      <c r="E8" s="7">
        <v>9940</v>
      </c>
      <c r="F8" s="39">
        <v>212.33</v>
      </c>
      <c r="G8" s="41">
        <f t="shared" si="0"/>
        <v>5.6399999999999999E-2</v>
      </c>
    </row>
    <row r="9" spans="1:9" ht="12.95" customHeight="1">
      <c r="A9" s="6"/>
      <c r="B9" s="24" t="s">
        <v>96</v>
      </c>
      <c r="C9" s="5" t="s">
        <v>11</v>
      </c>
      <c r="D9" s="5" t="s">
        <v>12</v>
      </c>
      <c r="E9" s="7">
        <v>14956</v>
      </c>
      <c r="F9" s="8">
        <v>184.24</v>
      </c>
      <c r="G9" s="25">
        <f t="shared" si="0"/>
        <v>4.9000000000000002E-2</v>
      </c>
      <c r="I9" s="36"/>
    </row>
    <row r="10" spans="1:9" ht="12.95" customHeight="1">
      <c r="A10" s="6"/>
      <c r="B10" s="24" t="s">
        <v>103</v>
      </c>
      <c r="C10" s="5" t="s">
        <v>29</v>
      </c>
      <c r="D10" s="5" t="s">
        <v>12</v>
      </c>
      <c r="E10" s="7">
        <v>8286</v>
      </c>
      <c r="F10" s="8">
        <v>144.57</v>
      </c>
      <c r="G10" s="25">
        <f t="shared" si="0"/>
        <v>3.8399999999999997E-2</v>
      </c>
      <c r="I10" s="36"/>
    </row>
    <row r="11" spans="1:9" ht="12.95" customHeight="1">
      <c r="A11" s="6"/>
      <c r="B11" s="24" t="s">
        <v>94</v>
      </c>
      <c r="C11" s="5" t="s">
        <v>13</v>
      </c>
      <c r="D11" s="5" t="s">
        <v>14</v>
      </c>
      <c r="E11" s="7">
        <v>7508</v>
      </c>
      <c r="F11" s="8">
        <v>137.28</v>
      </c>
      <c r="G11" s="25">
        <f t="shared" si="0"/>
        <v>3.6499999999999998E-2</v>
      </c>
      <c r="I11" s="36"/>
    </row>
    <row r="12" spans="1:9" ht="12.95" customHeight="1">
      <c r="A12" s="6"/>
      <c r="B12" s="24" t="s">
        <v>97</v>
      </c>
      <c r="C12" s="5" t="s">
        <v>17</v>
      </c>
      <c r="D12" s="5" t="s">
        <v>18</v>
      </c>
      <c r="E12" s="7">
        <v>9944</v>
      </c>
      <c r="F12" s="8">
        <v>135.99</v>
      </c>
      <c r="G12" s="25">
        <f t="shared" si="0"/>
        <v>3.61E-2</v>
      </c>
      <c r="I12" s="36"/>
    </row>
    <row r="13" spans="1:9" ht="12.95" customHeight="1">
      <c r="A13" s="6"/>
      <c r="B13" s="24" t="s">
        <v>101</v>
      </c>
      <c r="C13" s="5" t="s">
        <v>41</v>
      </c>
      <c r="D13" s="5" t="s">
        <v>35</v>
      </c>
      <c r="E13" s="7">
        <v>46521</v>
      </c>
      <c r="F13" s="8">
        <v>126.35</v>
      </c>
      <c r="G13" s="25">
        <f t="shared" si="0"/>
        <v>3.3599999999999998E-2</v>
      </c>
      <c r="I13" s="36"/>
    </row>
    <row r="14" spans="1:9" ht="12.95" customHeight="1">
      <c r="A14" s="6"/>
      <c r="B14" s="24" t="s">
        <v>130</v>
      </c>
      <c r="C14" s="5" t="s">
        <v>230</v>
      </c>
      <c r="D14" s="5" t="s">
        <v>10</v>
      </c>
      <c r="E14" s="7">
        <v>35520</v>
      </c>
      <c r="F14" s="8">
        <v>122.97</v>
      </c>
      <c r="G14" s="25">
        <f t="shared" si="0"/>
        <v>3.27E-2</v>
      </c>
      <c r="I14" s="36"/>
    </row>
    <row r="15" spans="1:9" ht="12.95" customHeight="1">
      <c r="A15" s="6"/>
      <c r="B15" s="24" t="s">
        <v>100</v>
      </c>
      <c r="C15" s="5" t="s">
        <v>19</v>
      </c>
      <c r="D15" s="5" t="s">
        <v>10</v>
      </c>
      <c r="E15" s="7">
        <v>36197</v>
      </c>
      <c r="F15" s="8">
        <v>103.38</v>
      </c>
      <c r="G15" s="25">
        <f t="shared" si="0"/>
        <v>2.75E-2</v>
      </c>
      <c r="I15" s="36"/>
    </row>
    <row r="16" spans="1:9" ht="12.95" customHeight="1">
      <c r="A16" s="6"/>
      <c r="B16" s="24" t="s">
        <v>352</v>
      </c>
      <c r="C16" s="5" t="s">
        <v>351</v>
      </c>
      <c r="D16" s="5" t="s">
        <v>196</v>
      </c>
      <c r="E16" s="7">
        <v>18921</v>
      </c>
      <c r="F16" s="8">
        <v>103.22</v>
      </c>
      <c r="G16" s="25">
        <f t="shared" si="0"/>
        <v>2.7400000000000001E-2</v>
      </c>
      <c r="I16" s="36"/>
    </row>
    <row r="17" spans="1:9" ht="12.95" customHeight="1">
      <c r="A17" s="6"/>
      <c r="B17" s="24" t="s">
        <v>120</v>
      </c>
      <c r="C17" s="5" t="s">
        <v>152</v>
      </c>
      <c r="D17" s="5" t="s">
        <v>14</v>
      </c>
      <c r="E17" s="7">
        <v>4895</v>
      </c>
      <c r="F17" s="8">
        <v>103.19</v>
      </c>
      <c r="G17" s="25">
        <f t="shared" si="0"/>
        <v>2.7400000000000001E-2</v>
      </c>
      <c r="I17" s="36"/>
    </row>
    <row r="18" spans="1:9" ht="12.95" customHeight="1">
      <c r="A18" s="6"/>
      <c r="B18" s="24" t="s">
        <v>110</v>
      </c>
      <c r="C18" s="5" t="s">
        <v>40</v>
      </c>
      <c r="D18" s="5" t="s">
        <v>10</v>
      </c>
      <c r="E18" s="7">
        <v>7192</v>
      </c>
      <c r="F18" s="8">
        <v>96.16</v>
      </c>
      <c r="G18" s="25">
        <f t="shared" si="0"/>
        <v>2.5600000000000001E-2</v>
      </c>
      <c r="I18" s="36"/>
    </row>
    <row r="19" spans="1:9" ht="12.95" customHeight="1">
      <c r="A19" s="6"/>
      <c r="B19" s="24" t="s">
        <v>128</v>
      </c>
      <c r="C19" s="5" t="s">
        <v>78</v>
      </c>
      <c r="D19" s="5" t="s">
        <v>35</v>
      </c>
      <c r="E19" s="7">
        <v>5750</v>
      </c>
      <c r="F19" s="8">
        <v>92.78</v>
      </c>
      <c r="G19" s="25">
        <f t="shared" si="0"/>
        <v>2.47E-2</v>
      </c>
      <c r="I19" s="36"/>
    </row>
    <row r="20" spans="1:9" ht="12.95" customHeight="1">
      <c r="A20" s="6"/>
      <c r="B20" s="24" t="s">
        <v>132</v>
      </c>
      <c r="C20" s="5" t="s">
        <v>84</v>
      </c>
      <c r="D20" s="5" t="s">
        <v>35</v>
      </c>
      <c r="E20" s="7">
        <v>7000</v>
      </c>
      <c r="F20" s="8">
        <v>91.39</v>
      </c>
      <c r="G20" s="25">
        <f t="shared" si="0"/>
        <v>2.4299999999999999E-2</v>
      </c>
      <c r="I20" s="36"/>
    </row>
    <row r="21" spans="1:9" ht="12.95" customHeight="1">
      <c r="A21" s="6"/>
      <c r="B21" s="24" t="s">
        <v>316</v>
      </c>
      <c r="C21" s="5" t="s">
        <v>320</v>
      </c>
      <c r="D21" s="5" t="s">
        <v>59</v>
      </c>
      <c r="E21" s="7">
        <v>118</v>
      </c>
      <c r="F21" s="8">
        <v>89.4</v>
      </c>
      <c r="G21" s="25">
        <f t="shared" si="0"/>
        <v>2.3800000000000002E-2</v>
      </c>
      <c r="I21" s="36"/>
    </row>
    <row r="22" spans="1:9" ht="12.95" customHeight="1">
      <c r="A22" s="6"/>
      <c r="B22" s="24" t="s">
        <v>170</v>
      </c>
      <c r="C22" s="5" t="s">
        <v>171</v>
      </c>
      <c r="D22" s="5" t="s">
        <v>28</v>
      </c>
      <c r="E22" s="7">
        <v>288</v>
      </c>
      <c r="F22" s="8">
        <v>88.26</v>
      </c>
      <c r="G22" s="25">
        <f t="shared" si="0"/>
        <v>2.35E-2</v>
      </c>
      <c r="I22" s="36"/>
    </row>
    <row r="23" spans="1:9" ht="12.95" customHeight="1">
      <c r="A23" s="6"/>
      <c r="B23" s="24" t="s">
        <v>315</v>
      </c>
      <c r="C23" s="5" t="s">
        <v>319</v>
      </c>
      <c r="D23" s="5" t="s">
        <v>14</v>
      </c>
      <c r="E23" s="7">
        <v>1408</v>
      </c>
      <c r="F23" s="8">
        <v>85.16</v>
      </c>
      <c r="G23" s="25">
        <f t="shared" si="0"/>
        <v>2.2599999999999999E-2</v>
      </c>
      <c r="I23" s="36"/>
    </row>
    <row r="24" spans="1:9" ht="12.95" customHeight="1">
      <c r="A24" s="6"/>
      <c r="B24" s="24" t="s">
        <v>289</v>
      </c>
      <c r="C24" s="5" t="s">
        <v>287</v>
      </c>
      <c r="D24" s="5" t="s">
        <v>62</v>
      </c>
      <c r="E24" s="7">
        <v>7806</v>
      </c>
      <c r="F24" s="8">
        <v>81.010000000000005</v>
      </c>
      <c r="G24" s="25">
        <f t="shared" si="0"/>
        <v>2.1499999999999998E-2</v>
      </c>
      <c r="I24" s="36"/>
    </row>
    <row r="25" spans="1:9" ht="12.95" customHeight="1">
      <c r="A25" s="6"/>
      <c r="B25" s="24" t="s">
        <v>104</v>
      </c>
      <c r="C25" s="5" t="s">
        <v>45</v>
      </c>
      <c r="D25" s="5" t="s">
        <v>12</v>
      </c>
      <c r="E25" s="7">
        <v>7967</v>
      </c>
      <c r="F25" s="8">
        <v>72.55</v>
      </c>
      <c r="G25" s="25">
        <f t="shared" si="0"/>
        <v>1.9300000000000001E-2</v>
      </c>
      <c r="I25" s="36"/>
    </row>
    <row r="26" spans="1:9" ht="12.95" customHeight="1">
      <c r="A26" s="6"/>
      <c r="B26" s="24" t="s">
        <v>153</v>
      </c>
      <c r="C26" s="5" t="s">
        <v>144</v>
      </c>
      <c r="D26" s="5" t="s">
        <v>14</v>
      </c>
      <c r="E26" s="7">
        <v>41229</v>
      </c>
      <c r="F26" s="8">
        <v>70.23</v>
      </c>
      <c r="G26" s="25">
        <f t="shared" si="0"/>
        <v>1.8700000000000001E-2</v>
      </c>
      <c r="I26" s="36"/>
    </row>
    <row r="27" spans="1:9" ht="12.95" customHeight="1">
      <c r="A27" s="6"/>
      <c r="B27" s="24" t="s">
        <v>134</v>
      </c>
      <c r="C27" s="5" t="s">
        <v>87</v>
      </c>
      <c r="D27" s="5" t="s">
        <v>28</v>
      </c>
      <c r="E27" s="7">
        <v>1949</v>
      </c>
      <c r="F27" s="8">
        <v>69.14</v>
      </c>
      <c r="G27" s="25">
        <f t="shared" si="0"/>
        <v>1.84E-2</v>
      </c>
      <c r="I27" s="36"/>
    </row>
    <row r="28" spans="1:9" ht="12.95" customHeight="1">
      <c r="A28" s="6"/>
      <c r="B28" s="24" t="s">
        <v>133</v>
      </c>
      <c r="C28" s="5" t="s">
        <v>91</v>
      </c>
      <c r="D28" s="5" t="s">
        <v>65</v>
      </c>
      <c r="E28" s="7">
        <v>19551</v>
      </c>
      <c r="F28" s="8">
        <v>68.48</v>
      </c>
      <c r="G28" s="25">
        <f t="shared" si="0"/>
        <v>1.8200000000000001E-2</v>
      </c>
      <c r="I28" s="36"/>
    </row>
    <row r="29" spans="1:9" ht="12.95" customHeight="1">
      <c r="A29" s="6"/>
      <c r="B29" s="24" t="s">
        <v>142</v>
      </c>
      <c r="C29" s="5" t="s">
        <v>167</v>
      </c>
      <c r="D29" s="5" t="s">
        <v>90</v>
      </c>
      <c r="E29" s="7">
        <v>20000</v>
      </c>
      <c r="F29" s="8">
        <v>66.47</v>
      </c>
      <c r="G29" s="25">
        <f t="shared" si="0"/>
        <v>1.77E-2</v>
      </c>
      <c r="I29" s="36"/>
    </row>
    <row r="30" spans="1:9" ht="12.95" customHeight="1">
      <c r="A30" s="6"/>
      <c r="B30" s="24" t="s">
        <v>200</v>
      </c>
      <c r="C30" s="5" t="s">
        <v>201</v>
      </c>
      <c r="D30" s="5" t="s">
        <v>14</v>
      </c>
      <c r="E30" s="7">
        <v>13446</v>
      </c>
      <c r="F30" s="8">
        <v>65.36</v>
      </c>
      <c r="G30" s="25">
        <f t="shared" si="0"/>
        <v>1.7399999999999999E-2</v>
      </c>
      <c r="I30" s="36"/>
    </row>
    <row r="31" spans="1:9" ht="12.95" customHeight="1">
      <c r="A31" s="6"/>
      <c r="B31" s="24" t="s">
        <v>290</v>
      </c>
      <c r="C31" s="5" t="s">
        <v>288</v>
      </c>
      <c r="D31" s="5" t="s">
        <v>35</v>
      </c>
      <c r="E31" s="7">
        <v>1800</v>
      </c>
      <c r="F31" s="8">
        <v>60.25</v>
      </c>
      <c r="G31" s="25">
        <f t="shared" si="0"/>
        <v>1.6E-2</v>
      </c>
      <c r="I31" s="36"/>
    </row>
    <row r="32" spans="1:9" ht="12.95" customHeight="1">
      <c r="A32" s="6"/>
      <c r="B32" s="24" t="s">
        <v>111</v>
      </c>
      <c r="C32" s="5" t="s">
        <v>27</v>
      </c>
      <c r="D32" s="5" t="s">
        <v>28</v>
      </c>
      <c r="E32" s="7">
        <v>693</v>
      </c>
      <c r="F32" s="8">
        <v>59.15</v>
      </c>
      <c r="G32" s="25">
        <f t="shared" si="0"/>
        <v>1.5699999999999999E-2</v>
      </c>
      <c r="I32" s="36"/>
    </row>
    <row r="33" spans="1:9" ht="12.95" customHeight="1">
      <c r="A33" s="6"/>
      <c r="B33" s="24" t="s">
        <v>261</v>
      </c>
      <c r="C33" s="5" t="s">
        <v>264</v>
      </c>
      <c r="D33" s="5" t="s">
        <v>140</v>
      </c>
      <c r="E33" s="7">
        <v>23475</v>
      </c>
      <c r="F33" s="8">
        <v>58.24</v>
      </c>
      <c r="G33" s="25">
        <f t="shared" si="0"/>
        <v>1.55E-2</v>
      </c>
      <c r="I33" s="36"/>
    </row>
    <row r="34" spans="1:9" ht="12.95" customHeight="1">
      <c r="A34" s="6"/>
      <c r="B34" s="24" t="s">
        <v>138</v>
      </c>
      <c r="C34" s="5" t="s">
        <v>89</v>
      </c>
      <c r="D34" s="5" t="s">
        <v>90</v>
      </c>
      <c r="E34" s="7">
        <v>9660</v>
      </c>
      <c r="F34" s="8">
        <v>55.59</v>
      </c>
      <c r="G34" s="25">
        <f t="shared" ref="G34:G56" si="1">+ROUND(F34/$F$62,4)</f>
        <v>1.4800000000000001E-2</v>
      </c>
      <c r="I34" s="36"/>
    </row>
    <row r="35" spans="1:9" ht="12.95" customHeight="1">
      <c r="A35" s="6"/>
      <c r="B35" s="24" t="s">
        <v>254</v>
      </c>
      <c r="C35" s="5" t="s">
        <v>257</v>
      </c>
      <c r="D35" s="5" t="s">
        <v>59</v>
      </c>
      <c r="E35" s="7">
        <v>743</v>
      </c>
      <c r="F35" s="8">
        <v>55.59</v>
      </c>
      <c r="G35" s="25">
        <f t="shared" si="1"/>
        <v>1.4800000000000001E-2</v>
      </c>
      <c r="I35" s="36"/>
    </row>
    <row r="36" spans="1:9" ht="12.95" customHeight="1">
      <c r="A36" s="6"/>
      <c r="B36" s="24" t="s">
        <v>126</v>
      </c>
      <c r="C36" s="5" t="s">
        <v>77</v>
      </c>
      <c r="D36" s="5" t="s">
        <v>28</v>
      </c>
      <c r="E36" s="7">
        <v>2000</v>
      </c>
      <c r="F36" s="8">
        <v>55.04</v>
      </c>
      <c r="G36" s="25">
        <f t="shared" si="1"/>
        <v>1.46E-2</v>
      </c>
      <c r="I36" s="36"/>
    </row>
    <row r="37" spans="1:9" ht="12.95" customHeight="1">
      <c r="A37" s="6"/>
      <c r="B37" s="24" t="s">
        <v>102</v>
      </c>
      <c r="C37" s="5" t="s">
        <v>23</v>
      </c>
      <c r="D37" s="5" t="s">
        <v>10</v>
      </c>
      <c r="E37" s="7">
        <v>9456</v>
      </c>
      <c r="F37" s="8">
        <v>51.37</v>
      </c>
      <c r="G37" s="25">
        <f t="shared" si="1"/>
        <v>1.37E-2</v>
      </c>
      <c r="I37" s="36"/>
    </row>
    <row r="38" spans="1:9" ht="12.95" customHeight="1">
      <c r="A38" s="6"/>
      <c r="B38" s="24" t="s">
        <v>122</v>
      </c>
      <c r="C38" s="5" t="s">
        <v>71</v>
      </c>
      <c r="D38" s="5" t="s">
        <v>28</v>
      </c>
      <c r="E38" s="7">
        <v>5406</v>
      </c>
      <c r="F38" s="8">
        <v>49.92</v>
      </c>
      <c r="G38" s="25">
        <f t="shared" si="1"/>
        <v>1.3299999999999999E-2</v>
      </c>
      <c r="I38" s="36"/>
    </row>
    <row r="39" spans="1:9" ht="12.95" customHeight="1">
      <c r="A39" s="6"/>
      <c r="B39" s="24" t="s">
        <v>202</v>
      </c>
      <c r="C39" s="5" t="s">
        <v>203</v>
      </c>
      <c r="D39" s="5" t="s">
        <v>196</v>
      </c>
      <c r="E39" s="7">
        <v>5500</v>
      </c>
      <c r="F39" s="8">
        <v>49.57</v>
      </c>
      <c r="G39" s="25">
        <f t="shared" si="1"/>
        <v>1.32E-2</v>
      </c>
      <c r="I39" s="36"/>
    </row>
    <row r="40" spans="1:9" ht="12.95" customHeight="1">
      <c r="A40" s="6"/>
      <c r="B40" s="24" t="s">
        <v>117</v>
      </c>
      <c r="C40" s="5" t="s">
        <v>63</v>
      </c>
      <c r="D40" s="5" t="s">
        <v>10</v>
      </c>
      <c r="E40" s="7">
        <v>2424</v>
      </c>
      <c r="F40" s="8">
        <v>47.22</v>
      </c>
      <c r="G40" s="25">
        <f t="shared" si="1"/>
        <v>1.2500000000000001E-2</v>
      </c>
      <c r="I40" s="36"/>
    </row>
    <row r="41" spans="1:9" ht="12.95" customHeight="1">
      <c r="A41" s="6"/>
      <c r="B41" s="24" t="s">
        <v>131</v>
      </c>
      <c r="C41" s="5" t="s">
        <v>76</v>
      </c>
      <c r="D41" s="5" t="s">
        <v>59</v>
      </c>
      <c r="E41" s="7">
        <v>253</v>
      </c>
      <c r="F41" s="8">
        <v>46.24</v>
      </c>
      <c r="G41" s="25">
        <f t="shared" si="1"/>
        <v>1.23E-2</v>
      </c>
      <c r="I41" s="36"/>
    </row>
    <row r="42" spans="1:9" ht="12.95" customHeight="1">
      <c r="A42" s="6"/>
      <c r="B42" s="24" t="s">
        <v>317</v>
      </c>
      <c r="C42" s="5" t="s">
        <v>321</v>
      </c>
      <c r="D42" s="5" t="s">
        <v>59</v>
      </c>
      <c r="E42" s="7">
        <v>3000</v>
      </c>
      <c r="F42" s="8">
        <v>40.82</v>
      </c>
      <c r="G42" s="25">
        <f t="shared" si="1"/>
        <v>1.0800000000000001E-2</v>
      </c>
      <c r="I42" s="36"/>
    </row>
    <row r="43" spans="1:9" ht="12.95" customHeight="1">
      <c r="A43" s="6"/>
      <c r="B43" s="24" t="s">
        <v>124</v>
      </c>
      <c r="C43" s="5" t="s">
        <v>69</v>
      </c>
      <c r="D43" s="5" t="s">
        <v>62</v>
      </c>
      <c r="E43" s="7">
        <v>1040</v>
      </c>
      <c r="F43" s="8">
        <v>38.840000000000003</v>
      </c>
      <c r="G43" s="25">
        <f t="shared" si="1"/>
        <v>1.03E-2</v>
      </c>
      <c r="I43" s="36"/>
    </row>
    <row r="44" spans="1:9" ht="12.95" customHeight="1">
      <c r="A44" s="6"/>
      <c r="B44" s="24" t="s">
        <v>147</v>
      </c>
      <c r="C44" s="5" t="s">
        <v>148</v>
      </c>
      <c r="D44" s="5" t="s">
        <v>48</v>
      </c>
      <c r="E44" s="7">
        <v>2500</v>
      </c>
      <c r="F44" s="8">
        <v>38.76</v>
      </c>
      <c r="G44" s="25">
        <f t="shared" si="1"/>
        <v>1.03E-2</v>
      </c>
      <c r="I44" s="36"/>
    </row>
    <row r="45" spans="1:9" ht="12.95" customHeight="1">
      <c r="A45" s="6"/>
      <c r="B45" s="24" t="s">
        <v>99</v>
      </c>
      <c r="C45" s="5" t="s">
        <v>39</v>
      </c>
      <c r="D45" s="5" t="s">
        <v>12</v>
      </c>
      <c r="E45" s="7">
        <v>13983</v>
      </c>
      <c r="F45" s="8">
        <v>36.619999999999997</v>
      </c>
      <c r="G45" s="25">
        <f t="shared" si="1"/>
        <v>9.7000000000000003E-3</v>
      </c>
      <c r="I45" s="36"/>
    </row>
    <row r="46" spans="1:9" ht="12.95" customHeight="1">
      <c r="A46" s="6"/>
      <c r="B46" s="24" t="s">
        <v>127</v>
      </c>
      <c r="C46" s="5" t="s">
        <v>43</v>
      </c>
      <c r="D46" s="5" t="s">
        <v>44</v>
      </c>
      <c r="E46" s="7">
        <v>9688</v>
      </c>
      <c r="F46" s="8">
        <v>36.21</v>
      </c>
      <c r="G46" s="25">
        <f t="shared" si="1"/>
        <v>9.5999999999999992E-3</v>
      </c>
      <c r="I46" s="36"/>
    </row>
    <row r="47" spans="1:9" ht="12.95" customHeight="1">
      <c r="A47" s="6"/>
      <c r="B47" s="24" t="s">
        <v>248</v>
      </c>
      <c r="C47" s="5" t="s">
        <v>249</v>
      </c>
      <c r="D47" s="5" t="s">
        <v>208</v>
      </c>
      <c r="E47" s="7">
        <v>5000</v>
      </c>
      <c r="F47" s="8">
        <v>35.36</v>
      </c>
      <c r="G47" s="25">
        <f t="shared" si="1"/>
        <v>9.4000000000000004E-3</v>
      </c>
      <c r="I47" s="36"/>
    </row>
    <row r="48" spans="1:9" ht="12.95" customHeight="1">
      <c r="A48" s="6"/>
      <c r="B48" s="24" t="s">
        <v>113</v>
      </c>
      <c r="C48" s="5" t="s">
        <v>30</v>
      </c>
      <c r="D48" s="5" t="s">
        <v>28</v>
      </c>
      <c r="E48" s="7">
        <v>12334</v>
      </c>
      <c r="F48" s="8">
        <v>34.89</v>
      </c>
      <c r="G48" s="25">
        <f t="shared" si="1"/>
        <v>9.2999999999999992E-3</v>
      </c>
      <c r="I48" s="36"/>
    </row>
    <row r="49" spans="1:9" ht="12.95" customHeight="1">
      <c r="A49" s="6"/>
      <c r="B49" s="24" t="s">
        <v>182</v>
      </c>
      <c r="C49" s="5" t="s">
        <v>47</v>
      </c>
      <c r="D49" s="5" t="s">
        <v>24</v>
      </c>
      <c r="E49" s="7">
        <v>7261</v>
      </c>
      <c r="F49" s="8">
        <v>34.86</v>
      </c>
      <c r="G49" s="25">
        <f t="shared" si="1"/>
        <v>9.2999999999999992E-3</v>
      </c>
      <c r="I49" s="36"/>
    </row>
    <row r="50" spans="1:9" ht="12.95" customHeight="1">
      <c r="A50" s="6"/>
      <c r="B50" s="24" t="s">
        <v>20</v>
      </c>
      <c r="C50" s="5" t="s">
        <v>21</v>
      </c>
      <c r="D50" s="5" t="s">
        <v>10</v>
      </c>
      <c r="E50" s="7">
        <v>11000</v>
      </c>
      <c r="F50" s="8">
        <v>29.61</v>
      </c>
      <c r="G50" s="25">
        <f t="shared" si="1"/>
        <v>7.9000000000000008E-3</v>
      </c>
      <c r="I50" s="36"/>
    </row>
    <row r="51" spans="1:9" ht="12.95" customHeight="1">
      <c r="A51" s="6"/>
      <c r="B51" s="24" t="s">
        <v>137</v>
      </c>
      <c r="C51" s="5" t="s">
        <v>85</v>
      </c>
      <c r="D51" s="5" t="s">
        <v>86</v>
      </c>
      <c r="E51" s="7">
        <v>13700</v>
      </c>
      <c r="F51" s="8">
        <v>28.63</v>
      </c>
      <c r="G51" s="25">
        <f t="shared" si="1"/>
        <v>7.6E-3</v>
      </c>
      <c r="I51" s="36"/>
    </row>
    <row r="52" spans="1:9" ht="12.95" customHeight="1">
      <c r="A52" s="6"/>
      <c r="B52" s="24" t="s">
        <v>269</v>
      </c>
      <c r="C52" s="5" t="s">
        <v>267</v>
      </c>
      <c r="D52" s="5" t="s">
        <v>12</v>
      </c>
      <c r="E52" s="7">
        <v>713</v>
      </c>
      <c r="F52" s="8">
        <v>28.52</v>
      </c>
      <c r="G52" s="25">
        <f t="shared" si="1"/>
        <v>7.6E-3</v>
      </c>
      <c r="I52" s="36"/>
    </row>
    <row r="53" spans="1:9" ht="12.95" customHeight="1">
      <c r="A53" s="6"/>
      <c r="B53" s="24" t="s">
        <v>135</v>
      </c>
      <c r="C53" s="5" t="s">
        <v>93</v>
      </c>
      <c r="D53" s="5" t="s">
        <v>92</v>
      </c>
      <c r="E53" s="7">
        <v>10000</v>
      </c>
      <c r="F53" s="8">
        <v>23.51</v>
      </c>
      <c r="G53" s="25">
        <f t="shared" si="1"/>
        <v>6.1999999999999998E-3</v>
      </c>
      <c r="I53" s="36"/>
    </row>
    <row r="54" spans="1:9" ht="12.95" customHeight="1">
      <c r="A54" s="6"/>
      <c r="B54" s="24" t="s">
        <v>365</v>
      </c>
      <c r="C54" s="5" t="s">
        <v>356</v>
      </c>
      <c r="D54" s="5" t="s">
        <v>372</v>
      </c>
      <c r="E54" s="7">
        <v>5000</v>
      </c>
      <c r="F54" s="8">
        <v>22.65</v>
      </c>
      <c r="G54" s="25">
        <f t="shared" si="1"/>
        <v>6.0000000000000001E-3</v>
      </c>
      <c r="I54" s="36"/>
    </row>
    <row r="55" spans="1:9" ht="12.95" customHeight="1">
      <c r="A55" s="6"/>
      <c r="B55" s="24" t="s">
        <v>125</v>
      </c>
      <c r="C55" s="5" t="s">
        <v>70</v>
      </c>
      <c r="D55" s="5" t="s">
        <v>12</v>
      </c>
      <c r="E55" s="7">
        <v>2372</v>
      </c>
      <c r="F55" s="8">
        <v>16.89</v>
      </c>
      <c r="G55" s="25">
        <f t="shared" si="1"/>
        <v>4.4999999999999997E-3</v>
      </c>
      <c r="I55" s="36"/>
    </row>
    <row r="56" spans="1:9" ht="12.95" customHeight="1">
      <c r="A56" s="6"/>
      <c r="B56" s="24" t="s">
        <v>375</v>
      </c>
      <c r="C56" s="5" t="s">
        <v>374</v>
      </c>
      <c r="D56" s="5" t="s">
        <v>14</v>
      </c>
      <c r="E56" s="7">
        <v>3500</v>
      </c>
      <c r="F56" s="8">
        <v>14.8</v>
      </c>
      <c r="G56" s="25">
        <f t="shared" si="1"/>
        <v>3.8999999999999998E-3</v>
      </c>
      <c r="I56" s="36"/>
    </row>
    <row r="57" spans="1:9" ht="12.95" customHeight="1">
      <c r="A57" s="1"/>
      <c r="B57" s="34" t="s">
        <v>50</v>
      </c>
      <c r="C57" s="33" t="s">
        <v>0</v>
      </c>
      <c r="D57" s="33" t="s">
        <v>0</v>
      </c>
      <c r="E57" s="33" t="s">
        <v>0</v>
      </c>
      <c r="F57" s="9">
        <f>SUM(F7:F56)</f>
        <v>3675.5700000000015</v>
      </c>
      <c r="G57" s="26">
        <f>SUM(G7:G56)</f>
        <v>0.97699999999999998</v>
      </c>
    </row>
    <row r="58" spans="1:9" ht="12.95" customHeight="1">
      <c r="A58" s="1"/>
      <c r="B58" s="27" t="s">
        <v>51</v>
      </c>
      <c r="C58" s="10" t="s">
        <v>0</v>
      </c>
      <c r="D58" s="10" t="s">
        <v>0</v>
      </c>
      <c r="E58" s="10" t="s">
        <v>0</v>
      </c>
      <c r="F58" s="11" t="s">
        <v>52</v>
      </c>
      <c r="G58" s="28" t="s">
        <v>52</v>
      </c>
    </row>
    <row r="59" spans="1:9" ht="12.95" customHeight="1">
      <c r="A59" s="1"/>
      <c r="B59" s="27" t="s">
        <v>50</v>
      </c>
      <c r="C59" s="10" t="s">
        <v>0</v>
      </c>
      <c r="D59" s="10" t="s">
        <v>0</v>
      </c>
      <c r="E59" s="10" t="s">
        <v>0</v>
      </c>
      <c r="F59" s="11" t="s">
        <v>52</v>
      </c>
      <c r="G59" s="28" t="s">
        <v>52</v>
      </c>
    </row>
    <row r="60" spans="1:9" ht="12.95" customHeight="1">
      <c r="A60" s="1"/>
      <c r="B60" s="27" t="s">
        <v>53</v>
      </c>
      <c r="C60" s="12" t="s">
        <v>0</v>
      </c>
      <c r="D60" s="10" t="s">
        <v>0</v>
      </c>
      <c r="E60" s="12" t="s">
        <v>0</v>
      </c>
      <c r="F60" s="9">
        <f>+F57</f>
        <v>3675.5700000000015</v>
      </c>
      <c r="G60" s="26">
        <f>+G57</f>
        <v>0.97699999999999998</v>
      </c>
    </row>
    <row r="61" spans="1:9" ht="12.95" customHeight="1">
      <c r="A61" s="1"/>
      <c r="B61" s="27" t="s">
        <v>54</v>
      </c>
      <c r="C61" s="5" t="s">
        <v>0</v>
      </c>
      <c r="D61" s="10" t="s">
        <v>0</v>
      </c>
      <c r="E61" s="5" t="s">
        <v>0</v>
      </c>
      <c r="F61" s="13">
        <f>+F62-F60</f>
        <v>87.789999999998599</v>
      </c>
      <c r="G61" s="26">
        <f>+G62-G60</f>
        <v>2.300000000000002E-2</v>
      </c>
      <c r="H61" s="14"/>
    </row>
    <row r="62" spans="1:9" ht="12.95" customHeight="1" thickBot="1">
      <c r="A62" s="1"/>
      <c r="B62" s="29" t="s">
        <v>55</v>
      </c>
      <c r="C62" s="30" t="s">
        <v>0</v>
      </c>
      <c r="D62" s="30" t="s">
        <v>0</v>
      </c>
      <c r="E62" s="30" t="s">
        <v>0</v>
      </c>
      <c r="F62" s="31">
        <v>3763.36</v>
      </c>
      <c r="G62" s="32">
        <v>1</v>
      </c>
    </row>
    <row r="63" spans="1:9">
      <c r="A63" s="1"/>
      <c r="B63" s="2"/>
      <c r="C63" s="1"/>
      <c r="D63" s="1"/>
      <c r="E63" s="1"/>
      <c r="F63" s="1"/>
      <c r="G63" s="1"/>
    </row>
    <row r="64" spans="1:9">
      <c r="B64" s="35"/>
    </row>
    <row r="65" spans="2:2">
      <c r="B65" s="35"/>
    </row>
  </sheetData>
  <sortState ref="B5:G61">
    <sortCondition descending="1" ref="F5:F6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1"/>
  <sheetViews>
    <sheetView zoomScale="90" zoomScaleNormal="90" workbookViewId="0">
      <selection activeCell="B1" sqref="B1"/>
    </sheetView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40" bestFit="1" customWidth="1"/>
    <col min="5" max="5" width="10.42578125" customWidth="1"/>
    <col min="6" max="6" width="20.85546875" bestFit="1" customWidth="1"/>
    <col min="7" max="7" width="13.7109375" bestFit="1" customWidth="1"/>
  </cols>
  <sheetData>
    <row r="1" spans="1:7" ht="24">
      <c r="A1" s="1"/>
      <c r="B1" s="2" t="s">
        <v>416</v>
      </c>
      <c r="C1" s="1"/>
      <c r="D1" s="1"/>
      <c r="E1" s="1"/>
      <c r="F1" s="1"/>
      <c r="G1" s="1"/>
    </row>
    <row r="2" spans="1:7" ht="12.95" customHeight="1">
      <c r="A2" s="1"/>
      <c r="B2" s="3" t="s">
        <v>0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376</v>
      </c>
      <c r="C3" s="1"/>
      <c r="D3" s="1"/>
      <c r="E3" s="1"/>
      <c r="F3" s="1"/>
      <c r="G3" s="1"/>
    </row>
    <row r="4" spans="1:7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5</v>
      </c>
      <c r="G4" s="21" t="s">
        <v>6</v>
      </c>
    </row>
    <row r="5" spans="1:7" ht="12.95" customHeight="1">
      <c r="A5" s="6"/>
      <c r="B5" s="22" t="s">
        <v>7</v>
      </c>
      <c r="C5" s="5" t="s">
        <v>0</v>
      </c>
      <c r="D5" s="5" t="s">
        <v>0</v>
      </c>
      <c r="E5" s="5" t="s">
        <v>0</v>
      </c>
      <c r="F5" s="40"/>
      <c r="G5" s="42" t="s">
        <v>0</v>
      </c>
    </row>
    <row r="6" spans="1:7" ht="12.95" customHeight="1">
      <c r="A6" s="6"/>
      <c r="B6" s="22" t="s">
        <v>8</v>
      </c>
      <c r="C6" s="5" t="s">
        <v>0</v>
      </c>
      <c r="D6" s="5" t="s">
        <v>0</v>
      </c>
      <c r="E6" s="5" t="s">
        <v>0</v>
      </c>
      <c r="F6" s="40"/>
      <c r="G6" s="42" t="s">
        <v>0</v>
      </c>
    </row>
    <row r="7" spans="1:7" ht="12.95" customHeight="1">
      <c r="A7" s="1"/>
      <c r="B7" s="24" t="s">
        <v>141</v>
      </c>
      <c r="C7" s="5" t="s">
        <v>75</v>
      </c>
      <c r="D7" s="5" t="s">
        <v>199</v>
      </c>
      <c r="E7" s="7">
        <v>680</v>
      </c>
      <c r="F7" s="39">
        <v>131.91</v>
      </c>
      <c r="G7" s="41">
        <f>ROUND(F7/$F$87,4)</f>
        <v>2.63E-2</v>
      </c>
    </row>
    <row r="8" spans="1:7" ht="12.95" customHeight="1">
      <c r="A8" s="1"/>
      <c r="B8" s="24" t="s">
        <v>292</v>
      </c>
      <c r="C8" s="5" t="s">
        <v>301</v>
      </c>
      <c r="D8" s="5" t="s">
        <v>12</v>
      </c>
      <c r="E8" s="7">
        <v>11200</v>
      </c>
      <c r="F8" s="39">
        <v>125.2</v>
      </c>
      <c r="G8" s="41">
        <f>ROUND(F8/$F$87,4)</f>
        <v>2.4899999999999999E-2</v>
      </c>
    </row>
    <row r="9" spans="1:7" ht="12.95" customHeight="1">
      <c r="A9" s="1"/>
      <c r="B9" s="24" t="s">
        <v>390</v>
      </c>
      <c r="C9" s="5" t="s">
        <v>377</v>
      </c>
      <c r="D9" s="5" t="s">
        <v>12</v>
      </c>
      <c r="E9" s="7">
        <v>7100</v>
      </c>
      <c r="F9" s="39">
        <v>123.34</v>
      </c>
      <c r="G9" s="41">
        <f t="shared" ref="G9" si="0">ROUND(F9/$F$87,4)</f>
        <v>2.46E-2</v>
      </c>
    </row>
    <row r="10" spans="1:7" ht="12.95" customHeight="1">
      <c r="A10" s="6"/>
      <c r="B10" s="24" t="s">
        <v>200</v>
      </c>
      <c r="C10" s="5" t="s">
        <v>201</v>
      </c>
      <c r="D10" s="5" t="s">
        <v>14</v>
      </c>
      <c r="E10" s="7">
        <v>25230</v>
      </c>
      <c r="F10" s="8">
        <v>122.64</v>
      </c>
      <c r="G10" s="25">
        <f t="shared" ref="G10:G39" si="1">ROUND(F10/$F$87,4)</f>
        <v>2.4400000000000002E-2</v>
      </c>
    </row>
    <row r="11" spans="1:7" ht="12.95" customHeight="1">
      <c r="A11" s="6"/>
      <c r="B11" s="24" t="s">
        <v>176</v>
      </c>
      <c r="C11" s="5" t="s">
        <v>177</v>
      </c>
      <c r="D11" s="5" t="s">
        <v>14</v>
      </c>
      <c r="E11" s="7">
        <v>37000</v>
      </c>
      <c r="F11" s="8">
        <v>120.51</v>
      </c>
      <c r="G11" s="25">
        <f t="shared" si="1"/>
        <v>2.4E-2</v>
      </c>
    </row>
    <row r="12" spans="1:7" ht="12.95" customHeight="1">
      <c r="A12" s="6"/>
      <c r="B12" s="24" t="s">
        <v>103</v>
      </c>
      <c r="C12" s="5" t="s">
        <v>29</v>
      </c>
      <c r="D12" s="5" t="s">
        <v>12</v>
      </c>
      <c r="E12" s="7">
        <v>6500</v>
      </c>
      <c r="F12" s="8">
        <v>113.41</v>
      </c>
      <c r="G12" s="25">
        <f t="shared" si="1"/>
        <v>2.2599999999999999E-2</v>
      </c>
    </row>
    <row r="13" spans="1:7" ht="12.95" customHeight="1">
      <c r="A13" s="6"/>
      <c r="B13" s="24" t="s">
        <v>226</v>
      </c>
      <c r="C13" s="5" t="s">
        <v>227</v>
      </c>
      <c r="D13" s="5" t="s">
        <v>48</v>
      </c>
      <c r="E13" s="7">
        <v>16530</v>
      </c>
      <c r="F13" s="8">
        <v>112.97</v>
      </c>
      <c r="G13" s="25">
        <f t="shared" si="1"/>
        <v>2.2499999999999999E-2</v>
      </c>
    </row>
    <row r="14" spans="1:7" ht="12.95" customHeight="1">
      <c r="A14" s="6"/>
      <c r="B14" s="24" t="s">
        <v>233</v>
      </c>
      <c r="C14" s="5" t="s">
        <v>234</v>
      </c>
      <c r="D14" s="5" t="s">
        <v>235</v>
      </c>
      <c r="E14" s="7">
        <v>33603</v>
      </c>
      <c r="F14" s="8">
        <v>111.23</v>
      </c>
      <c r="G14" s="25">
        <f t="shared" si="1"/>
        <v>2.2100000000000002E-2</v>
      </c>
    </row>
    <row r="15" spans="1:7" ht="12.95" customHeight="1">
      <c r="A15" s="6"/>
      <c r="B15" s="24" t="s">
        <v>329</v>
      </c>
      <c r="C15" s="5" t="s">
        <v>323</v>
      </c>
      <c r="D15" s="5" t="s">
        <v>12</v>
      </c>
      <c r="E15" s="7">
        <v>152511</v>
      </c>
      <c r="F15" s="8">
        <v>110.49</v>
      </c>
      <c r="G15" s="25">
        <f t="shared" si="1"/>
        <v>2.1999999999999999E-2</v>
      </c>
    </row>
    <row r="16" spans="1:7" ht="12.95" customHeight="1">
      <c r="A16" s="6"/>
      <c r="B16" s="24" t="s">
        <v>273</v>
      </c>
      <c r="C16" s="5" t="s">
        <v>274</v>
      </c>
      <c r="D16" s="5" t="s">
        <v>35</v>
      </c>
      <c r="E16" s="7">
        <v>1533</v>
      </c>
      <c r="F16" s="8">
        <v>100.56</v>
      </c>
      <c r="G16" s="25">
        <f t="shared" si="1"/>
        <v>0.02</v>
      </c>
    </row>
    <row r="17" spans="1:7" ht="12.95" customHeight="1">
      <c r="A17" s="6"/>
      <c r="B17" s="24" t="s">
        <v>178</v>
      </c>
      <c r="C17" s="5" t="s">
        <v>179</v>
      </c>
      <c r="D17" s="5" t="s">
        <v>48</v>
      </c>
      <c r="E17" s="7">
        <v>9725</v>
      </c>
      <c r="F17" s="8">
        <v>100.02</v>
      </c>
      <c r="G17" s="25">
        <f t="shared" si="1"/>
        <v>1.9900000000000001E-2</v>
      </c>
    </row>
    <row r="18" spans="1:7" ht="12.95" customHeight="1">
      <c r="A18" s="6"/>
      <c r="B18" s="24" t="s">
        <v>215</v>
      </c>
      <c r="C18" s="5" t="s">
        <v>216</v>
      </c>
      <c r="D18" s="5" t="s">
        <v>217</v>
      </c>
      <c r="E18" s="7">
        <v>379</v>
      </c>
      <c r="F18" s="8">
        <v>95.51</v>
      </c>
      <c r="G18" s="25">
        <f t="shared" si="1"/>
        <v>1.9E-2</v>
      </c>
    </row>
    <row r="19" spans="1:7" ht="12.95" customHeight="1">
      <c r="A19" s="6"/>
      <c r="B19" s="24" t="s">
        <v>224</v>
      </c>
      <c r="C19" s="5" t="s">
        <v>225</v>
      </c>
      <c r="D19" s="5" t="s">
        <v>14</v>
      </c>
      <c r="E19" s="7">
        <v>6328</v>
      </c>
      <c r="F19" s="8">
        <v>91.89</v>
      </c>
      <c r="G19" s="25">
        <f t="shared" si="1"/>
        <v>1.83E-2</v>
      </c>
    </row>
    <row r="20" spans="1:7" ht="12.95" customHeight="1">
      <c r="A20" s="6"/>
      <c r="B20" s="24" t="s">
        <v>366</v>
      </c>
      <c r="C20" s="5" t="s">
        <v>357</v>
      </c>
      <c r="D20" s="5" t="s">
        <v>59</v>
      </c>
      <c r="E20" s="7">
        <v>6970</v>
      </c>
      <c r="F20" s="8">
        <v>90.99</v>
      </c>
      <c r="G20" s="25">
        <f t="shared" si="1"/>
        <v>1.8100000000000002E-2</v>
      </c>
    </row>
    <row r="21" spans="1:7" ht="12.95" customHeight="1">
      <c r="A21" s="6"/>
      <c r="B21" s="24" t="s">
        <v>293</v>
      </c>
      <c r="C21" s="5" t="s">
        <v>302</v>
      </c>
      <c r="D21" s="5" t="s">
        <v>35</v>
      </c>
      <c r="E21" s="7">
        <v>3583</v>
      </c>
      <c r="F21" s="8">
        <v>90.01</v>
      </c>
      <c r="G21" s="25">
        <f t="shared" si="1"/>
        <v>1.7899999999999999E-2</v>
      </c>
    </row>
    <row r="22" spans="1:7" ht="12.95" customHeight="1">
      <c r="A22" s="6"/>
      <c r="B22" s="24" t="s">
        <v>316</v>
      </c>
      <c r="C22" s="5" t="s">
        <v>320</v>
      </c>
      <c r="D22" s="5" t="s">
        <v>59</v>
      </c>
      <c r="E22" s="7">
        <v>115</v>
      </c>
      <c r="F22" s="8">
        <v>87.12</v>
      </c>
      <c r="G22" s="25">
        <f t="shared" si="1"/>
        <v>1.7299999999999999E-2</v>
      </c>
    </row>
    <row r="23" spans="1:7" ht="12.95" customHeight="1">
      <c r="A23" s="6"/>
      <c r="B23" s="24" t="s">
        <v>369</v>
      </c>
      <c r="C23" s="5" t="s">
        <v>360</v>
      </c>
      <c r="D23" s="5" t="s">
        <v>235</v>
      </c>
      <c r="E23" s="7">
        <v>145000</v>
      </c>
      <c r="F23" s="8">
        <v>84.1</v>
      </c>
      <c r="G23" s="25">
        <f t="shared" si="1"/>
        <v>1.67E-2</v>
      </c>
    </row>
    <row r="24" spans="1:7" ht="12.95" customHeight="1">
      <c r="A24" s="6"/>
      <c r="B24" s="24" t="s">
        <v>276</v>
      </c>
      <c r="C24" s="5" t="s">
        <v>281</v>
      </c>
      <c r="D24" s="5" t="s">
        <v>59</v>
      </c>
      <c r="E24" s="7">
        <v>13207</v>
      </c>
      <c r="F24" s="8">
        <v>83.46</v>
      </c>
      <c r="G24" s="25">
        <f t="shared" si="1"/>
        <v>1.66E-2</v>
      </c>
    </row>
    <row r="25" spans="1:7" ht="12.95" customHeight="1">
      <c r="A25" s="6"/>
      <c r="B25" s="24" t="s">
        <v>291</v>
      </c>
      <c r="C25" s="5" t="s">
        <v>300</v>
      </c>
      <c r="D25" s="5" t="s">
        <v>12</v>
      </c>
      <c r="E25" s="7">
        <v>29534</v>
      </c>
      <c r="F25" s="8">
        <v>81.75</v>
      </c>
      <c r="G25" s="25">
        <f t="shared" si="1"/>
        <v>1.6299999999999999E-2</v>
      </c>
    </row>
    <row r="26" spans="1:7" ht="12.95" customHeight="1">
      <c r="A26" s="6"/>
      <c r="B26" s="24" t="s">
        <v>254</v>
      </c>
      <c r="C26" s="5" t="s">
        <v>257</v>
      </c>
      <c r="D26" s="5" t="s">
        <v>59</v>
      </c>
      <c r="E26" s="7">
        <v>1077</v>
      </c>
      <c r="F26" s="8">
        <v>80.59</v>
      </c>
      <c r="G26" s="25">
        <f t="shared" si="1"/>
        <v>1.6E-2</v>
      </c>
    </row>
    <row r="27" spans="1:7" ht="12.95" customHeight="1">
      <c r="A27" s="6"/>
      <c r="B27" s="24" t="s">
        <v>206</v>
      </c>
      <c r="C27" s="5" t="s">
        <v>207</v>
      </c>
      <c r="D27" s="5" t="s">
        <v>14</v>
      </c>
      <c r="E27" s="7">
        <v>4317</v>
      </c>
      <c r="F27" s="8">
        <v>79.760000000000005</v>
      </c>
      <c r="G27" s="25">
        <f t="shared" si="1"/>
        <v>1.5900000000000001E-2</v>
      </c>
    </row>
    <row r="28" spans="1:7" ht="12.95" customHeight="1">
      <c r="A28" s="6"/>
      <c r="B28" s="24" t="s">
        <v>165</v>
      </c>
      <c r="C28" s="5" t="s">
        <v>166</v>
      </c>
      <c r="D28" s="5" t="s">
        <v>86</v>
      </c>
      <c r="E28" s="7">
        <v>7514</v>
      </c>
      <c r="F28" s="8">
        <v>76.53</v>
      </c>
      <c r="G28" s="25">
        <f t="shared" si="1"/>
        <v>1.52E-2</v>
      </c>
    </row>
    <row r="29" spans="1:7" ht="12.95" customHeight="1">
      <c r="A29" s="6"/>
      <c r="B29" s="24" t="s">
        <v>161</v>
      </c>
      <c r="C29" s="5" t="s">
        <v>162</v>
      </c>
      <c r="D29" s="5" t="s">
        <v>34</v>
      </c>
      <c r="E29" s="7">
        <v>9991</v>
      </c>
      <c r="F29" s="8">
        <v>73.91</v>
      </c>
      <c r="G29" s="25">
        <f t="shared" si="1"/>
        <v>1.47E-2</v>
      </c>
    </row>
    <row r="30" spans="1:7" ht="12.95" customHeight="1">
      <c r="A30" s="6"/>
      <c r="B30" s="24" t="s">
        <v>337</v>
      </c>
      <c r="C30" s="5" t="s">
        <v>343</v>
      </c>
      <c r="D30" s="5" t="s">
        <v>196</v>
      </c>
      <c r="E30" s="7">
        <v>32568</v>
      </c>
      <c r="F30" s="8">
        <v>73.72</v>
      </c>
      <c r="G30" s="25">
        <f t="shared" si="1"/>
        <v>1.47E-2</v>
      </c>
    </row>
    <row r="31" spans="1:7" ht="12.95" customHeight="1">
      <c r="A31" s="6"/>
      <c r="B31" s="24" t="s">
        <v>261</v>
      </c>
      <c r="C31" s="5" t="s">
        <v>264</v>
      </c>
      <c r="D31" s="5" t="s">
        <v>140</v>
      </c>
      <c r="E31" s="7">
        <v>28851</v>
      </c>
      <c r="F31" s="8">
        <v>71.58</v>
      </c>
      <c r="G31" s="25">
        <f t="shared" si="1"/>
        <v>1.4200000000000001E-2</v>
      </c>
    </row>
    <row r="32" spans="1:7" ht="12.95" customHeight="1">
      <c r="A32" s="6"/>
      <c r="B32" s="24" t="s">
        <v>330</v>
      </c>
      <c r="C32" s="5" t="s">
        <v>324</v>
      </c>
      <c r="D32" s="5" t="s">
        <v>199</v>
      </c>
      <c r="E32" s="7">
        <v>5947</v>
      </c>
      <c r="F32" s="8">
        <v>70.09</v>
      </c>
      <c r="G32" s="25">
        <f t="shared" si="1"/>
        <v>1.4E-2</v>
      </c>
    </row>
    <row r="33" spans="1:7" ht="12.95" customHeight="1">
      <c r="A33" s="6"/>
      <c r="B33" s="24" t="s">
        <v>184</v>
      </c>
      <c r="C33" s="5" t="s">
        <v>185</v>
      </c>
      <c r="D33" s="5" t="s">
        <v>140</v>
      </c>
      <c r="E33" s="7">
        <v>9402</v>
      </c>
      <c r="F33" s="8">
        <v>68.8</v>
      </c>
      <c r="G33" s="25">
        <f t="shared" si="1"/>
        <v>1.37E-2</v>
      </c>
    </row>
    <row r="34" spans="1:7" ht="12.95" customHeight="1">
      <c r="A34" s="6"/>
      <c r="B34" s="24" t="s">
        <v>172</v>
      </c>
      <c r="C34" s="5" t="s">
        <v>173</v>
      </c>
      <c r="D34" s="5" t="s">
        <v>10</v>
      </c>
      <c r="E34" s="7">
        <v>80115</v>
      </c>
      <c r="F34" s="8">
        <v>68.02</v>
      </c>
      <c r="G34" s="25">
        <f t="shared" si="1"/>
        <v>1.35E-2</v>
      </c>
    </row>
    <row r="35" spans="1:7" ht="12.95" customHeight="1">
      <c r="A35" s="6"/>
      <c r="B35" s="24" t="s">
        <v>339</v>
      </c>
      <c r="C35" s="5" t="s">
        <v>345</v>
      </c>
      <c r="D35" s="5" t="s">
        <v>86</v>
      </c>
      <c r="E35" s="7">
        <v>15000</v>
      </c>
      <c r="F35" s="8">
        <v>67.23</v>
      </c>
      <c r="G35" s="25">
        <f t="shared" si="1"/>
        <v>1.34E-2</v>
      </c>
    </row>
    <row r="36" spans="1:7" ht="12.95" customHeight="1">
      <c r="A36" s="6"/>
      <c r="B36" s="24" t="s">
        <v>391</v>
      </c>
      <c r="C36" s="5" t="s">
        <v>378</v>
      </c>
      <c r="D36" s="5" t="s">
        <v>12</v>
      </c>
      <c r="E36" s="7">
        <v>9100</v>
      </c>
      <c r="F36" s="8">
        <v>66.78</v>
      </c>
      <c r="G36" s="25">
        <f t="shared" si="1"/>
        <v>1.3299999999999999E-2</v>
      </c>
    </row>
    <row r="37" spans="1:7" ht="12.95" customHeight="1">
      <c r="A37" s="6"/>
      <c r="B37" s="24" t="s">
        <v>154</v>
      </c>
      <c r="C37" s="5" t="s">
        <v>155</v>
      </c>
      <c r="D37" s="5" t="s">
        <v>59</v>
      </c>
      <c r="E37" s="7">
        <v>25508</v>
      </c>
      <c r="F37" s="8">
        <v>66.22</v>
      </c>
      <c r="G37" s="25">
        <f t="shared" si="1"/>
        <v>1.32E-2</v>
      </c>
    </row>
    <row r="38" spans="1:7" ht="12.95" customHeight="1">
      <c r="A38" s="6"/>
      <c r="B38" s="24" t="s">
        <v>130</v>
      </c>
      <c r="C38" s="5" t="s">
        <v>230</v>
      </c>
      <c r="D38" s="5" t="s">
        <v>10</v>
      </c>
      <c r="E38" s="7">
        <v>19000</v>
      </c>
      <c r="F38" s="8">
        <v>65.78</v>
      </c>
      <c r="G38" s="25">
        <f t="shared" si="1"/>
        <v>1.3100000000000001E-2</v>
      </c>
    </row>
    <row r="39" spans="1:7" ht="12.95" customHeight="1">
      <c r="A39" s="6"/>
      <c r="B39" s="24" t="s">
        <v>392</v>
      </c>
      <c r="C39" s="5" t="s">
        <v>379</v>
      </c>
      <c r="D39" s="5" t="s">
        <v>10</v>
      </c>
      <c r="E39" s="7">
        <v>35000</v>
      </c>
      <c r="F39" s="8">
        <v>64.91</v>
      </c>
      <c r="G39" s="25">
        <f t="shared" si="1"/>
        <v>1.29E-2</v>
      </c>
    </row>
    <row r="40" spans="1:7" ht="12.95" customHeight="1">
      <c r="A40" s="6"/>
      <c r="B40" s="24" t="s">
        <v>147</v>
      </c>
      <c r="C40" s="5" t="s">
        <v>148</v>
      </c>
      <c r="D40" s="5" t="s">
        <v>48</v>
      </c>
      <c r="E40" s="7">
        <v>4114</v>
      </c>
      <c r="F40" s="8">
        <v>63.78</v>
      </c>
      <c r="G40" s="25">
        <f t="shared" ref="G40:G71" si="2">ROUND(F40/$F$87,4)</f>
        <v>1.2699999999999999E-2</v>
      </c>
    </row>
    <row r="41" spans="1:7" ht="12.95" customHeight="1">
      <c r="A41" s="6"/>
      <c r="B41" s="24" t="s">
        <v>331</v>
      </c>
      <c r="C41" s="5" t="s">
        <v>325</v>
      </c>
      <c r="D41" s="5" t="s">
        <v>48</v>
      </c>
      <c r="E41" s="7">
        <v>26000</v>
      </c>
      <c r="F41" s="8">
        <v>63.13</v>
      </c>
      <c r="G41" s="25">
        <f t="shared" si="2"/>
        <v>1.26E-2</v>
      </c>
    </row>
    <row r="42" spans="1:7" ht="12.95" customHeight="1">
      <c r="A42" s="6"/>
      <c r="B42" s="24" t="s">
        <v>315</v>
      </c>
      <c r="C42" s="5" t="s">
        <v>319</v>
      </c>
      <c r="D42" s="5" t="s">
        <v>14</v>
      </c>
      <c r="E42" s="7">
        <v>1032</v>
      </c>
      <c r="F42" s="8">
        <v>62.42</v>
      </c>
      <c r="G42" s="25">
        <f t="shared" si="2"/>
        <v>1.24E-2</v>
      </c>
    </row>
    <row r="43" spans="1:7" ht="12.95" customHeight="1">
      <c r="A43" s="6"/>
      <c r="B43" s="24" t="s">
        <v>333</v>
      </c>
      <c r="C43" s="5" t="s">
        <v>327</v>
      </c>
      <c r="D43" s="5" t="s">
        <v>196</v>
      </c>
      <c r="E43" s="7">
        <v>7853</v>
      </c>
      <c r="F43" s="8">
        <v>61.1</v>
      </c>
      <c r="G43" s="25">
        <f t="shared" si="2"/>
        <v>1.2200000000000001E-2</v>
      </c>
    </row>
    <row r="44" spans="1:7" ht="12.95" customHeight="1">
      <c r="A44" s="6"/>
      <c r="B44" s="24" t="s">
        <v>278</v>
      </c>
      <c r="C44" s="5" t="s">
        <v>283</v>
      </c>
      <c r="D44" s="5" t="s">
        <v>196</v>
      </c>
      <c r="E44" s="7">
        <v>8500</v>
      </c>
      <c r="F44" s="8">
        <v>60.66</v>
      </c>
      <c r="G44" s="25">
        <f t="shared" si="2"/>
        <v>1.21E-2</v>
      </c>
    </row>
    <row r="45" spans="1:7" ht="12.95" customHeight="1">
      <c r="A45" s="6"/>
      <c r="B45" s="24" t="s">
        <v>194</v>
      </c>
      <c r="C45" s="5" t="s">
        <v>195</v>
      </c>
      <c r="D45" s="5" t="s">
        <v>59</v>
      </c>
      <c r="E45" s="7">
        <v>22129</v>
      </c>
      <c r="F45" s="8">
        <v>59.56</v>
      </c>
      <c r="G45" s="25">
        <f t="shared" si="2"/>
        <v>1.1900000000000001E-2</v>
      </c>
    </row>
    <row r="46" spans="1:7" ht="12.95" customHeight="1">
      <c r="A46" s="6"/>
      <c r="B46" s="24" t="s">
        <v>295</v>
      </c>
      <c r="C46" s="5" t="s">
        <v>304</v>
      </c>
      <c r="D46" s="5" t="s">
        <v>24</v>
      </c>
      <c r="E46" s="7">
        <v>1160</v>
      </c>
      <c r="F46" s="8">
        <v>58.04</v>
      </c>
      <c r="G46" s="25">
        <f t="shared" si="2"/>
        <v>1.1599999999999999E-2</v>
      </c>
    </row>
    <row r="47" spans="1:7" ht="12.95" customHeight="1">
      <c r="A47" s="6"/>
      <c r="B47" s="24" t="s">
        <v>393</v>
      </c>
      <c r="C47" s="5" t="s">
        <v>380</v>
      </c>
      <c r="D47" s="5" t="s">
        <v>12</v>
      </c>
      <c r="E47" s="7">
        <v>5750</v>
      </c>
      <c r="F47" s="8">
        <v>57.94</v>
      </c>
      <c r="G47" s="25">
        <f t="shared" si="2"/>
        <v>1.15E-2</v>
      </c>
    </row>
    <row r="48" spans="1:7" ht="12.95" customHeight="1">
      <c r="A48" s="6"/>
      <c r="B48" s="24" t="s">
        <v>296</v>
      </c>
      <c r="C48" s="5" t="s">
        <v>305</v>
      </c>
      <c r="D48" s="5" t="s">
        <v>10</v>
      </c>
      <c r="E48" s="7">
        <v>11000</v>
      </c>
      <c r="F48" s="8">
        <v>56.85</v>
      </c>
      <c r="G48" s="25">
        <f t="shared" si="2"/>
        <v>1.1299999999999999E-2</v>
      </c>
    </row>
    <row r="49" spans="1:7" ht="12.95" customHeight="1">
      <c r="A49" s="6"/>
      <c r="B49" s="24" t="s">
        <v>294</v>
      </c>
      <c r="C49" s="5" t="s">
        <v>303</v>
      </c>
      <c r="D49" s="5" t="s">
        <v>309</v>
      </c>
      <c r="E49" s="7">
        <v>38762</v>
      </c>
      <c r="F49" s="8">
        <v>54.83</v>
      </c>
      <c r="G49" s="25">
        <f t="shared" si="2"/>
        <v>1.09E-2</v>
      </c>
    </row>
    <row r="50" spans="1:7" ht="12.95" customHeight="1">
      <c r="A50" s="6"/>
      <c r="B50" s="24" t="s">
        <v>334</v>
      </c>
      <c r="C50" s="5" t="s">
        <v>328</v>
      </c>
      <c r="D50" s="5" t="s">
        <v>48</v>
      </c>
      <c r="E50" s="7">
        <v>4181</v>
      </c>
      <c r="F50" s="8">
        <v>54.38</v>
      </c>
      <c r="G50" s="25">
        <f t="shared" si="2"/>
        <v>1.0800000000000001E-2</v>
      </c>
    </row>
    <row r="51" spans="1:7" ht="12.95" customHeight="1">
      <c r="A51" s="6"/>
      <c r="B51" s="24" t="s">
        <v>242</v>
      </c>
      <c r="C51" s="5" t="s">
        <v>243</v>
      </c>
      <c r="D51" s="5" t="s">
        <v>196</v>
      </c>
      <c r="E51" s="7">
        <v>3452</v>
      </c>
      <c r="F51" s="8">
        <v>53.35</v>
      </c>
      <c r="G51" s="25">
        <f t="shared" si="2"/>
        <v>1.06E-2</v>
      </c>
    </row>
    <row r="52" spans="1:7" ht="12.95" customHeight="1">
      <c r="A52" s="6"/>
      <c r="B52" s="24" t="s">
        <v>394</v>
      </c>
      <c r="C52" s="5" t="s">
        <v>381</v>
      </c>
      <c r="D52" s="5" t="s">
        <v>35</v>
      </c>
      <c r="E52" s="7">
        <v>13865</v>
      </c>
      <c r="F52" s="8">
        <v>53.21</v>
      </c>
      <c r="G52" s="25">
        <f t="shared" si="2"/>
        <v>1.06E-2</v>
      </c>
    </row>
    <row r="53" spans="1:7" ht="12.95" customHeight="1">
      <c r="A53" s="6"/>
      <c r="B53" s="24" t="s">
        <v>365</v>
      </c>
      <c r="C53" s="5" t="s">
        <v>356</v>
      </c>
      <c r="D53" s="5" t="s">
        <v>372</v>
      </c>
      <c r="E53" s="7">
        <v>11639</v>
      </c>
      <c r="F53" s="8">
        <v>52.72</v>
      </c>
      <c r="G53" s="25">
        <f t="shared" si="2"/>
        <v>1.0500000000000001E-2</v>
      </c>
    </row>
    <row r="54" spans="1:7" ht="12.95" customHeight="1">
      <c r="A54" s="6"/>
      <c r="B54" s="24" t="s">
        <v>297</v>
      </c>
      <c r="C54" s="5" t="s">
        <v>306</v>
      </c>
      <c r="D54" s="5" t="s">
        <v>35</v>
      </c>
      <c r="E54" s="7">
        <v>2688</v>
      </c>
      <c r="F54" s="8">
        <v>51.97</v>
      </c>
      <c r="G54" s="25">
        <f t="shared" si="2"/>
        <v>1.03E-2</v>
      </c>
    </row>
    <row r="55" spans="1:7" ht="12.95" customHeight="1">
      <c r="A55" s="6"/>
      <c r="B55" s="24" t="s">
        <v>395</v>
      </c>
      <c r="C55" s="5" t="s">
        <v>382</v>
      </c>
      <c r="D55" s="5" t="s">
        <v>12</v>
      </c>
      <c r="E55" s="7">
        <v>4500</v>
      </c>
      <c r="F55" s="8">
        <v>49.5</v>
      </c>
      <c r="G55" s="25">
        <f t="shared" si="2"/>
        <v>9.9000000000000008E-3</v>
      </c>
    </row>
    <row r="56" spans="1:7" ht="12.95" customHeight="1">
      <c r="A56" s="6"/>
      <c r="B56" s="24" t="s">
        <v>285</v>
      </c>
      <c r="C56" s="5" t="s">
        <v>286</v>
      </c>
      <c r="D56" s="5" t="s">
        <v>196</v>
      </c>
      <c r="E56" s="7">
        <v>17456</v>
      </c>
      <c r="F56" s="8">
        <v>48.75</v>
      </c>
      <c r="G56" s="25">
        <f t="shared" si="2"/>
        <v>9.7000000000000003E-3</v>
      </c>
    </row>
    <row r="57" spans="1:7" ht="12.95" customHeight="1">
      <c r="A57" s="6"/>
      <c r="B57" s="24" t="s">
        <v>246</v>
      </c>
      <c r="C57" s="5" t="s">
        <v>247</v>
      </c>
      <c r="D57" s="5" t="s">
        <v>31</v>
      </c>
      <c r="E57" s="7">
        <v>6224</v>
      </c>
      <c r="F57" s="8">
        <v>48.56</v>
      </c>
      <c r="G57" s="25">
        <f t="shared" si="2"/>
        <v>9.7000000000000003E-3</v>
      </c>
    </row>
    <row r="58" spans="1:7" ht="12.95" customHeight="1">
      <c r="A58" s="6"/>
      <c r="B58" s="24" t="s">
        <v>396</v>
      </c>
      <c r="C58" s="5" t="s">
        <v>383</v>
      </c>
      <c r="D58" s="5" t="s">
        <v>12</v>
      </c>
      <c r="E58" s="7">
        <v>3849</v>
      </c>
      <c r="F58" s="8">
        <v>47.52</v>
      </c>
      <c r="G58" s="25">
        <f t="shared" si="2"/>
        <v>9.4999999999999998E-3</v>
      </c>
    </row>
    <row r="59" spans="1:7" ht="12.95" customHeight="1">
      <c r="A59" s="6"/>
      <c r="B59" s="24" t="s">
        <v>256</v>
      </c>
      <c r="C59" s="5" t="s">
        <v>260</v>
      </c>
      <c r="D59" s="5" t="s">
        <v>22</v>
      </c>
      <c r="E59" s="7">
        <v>1310</v>
      </c>
      <c r="F59" s="8">
        <v>45.04</v>
      </c>
      <c r="G59" s="25">
        <f t="shared" si="2"/>
        <v>8.9999999999999993E-3</v>
      </c>
    </row>
    <row r="60" spans="1:7" ht="12.95" customHeight="1">
      <c r="A60" s="6"/>
      <c r="B60" s="24" t="s">
        <v>340</v>
      </c>
      <c r="C60" s="5" t="s">
        <v>346</v>
      </c>
      <c r="D60" s="5" t="s">
        <v>217</v>
      </c>
      <c r="E60" s="7">
        <v>2334</v>
      </c>
      <c r="F60" s="8">
        <v>45.03</v>
      </c>
      <c r="G60" s="25">
        <f t="shared" si="2"/>
        <v>8.9999999999999993E-3</v>
      </c>
    </row>
    <row r="61" spans="1:7" ht="12.95" customHeight="1">
      <c r="A61" s="6"/>
      <c r="B61" s="24" t="s">
        <v>317</v>
      </c>
      <c r="C61" s="5" t="s">
        <v>321</v>
      </c>
      <c r="D61" s="5" t="s">
        <v>59</v>
      </c>
      <c r="E61" s="7">
        <v>3295</v>
      </c>
      <c r="F61" s="8">
        <v>44.84</v>
      </c>
      <c r="G61" s="25">
        <f t="shared" si="2"/>
        <v>8.8999999999999999E-3</v>
      </c>
    </row>
    <row r="62" spans="1:7" ht="12.95" customHeight="1">
      <c r="A62" s="6"/>
      <c r="B62" s="24" t="s">
        <v>368</v>
      </c>
      <c r="C62" s="5" t="s">
        <v>359</v>
      </c>
      <c r="D62" s="5" t="s">
        <v>217</v>
      </c>
      <c r="E62" s="7">
        <v>9560</v>
      </c>
      <c r="F62" s="8">
        <v>44.83</v>
      </c>
      <c r="G62" s="25">
        <f t="shared" si="2"/>
        <v>8.8999999999999999E-3</v>
      </c>
    </row>
    <row r="63" spans="1:7" ht="12.95" customHeight="1">
      <c r="A63" s="6"/>
      <c r="B63" s="24" t="s">
        <v>163</v>
      </c>
      <c r="C63" s="5" t="s">
        <v>164</v>
      </c>
      <c r="D63" s="5" t="s">
        <v>65</v>
      </c>
      <c r="E63" s="7">
        <v>24739</v>
      </c>
      <c r="F63" s="8">
        <v>44.18</v>
      </c>
      <c r="G63" s="25">
        <f t="shared" si="2"/>
        <v>8.8000000000000005E-3</v>
      </c>
    </row>
    <row r="64" spans="1:7" ht="12.95" customHeight="1">
      <c r="A64" s="6"/>
      <c r="B64" s="24" t="s">
        <v>342</v>
      </c>
      <c r="C64" s="5" t="s">
        <v>348</v>
      </c>
      <c r="D64" s="5" t="s">
        <v>196</v>
      </c>
      <c r="E64" s="7">
        <v>3254</v>
      </c>
      <c r="F64" s="8">
        <v>42.58</v>
      </c>
      <c r="G64" s="25">
        <f t="shared" si="2"/>
        <v>8.5000000000000006E-3</v>
      </c>
    </row>
    <row r="65" spans="1:7" ht="12.95" customHeight="1">
      <c r="A65" s="6"/>
      <c r="B65" s="24" t="s">
        <v>211</v>
      </c>
      <c r="C65" s="5" t="s">
        <v>212</v>
      </c>
      <c r="D65" s="5" t="s">
        <v>48</v>
      </c>
      <c r="E65" s="7">
        <v>5180</v>
      </c>
      <c r="F65" s="8">
        <v>42.39</v>
      </c>
      <c r="G65" s="25">
        <f t="shared" si="2"/>
        <v>8.3999999999999995E-3</v>
      </c>
    </row>
    <row r="66" spans="1:7" ht="12.95" customHeight="1">
      <c r="A66" s="6"/>
      <c r="B66" s="24" t="s">
        <v>222</v>
      </c>
      <c r="C66" s="5" t="s">
        <v>223</v>
      </c>
      <c r="D66" s="5" t="s">
        <v>92</v>
      </c>
      <c r="E66" s="7">
        <v>60000</v>
      </c>
      <c r="F66" s="8">
        <v>42.24</v>
      </c>
      <c r="G66" s="25">
        <f t="shared" si="2"/>
        <v>8.3999999999999995E-3</v>
      </c>
    </row>
    <row r="67" spans="1:7" ht="12.95" customHeight="1">
      <c r="A67" s="6"/>
      <c r="B67" s="24" t="s">
        <v>279</v>
      </c>
      <c r="C67" s="5" t="s">
        <v>284</v>
      </c>
      <c r="D67" s="5" t="s">
        <v>59</v>
      </c>
      <c r="E67" s="7">
        <v>925</v>
      </c>
      <c r="F67" s="8">
        <v>41.95</v>
      </c>
      <c r="G67" s="25">
        <f t="shared" si="2"/>
        <v>8.3999999999999995E-3</v>
      </c>
    </row>
    <row r="68" spans="1:7" ht="12.95" customHeight="1">
      <c r="A68" s="6"/>
      <c r="B68" s="24" t="s">
        <v>338</v>
      </c>
      <c r="C68" s="5" t="s">
        <v>344</v>
      </c>
      <c r="D68" s="5" t="s">
        <v>28</v>
      </c>
      <c r="E68" s="7">
        <v>1569</v>
      </c>
      <c r="F68" s="8">
        <v>41.83</v>
      </c>
      <c r="G68" s="25">
        <f t="shared" si="2"/>
        <v>8.3000000000000001E-3</v>
      </c>
    </row>
    <row r="69" spans="1:7" ht="12.95" customHeight="1">
      <c r="A69" s="6"/>
      <c r="B69" s="24" t="s">
        <v>363</v>
      </c>
      <c r="C69" s="5" t="s">
        <v>354</v>
      </c>
      <c r="D69" s="5" t="s">
        <v>371</v>
      </c>
      <c r="E69" s="7">
        <v>15000</v>
      </c>
      <c r="F69" s="8">
        <v>41.63</v>
      </c>
      <c r="G69" s="25">
        <f t="shared" si="2"/>
        <v>8.3000000000000001E-3</v>
      </c>
    </row>
    <row r="70" spans="1:7" ht="12.95" customHeight="1">
      <c r="A70" s="6"/>
      <c r="B70" s="24" t="s">
        <v>364</v>
      </c>
      <c r="C70" s="5" t="s">
        <v>355</v>
      </c>
      <c r="D70" s="5" t="s">
        <v>59</v>
      </c>
      <c r="E70" s="7">
        <v>3640</v>
      </c>
      <c r="F70" s="8">
        <v>41.35</v>
      </c>
      <c r="G70" s="25">
        <f t="shared" si="2"/>
        <v>8.2000000000000007E-3</v>
      </c>
    </row>
    <row r="71" spans="1:7" ht="12.95" customHeight="1">
      <c r="A71" s="6"/>
      <c r="B71" s="24" t="s">
        <v>367</v>
      </c>
      <c r="C71" s="5" t="s">
        <v>358</v>
      </c>
      <c r="D71" s="5" t="s">
        <v>196</v>
      </c>
      <c r="E71" s="7">
        <v>9622</v>
      </c>
      <c r="F71" s="8">
        <v>40.479999999999997</v>
      </c>
      <c r="G71" s="25">
        <f t="shared" si="2"/>
        <v>8.0999999999999996E-3</v>
      </c>
    </row>
    <row r="72" spans="1:7" ht="12.95" customHeight="1">
      <c r="A72" s="6"/>
      <c r="B72" s="24" t="s">
        <v>341</v>
      </c>
      <c r="C72" s="5" t="s">
        <v>347</v>
      </c>
      <c r="D72" s="5" t="s">
        <v>35</v>
      </c>
      <c r="E72" s="7">
        <v>6731</v>
      </c>
      <c r="F72" s="8">
        <v>40.409999999999997</v>
      </c>
      <c r="G72" s="25">
        <f t="shared" ref="G72:G81" si="3">ROUND(F72/$F$87,4)</f>
        <v>8.0000000000000002E-3</v>
      </c>
    </row>
    <row r="73" spans="1:7" ht="12.95" customHeight="1">
      <c r="A73" s="6"/>
      <c r="B73" s="24" t="s">
        <v>397</v>
      </c>
      <c r="C73" s="5" t="s">
        <v>384</v>
      </c>
      <c r="D73" s="5" t="s">
        <v>31</v>
      </c>
      <c r="E73" s="7">
        <v>3500</v>
      </c>
      <c r="F73" s="8">
        <v>39.130000000000003</v>
      </c>
      <c r="G73" s="25">
        <f t="shared" si="3"/>
        <v>7.7999999999999996E-3</v>
      </c>
    </row>
    <row r="74" spans="1:7" ht="12.95" customHeight="1">
      <c r="A74" s="6"/>
      <c r="B74" s="24" t="s">
        <v>335</v>
      </c>
      <c r="C74" s="5" t="s">
        <v>336</v>
      </c>
      <c r="D74" s="5" t="s">
        <v>196</v>
      </c>
      <c r="E74" s="7">
        <v>2100</v>
      </c>
      <c r="F74" s="8">
        <v>32.01</v>
      </c>
      <c r="G74" s="25">
        <f t="shared" si="3"/>
        <v>6.4000000000000003E-3</v>
      </c>
    </row>
    <row r="75" spans="1:7" ht="12.95" customHeight="1">
      <c r="A75" s="6"/>
      <c r="B75" s="24" t="s">
        <v>398</v>
      </c>
      <c r="C75" s="5" t="s">
        <v>385</v>
      </c>
      <c r="D75" s="5" t="s">
        <v>48</v>
      </c>
      <c r="E75" s="7">
        <v>1788</v>
      </c>
      <c r="F75" s="8">
        <v>31.89</v>
      </c>
      <c r="G75" s="25">
        <f t="shared" si="3"/>
        <v>6.3E-3</v>
      </c>
    </row>
    <row r="76" spans="1:7" ht="12.95" customHeight="1">
      <c r="A76" s="6"/>
      <c r="B76" s="24" t="s">
        <v>399</v>
      </c>
      <c r="C76" s="5" t="s">
        <v>386</v>
      </c>
      <c r="D76" s="5" t="s">
        <v>35</v>
      </c>
      <c r="E76" s="7">
        <v>2500</v>
      </c>
      <c r="F76" s="8">
        <v>31.22</v>
      </c>
      <c r="G76" s="25">
        <f t="shared" si="3"/>
        <v>6.1999999999999998E-3</v>
      </c>
    </row>
    <row r="77" spans="1:7" ht="12.95" customHeight="1">
      <c r="A77" s="6"/>
      <c r="B77" s="24" t="s">
        <v>370</v>
      </c>
      <c r="C77" s="5" t="s">
        <v>361</v>
      </c>
      <c r="D77" s="5" t="s">
        <v>10</v>
      </c>
      <c r="E77" s="7">
        <v>8500</v>
      </c>
      <c r="F77" s="8">
        <v>28.87</v>
      </c>
      <c r="G77" s="25">
        <f t="shared" si="3"/>
        <v>5.7000000000000002E-3</v>
      </c>
    </row>
    <row r="78" spans="1:7" ht="12.95" customHeight="1">
      <c r="A78" s="6"/>
      <c r="B78" s="24" t="s">
        <v>400</v>
      </c>
      <c r="C78" s="5" t="s">
        <v>387</v>
      </c>
      <c r="D78" s="5" t="s">
        <v>12</v>
      </c>
      <c r="E78" s="7">
        <v>2000</v>
      </c>
      <c r="F78" s="8">
        <v>26.35</v>
      </c>
      <c r="G78" s="25">
        <f t="shared" si="3"/>
        <v>5.1999999999999998E-3</v>
      </c>
    </row>
    <row r="79" spans="1:7" ht="12.95" customHeight="1">
      <c r="A79" s="6"/>
      <c r="B79" s="24" t="s">
        <v>240</v>
      </c>
      <c r="C79" s="5" t="s">
        <v>241</v>
      </c>
      <c r="D79" s="5" t="s">
        <v>35</v>
      </c>
      <c r="E79" s="7">
        <v>9716</v>
      </c>
      <c r="F79" s="8">
        <v>26.05</v>
      </c>
      <c r="G79" s="25">
        <f t="shared" si="3"/>
        <v>5.1999999999999998E-3</v>
      </c>
    </row>
    <row r="80" spans="1:7" ht="12.95" customHeight="1">
      <c r="A80" s="6"/>
      <c r="B80" s="24" t="s">
        <v>401</v>
      </c>
      <c r="C80" s="5" t="s">
        <v>388</v>
      </c>
      <c r="D80" s="5" t="s">
        <v>35</v>
      </c>
      <c r="E80" s="7">
        <v>5000</v>
      </c>
      <c r="F80" s="8">
        <v>17.079999999999998</v>
      </c>
      <c r="G80" s="25">
        <f t="shared" si="3"/>
        <v>3.3999999999999998E-3</v>
      </c>
    </row>
    <row r="81" spans="1:7" ht="12.95" customHeight="1">
      <c r="A81" s="6"/>
      <c r="B81" s="24" t="s">
        <v>373</v>
      </c>
      <c r="C81" s="5" t="s">
        <v>389</v>
      </c>
      <c r="D81" s="5" t="s">
        <v>86</v>
      </c>
      <c r="E81" s="7">
        <v>41855</v>
      </c>
      <c r="F81" s="8">
        <v>2.4500000000000002</v>
      </c>
      <c r="G81" s="25">
        <f t="shared" si="3"/>
        <v>5.0000000000000001E-4</v>
      </c>
    </row>
    <row r="82" spans="1:7" ht="12.95" customHeight="1">
      <c r="A82" s="1"/>
      <c r="B82" s="34" t="s">
        <v>50</v>
      </c>
      <c r="C82" s="33" t="s">
        <v>0</v>
      </c>
      <c r="D82" s="33" t="s">
        <v>0</v>
      </c>
      <c r="E82" s="33" t="s">
        <v>0</v>
      </c>
      <c r="F82" s="9">
        <f>SUM(F7:F81)</f>
        <v>4863.130000000001</v>
      </c>
      <c r="G82" s="26">
        <f>SUM(G7:G81)</f>
        <v>0.96799999999999986</v>
      </c>
    </row>
    <row r="83" spans="1:7" ht="12.95" customHeight="1">
      <c r="A83" s="1"/>
      <c r="B83" s="27" t="s">
        <v>51</v>
      </c>
      <c r="C83" s="12" t="s">
        <v>0</v>
      </c>
      <c r="D83" s="12" t="s">
        <v>0</v>
      </c>
      <c r="E83" s="12" t="s">
        <v>0</v>
      </c>
      <c r="F83" s="11" t="s">
        <v>52</v>
      </c>
      <c r="G83" s="28" t="s">
        <v>52</v>
      </c>
    </row>
    <row r="84" spans="1:7" ht="12.95" customHeight="1">
      <c r="A84" s="1"/>
      <c r="B84" s="27" t="s">
        <v>50</v>
      </c>
      <c r="C84" s="12" t="s">
        <v>0</v>
      </c>
      <c r="D84" s="12" t="s">
        <v>0</v>
      </c>
      <c r="E84" s="12" t="s">
        <v>0</v>
      </c>
      <c r="F84" s="11" t="s">
        <v>52</v>
      </c>
      <c r="G84" s="28" t="s">
        <v>52</v>
      </c>
    </row>
    <row r="85" spans="1:7" ht="12.95" customHeight="1">
      <c r="A85" s="1"/>
      <c r="B85" s="27" t="s">
        <v>53</v>
      </c>
      <c r="C85" s="12" t="s">
        <v>0</v>
      </c>
      <c r="D85" s="10" t="s">
        <v>0</v>
      </c>
      <c r="E85" s="12" t="s">
        <v>0</v>
      </c>
      <c r="F85" s="9">
        <f>+F82</f>
        <v>4863.130000000001</v>
      </c>
      <c r="G85" s="26">
        <f>+G82</f>
        <v>0.96799999999999986</v>
      </c>
    </row>
    <row r="86" spans="1:7" ht="12.95" customHeight="1">
      <c r="A86" s="1"/>
      <c r="B86" s="27" t="s">
        <v>54</v>
      </c>
      <c r="C86" s="12" t="s">
        <v>0</v>
      </c>
      <c r="D86" s="10" t="s">
        <v>0</v>
      </c>
      <c r="E86" s="12" t="s">
        <v>0</v>
      </c>
      <c r="F86" s="13">
        <f>+F87-F85</f>
        <v>160.11999999999898</v>
      </c>
      <c r="G86" s="26">
        <f>+G87-G85</f>
        <v>3.2000000000000139E-2</v>
      </c>
    </row>
    <row r="87" spans="1:7" ht="12.95" customHeight="1" thickBot="1">
      <c r="A87" s="1"/>
      <c r="B87" s="29" t="s">
        <v>55</v>
      </c>
      <c r="C87" s="30" t="s">
        <v>0</v>
      </c>
      <c r="D87" s="30" t="s">
        <v>0</v>
      </c>
      <c r="E87" s="30" t="s">
        <v>0</v>
      </c>
      <c r="F87" s="31">
        <v>5023.25</v>
      </c>
      <c r="G87" s="32">
        <v>1</v>
      </c>
    </row>
    <row r="88" spans="1:7">
      <c r="A88" s="1"/>
      <c r="B88" s="2"/>
      <c r="C88" s="1"/>
      <c r="D88" s="1"/>
      <c r="E88" s="1"/>
      <c r="F88" s="1"/>
      <c r="G88" s="1"/>
    </row>
    <row r="89" spans="1:7">
      <c r="B89" s="35"/>
    </row>
    <row r="90" spans="1:7">
      <c r="B90" s="35" t="s">
        <v>313</v>
      </c>
    </row>
    <row r="91" spans="1:7">
      <c r="B91" s="35" t="s">
        <v>314</v>
      </c>
    </row>
  </sheetData>
  <sortState ref="B5:G80">
    <sortCondition descending="1" ref="F5:F80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81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40" bestFit="1" customWidth="1"/>
    <col min="5" max="5" width="9.28515625" customWidth="1"/>
    <col min="6" max="6" width="20.85546875" bestFit="1" customWidth="1"/>
    <col min="7" max="7" width="13.7109375" bestFit="1" customWidth="1"/>
    <col min="9" max="9" width="12.7109375" bestFit="1" customWidth="1"/>
  </cols>
  <sheetData>
    <row r="1" spans="1:9" ht="16.5" customHeight="1">
      <c r="A1" s="1"/>
      <c r="B1" s="2" t="s">
        <v>68</v>
      </c>
      <c r="C1" s="1"/>
      <c r="D1" s="1"/>
      <c r="E1" s="1"/>
      <c r="F1" s="1"/>
      <c r="G1" s="1"/>
    </row>
    <row r="2" spans="1:9" ht="12.95" customHeight="1">
      <c r="A2" s="1"/>
      <c r="B2" s="3" t="s">
        <v>0</v>
      </c>
      <c r="C2" s="1"/>
      <c r="D2" s="1"/>
      <c r="E2" s="1"/>
      <c r="F2" s="1"/>
      <c r="G2" s="1"/>
    </row>
    <row r="3" spans="1:9" ht="12.95" customHeight="1" thickBot="1">
      <c r="A3" s="4"/>
      <c r="B3" s="15" t="s">
        <v>376</v>
      </c>
      <c r="C3" s="1"/>
      <c r="D3" s="1"/>
      <c r="E3" s="1"/>
      <c r="F3" s="1"/>
      <c r="G3" s="1"/>
    </row>
    <row r="4" spans="1:9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5</v>
      </c>
      <c r="G4" s="21" t="s">
        <v>6</v>
      </c>
    </row>
    <row r="5" spans="1:9" ht="12.95" customHeight="1">
      <c r="A5" s="6"/>
      <c r="B5" s="22" t="s">
        <v>7</v>
      </c>
      <c r="C5" s="5" t="s">
        <v>0</v>
      </c>
      <c r="D5" s="5" t="s">
        <v>0</v>
      </c>
      <c r="E5" s="5" t="s">
        <v>0</v>
      </c>
      <c r="F5" s="40"/>
      <c r="G5" s="42" t="s">
        <v>0</v>
      </c>
      <c r="I5" s="14"/>
    </row>
    <row r="6" spans="1:9" ht="12.95" customHeight="1">
      <c r="A6" s="6"/>
      <c r="B6" s="22" t="s">
        <v>8</v>
      </c>
      <c r="C6" s="5" t="s">
        <v>0</v>
      </c>
      <c r="D6" s="5" t="s">
        <v>0</v>
      </c>
      <c r="E6" s="5" t="s">
        <v>0</v>
      </c>
      <c r="F6" s="40"/>
      <c r="G6" s="42" t="s">
        <v>0</v>
      </c>
      <c r="I6" s="14"/>
    </row>
    <row r="7" spans="1:9" ht="12.95" customHeight="1">
      <c r="A7" s="1"/>
      <c r="B7" s="24" t="s">
        <v>98</v>
      </c>
      <c r="C7" s="5" t="s">
        <v>9</v>
      </c>
      <c r="D7" s="5" t="s">
        <v>10</v>
      </c>
      <c r="E7" s="7">
        <v>14394</v>
      </c>
      <c r="F7" s="39">
        <v>307.48</v>
      </c>
      <c r="G7" s="41">
        <f t="shared" ref="G7:G37" si="0">+ROUND(F7/$F$78,4)</f>
        <v>5.9499999999999997E-2</v>
      </c>
    </row>
    <row r="8" spans="1:9" ht="12.95" customHeight="1">
      <c r="A8" s="1"/>
      <c r="B8" s="24" t="s">
        <v>95</v>
      </c>
      <c r="C8" s="5" t="s">
        <v>15</v>
      </c>
      <c r="D8" s="5" t="s">
        <v>16</v>
      </c>
      <c r="E8" s="7">
        <v>28623</v>
      </c>
      <c r="F8" s="39">
        <v>263.7</v>
      </c>
      <c r="G8" s="41">
        <f t="shared" si="0"/>
        <v>5.0999999999999997E-2</v>
      </c>
    </row>
    <row r="9" spans="1:9" ht="12.95" customHeight="1">
      <c r="A9" s="6"/>
      <c r="B9" s="24" t="s">
        <v>94</v>
      </c>
      <c r="C9" s="5" t="s">
        <v>13</v>
      </c>
      <c r="D9" s="5" t="s">
        <v>14</v>
      </c>
      <c r="E9" s="7">
        <v>12806</v>
      </c>
      <c r="F9" s="8">
        <v>234.16</v>
      </c>
      <c r="G9" s="25">
        <f t="shared" si="0"/>
        <v>4.53E-2</v>
      </c>
      <c r="I9" s="14"/>
    </row>
    <row r="10" spans="1:9" ht="12.95" customHeight="1">
      <c r="A10" s="6"/>
      <c r="B10" s="24" t="s">
        <v>96</v>
      </c>
      <c r="C10" s="5" t="s">
        <v>11</v>
      </c>
      <c r="D10" s="5" t="s">
        <v>12</v>
      </c>
      <c r="E10" s="7">
        <v>14393</v>
      </c>
      <c r="F10" s="8">
        <v>177.31</v>
      </c>
      <c r="G10" s="25">
        <f t="shared" si="0"/>
        <v>3.4299999999999997E-2</v>
      </c>
      <c r="I10" s="14"/>
    </row>
    <row r="11" spans="1:9" ht="12.95" customHeight="1">
      <c r="A11" s="6"/>
      <c r="B11" s="24" t="s">
        <v>103</v>
      </c>
      <c r="C11" s="5" t="s">
        <v>29</v>
      </c>
      <c r="D11" s="5" t="s">
        <v>12</v>
      </c>
      <c r="E11" s="7">
        <v>10044</v>
      </c>
      <c r="F11" s="8">
        <v>175.25</v>
      </c>
      <c r="G11" s="25">
        <f t="shared" si="0"/>
        <v>3.39E-2</v>
      </c>
      <c r="I11" s="14"/>
    </row>
    <row r="12" spans="1:9" ht="12.95" customHeight="1">
      <c r="A12" s="6"/>
      <c r="B12" s="24" t="s">
        <v>97</v>
      </c>
      <c r="C12" s="5" t="s">
        <v>17</v>
      </c>
      <c r="D12" s="5" t="s">
        <v>18</v>
      </c>
      <c r="E12" s="7">
        <v>12562</v>
      </c>
      <c r="F12" s="8">
        <v>171.8</v>
      </c>
      <c r="G12" s="25">
        <f t="shared" si="0"/>
        <v>3.3300000000000003E-2</v>
      </c>
      <c r="I12" s="14"/>
    </row>
    <row r="13" spans="1:9" ht="12.95" customHeight="1">
      <c r="A13" s="6"/>
      <c r="B13" s="24" t="s">
        <v>101</v>
      </c>
      <c r="C13" s="5" t="s">
        <v>41</v>
      </c>
      <c r="D13" s="5" t="s">
        <v>35</v>
      </c>
      <c r="E13" s="7">
        <v>56214</v>
      </c>
      <c r="F13" s="8">
        <v>152.68</v>
      </c>
      <c r="G13" s="25">
        <f t="shared" si="0"/>
        <v>2.9600000000000001E-2</v>
      </c>
      <c r="I13" s="14"/>
    </row>
    <row r="14" spans="1:9" ht="12.95" customHeight="1">
      <c r="A14" s="6"/>
      <c r="B14" s="24" t="s">
        <v>100</v>
      </c>
      <c r="C14" s="5" t="s">
        <v>19</v>
      </c>
      <c r="D14" s="5" t="s">
        <v>10</v>
      </c>
      <c r="E14" s="7">
        <v>49710</v>
      </c>
      <c r="F14" s="8">
        <v>141.97</v>
      </c>
      <c r="G14" s="25">
        <f t="shared" si="0"/>
        <v>2.75E-2</v>
      </c>
      <c r="I14" s="14"/>
    </row>
    <row r="15" spans="1:9" ht="12.95" customHeight="1">
      <c r="A15" s="6"/>
      <c r="B15" s="24" t="s">
        <v>315</v>
      </c>
      <c r="C15" s="5" t="s">
        <v>319</v>
      </c>
      <c r="D15" s="5" t="s">
        <v>14</v>
      </c>
      <c r="E15" s="7">
        <v>2011</v>
      </c>
      <c r="F15" s="8">
        <v>121.63</v>
      </c>
      <c r="G15" s="25">
        <f t="shared" si="0"/>
        <v>2.35E-2</v>
      </c>
      <c r="I15" s="14"/>
    </row>
    <row r="16" spans="1:9" ht="12.95" customHeight="1">
      <c r="A16" s="6"/>
      <c r="B16" s="24" t="s">
        <v>292</v>
      </c>
      <c r="C16" s="5" t="s">
        <v>301</v>
      </c>
      <c r="D16" s="5" t="s">
        <v>12</v>
      </c>
      <c r="E16" s="7">
        <v>10400</v>
      </c>
      <c r="F16" s="8">
        <v>116.26</v>
      </c>
      <c r="G16" s="25">
        <f t="shared" si="0"/>
        <v>2.2499999999999999E-2</v>
      </c>
      <c r="I16" s="14"/>
    </row>
    <row r="17" spans="1:9" ht="12.95" customHeight="1">
      <c r="A17" s="6"/>
      <c r="B17" s="24" t="s">
        <v>329</v>
      </c>
      <c r="C17" s="5" t="s">
        <v>323</v>
      </c>
      <c r="D17" s="5" t="s">
        <v>12</v>
      </c>
      <c r="E17" s="7">
        <v>142509</v>
      </c>
      <c r="F17" s="8">
        <v>103.25</v>
      </c>
      <c r="G17" s="25">
        <f t="shared" si="0"/>
        <v>0.02</v>
      </c>
      <c r="I17" s="14"/>
    </row>
    <row r="18" spans="1:9" ht="12.95" customHeight="1">
      <c r="A18" s="6"/>
      <c r="B18" s="24" t="s">
        <v>165</v>
      </c>
      <c r="C18" s="5" t="s">
        <v>166</v>
      </c>
      <c r="D18" s="5" t="s">
        <v>86</v>
      </c>
      <c r="E18" s="7">
        <v>10110</v>
      </c>
      <c r="F18" s="8">
        <v>102.98</v>
      </c>
      <c r="G18" s="25">
        <f t="shared" si="0"/>
        <v>1.9900000000000001E-2</v>
      </c>
      <c r="I18" s="14"/>
    </row>
    <row r="19" spans="1:9" ht="12.95" customHeight="1">
      <c r="A19" s="6"/>
      <c r="B19" s="24" t="s">
        <v>233</v>
      </c>
      <c r="C19" s="5" t="s">
        <v>234</v>
      </c>
      <c r="D19" s="5" t="s">
        <v>235</v>
      </c>
      <c r="E19" s="7">
        <v>30379</v>
      </c>
      <c r="F19" s="8">
        <v>100.55</v>
      </c>
      <c r="G19" s="25">
        <f t="shared" si="0"/>
        <v>1.95E-2</v>
      </c>
      <c r="I19" s="14"/>
    </row>
    <row r="20" spans="1:9" ht="12.95" customHeight="1">
      <c r="A20" s="6"/>
      <c r="B20" s="24" t="s">
        <v>122</v>
      </c>
      <c r="C20" s="5" t="s">
        <v>71</v>
      </c>
      <c r="D20" s="5" t="s">
        <v>28</v>
      </c>
      <c r="E20" s="7">
        <v>10500</v>
      </c>
      <c r="F20" s="8">
        <v>96.97</v>
      </c>
      <c r="G20" s="25">
        <f t="shared" si="0"/>
        <v>1.8800000000000001E-2</v>
      </c>
      <c r="I20" s="14"/>
    </row>
    <row r="21" spans="1:9" ht="12.95" customHeight="1">
      <c r="A21" s="6"/>
      <c r="B21" s="24" t="s">
        <v>200</v>
      </c>
      <c r="C21" s="5" t="s">
        <v>201</v>
      </c>
      <c r="D21" s="5" t="s">
        <v>14</v>
      </c>
      <c r="E21" s="7">
        <v>18740</v>
      </c>
      <c r="F21" s="8">
        <v>91.1</v>
      </c>
      <c r="G21" s="25">
        <f t="shared" si="0"/>
        <v>1.7600000000000001E-2</v>
      </c>
      <c r="I21" s="14"/>
    </row>
    <row r="22" spans="1:9" ht="12.95" customHeight="1">
      <c r="A22" s="6"/>
      <c r="B22" s="24" t="s">
        <v>110</v>
      </c>
      <c r="C22" s="5" t="s">
        <v>40</v>
      </c>
      <c r="D22" s="5" t="s">
        <v>10</v>
      </c>
      <c r="E22" s="7">
        <v>6489</v>
      </c>
      <c r="F22" s="8">
        <v>86.76</v>
      </c>
      <c r="G22" s="25">
        <f t="shared" si="0"/>
        <v>1.6799999999999999E-2</v>
      </c>
      <c r="I22" s="14"/>
    </row>
    <row r="23" spans="1:9" ht="12.95" customHeight="1">
      <c r="A23" s="6"/>
      <c r="B23" s="24" t="s">
        <v>111</v>
      </c>
      <c r="C23" s="5" t="s">
        <v>27</v>
      </c>
      <c r="D23" s="5" t="s">
        <v>28</v>
      </c>
      <c r="E23" s="7">
        <v>1003</v>
      </c>
      <c r="F23" s="8">
        <v>85.61</v>
      </c>
      <c r="G23" s="25">
        <f t="shared" si="0"/>
        <v>1.66E-2</v>
      </c>
      <c r="I23" s="14"/>
    </row>
    <row r="24" spans="1:9" ht="12.95" customHeight="1">
      <c r="A24" s="6"/>
      <c r="B24" s="24" t="s">
        <v>120</v>
      </c>
      <c r="C24" s="5" t="s">
        <v>152</v>
      </c>
      <c r="D24" s="5" t="s">
        <v>14</v>
      </c>
      <c r="E24" s="7">
        <v>3935</v>
      </c>
      <c r="F24" s="8">
        <v>82.95</v>
      </c>
      <c r="G24" s="25">
        <f t="shared" si="0"/>
        <v>1.61E-2</v>
      </c>
      <c r="I24" s="14"/>
    </row>
    <row r="25" spans="1:9" ht="12.95" customHeight="1">
      <c r="A25" s="6"/>
      <c r="B25" s="24" t="s">
        <v>390</v>
      </c>
      <c r="C25" s="5" t="s">
        <v>377</v>
      </c>
      <c r="D25" s="5" t="s">
        <v>12</v>
      </c>
      <c r="E25" s="7">
        <v>4700</v>
      </c>
      <c r="F25" s="8">
        <v>81.650000000000006</v>
      </c>
      <c r="G25" s="25">
        <f t="shared" si="0"/>
        <v>1.5800000000000002E-2</v>
      </c>
      <c r="I25" s="14"/>
    </row>
    <row r="26" spans="1:9" ht="12.95" customHeight="1">
      <c r="A26" s="6"/>
      <c r="B26" s="24" t="s">
        <v>128</v>
      </c>
      <c r="C26" s="5" t="s">
        <v>78</v>
      </c>
      <c r="D26" s="5" t="s">
        <v>35</v>
      </c>
      <c r="E26" s="7">
        <v>5052</v>
      </c>
      <c r="F26" s="8">
        <v>81.52</v>
      </c>
      <c r="G26" s="25">
        <f t="shared" si="0"/>
        <v>1.5800000000000002E-2</v>
      </c>
      <c r="I26" s="14"/>
    </row>
    <row r="27" spans="1:9" ht="12.95" customHeight="1">
      <c r="A27" s="6"/>
      <c r="B27" s="24" t="s">
        <v>291</v>
      </c>
      <c r="C27" s="5" t="s">
        <v>300</v>
      </c>
      <c r="D27" s="5" t="s">
        <v>12</v>
      </c>
      <c r="E27" s="7">
        <v>29269</v>
      </c>
      <c r="F27" s="8">
        <v>81.02</v>
      </c>
      <c r="G27" s="25">
        <f t="shared" si="0"/>
        <v>1.5699999999999999E-2</v>
      </c>
      <c r="I27" s="14"/>
    </row>
    <row r="28" spans="1:9" ht="12.95" customHeight="1">
      <c r="A28" s="6"/>
      <c r="B28" s="24" t="s">
        <v>20</v>
      </c>
      <c r="C28" s="5" t="s">
        <v>21</v>
      </c>
      <c r="D28" s="5" t="s">
        <v>10</v>
      </c>
      <c r="E28" s="7">
        <v>30000</v>
      </c>
      <c r="F28" s="8">
        <v>80.760000000000005</v>
      </c>
      <c r="G28" s="25">
        <f t="shared" si="0"/>
        <v>1.5599999999999999E-2</v>
      </c>
      <c r="I28" s="14"/>
    </row>
    <row r="29" spans="1:9" ht="12.95" customHeight="1">
      <c r="A29" s="6"/>
      <c r="B29" s="24" t="s">
        <v>132</v>
      </c>
      <c r="C29" s="5" t="s">
        <v>84</v>
      </c>
      <c r="D29" s="5" t="s">
        <v>35</v>
      </c>
      <c r="E29" s="7">
        <v>6000</v>
      </c>
      <c r="F29" s="8">
        <v>78.34</v>
      </c>
      <c r="G29" s="25">
        <f t="shared" si="0"/>
        <v>1.52E-2</v>
      </c>
      <c r="I29" s="14"/>
    </row>
    <row r="30" spans="1:9" ht="12.95" customHeight="1">
      <c r="A30" s="6"/>
      <c r="B30" s="24" t="s">
        <v>150</v>
      </c>
      <c r="C30" s="5" t="s">
        <v>151</v>
      </c>
      <c r="D30" s="5" t="s">
        <v>92</v>
      </c>
      <c r="E30" s="7">
        <v>25848</v>
      </c>
      <c r="F30" s="8">
        <v>76.55</v>
      </c>
      <c r="G30" s="25">
        <f t="shared" si="0"/>
        <v>1.4800000000000001E-2</v>
      </c>
      <c r="I30" s="14"/>
    </row>
    <row r="31" spans="1:9" ht="12.95" customHeight="1">
      <c r="A31" s="6"/>
      <c r="B31" s="24" t="s">
        <v>138</v>
      </c>
      <c r="C31" s="5" t="s">
        <v>89</v>
      </c>
      <c r="D31" s="5" t="s">
        <v>90</v>
      </c>
      <c r="E31" s="7">
        <v>12500</v>
      </c>
      <c r="F31" s="8">
        <v>71.930000000000007</v>
      </c>
      <c r="G31" s="25">
        <f t="shared" si="0"/>
        <v>1.3899999999999999E-2</v>
      </c>
      <c r="I31" s="14"/>
    </row>
    <row r="32" spans="1:9" ht="12.95" customHeight="1">
      <c r="A32" s="6"/>
      <c r="B32" s="24" t="s">
        <v>369</v>
      </c>
      <c r="C32" s="5" t="s">
        <v>360</v>
      </c>
      <c r="D32" s="5" t="s">
        <v>235</v>
      </c>
      <c r="E32" s="7">
        <v>120000</v>
      </c>
      <c r="F32" s="8">
        <v>69.599999999999994</v>
      </c>
      <c r="G32" s="25">
        <f t="shared" si="0"/>
        <v>1.35E-2</v>
      </c>
      <c r="I32" s="14"/>
    </row>
    <row r="33" spans="1:9" ht="12.95" customHeight="1">
      <c r="A33" s="6"/>
      <c r="B33" s="24" t="s">
        <v>130</v>
      </c>
      <c r="C33" s="5" t="s">
        <v>230</v>
      </c>
      <c r="D33" s="5" t="s">
        <v>10</v>
      </c>
      <c r="E33" s="7">
        <v>20000</v>
      </c>
      <c r="F33" s="8">
        <v>69.239999999999995</v>
      </c>
      <c r="G33" s="25">
        <f t="shared" si="0"/>
        <v>1.34E-2</v>
      </c>
      <c r="I33" s="14"/>
    </row>
    <row r="34" spans="1:9" ht="12.95" customHeight="1">
      <c r="A34" s="6"/>
      <c r="B34" s="24" t="s">
        <v>104</v>
      </c>
      <c r="C34" s="5" t="s">
        <v>45</v>
      </c>
      <c r="D34" s="5" t="s">
        <v>12</v>
      </c>
      <c r="E34" s="7">
        <v>7396</v>
      </c>
      <c r="F34" s="8">
        <v>67.349999999999994</v>
      </c>
      <c r="G34" s="25">
        <f t="shared" si="0"/>
        <v>1.2999999999999999E-2</v>
      </c>
      <c r="I34" s="14"/>
    </row>
    <row r="35" spans="1:9" ht="12.95" customHeight="1">
      <c r="A35" s="6"/>
      <c r="B35" s="24" t="s">
        <v>337</v>
      </c>
      <c r="C35" s="5" t="s">
        <v>343</v>
      </c>
      <c r="D35" s="5" t="s">
        <v>196</v>
      </c>
      <c r="E35" s="7">
        <v>29071</v>
      </c>
      <c r="F35" s="8">
        <v>65.8</v>
      </c>
      <c r="G35" s="25">
        <f t="shared" si="0"/>
        <v>1.2699999999999999E-2</v>
      </c>
      <c r="I35" s="14"/>
    </row>
    <row r="36" spans="1:9" ht="12.95" customHeight="1">
      <c r="A36" s="6"/>
      <c r="B36" s="24" t="s">
        <v>226</v>
      </c>
      <c r="C36" s="5" t="s">
        <v>227</v>
      </c>
      <c r="D36" s="5" t="s">
        <v>48</v>
      </c>
      <c r="E36" s="7">
        <v>9500</v>
      </c>
      <c r="F36" s="8">
        <v>64.930000000000007</v>
      </c>
      <c r="G36" s="25">
        <f t="shared" si="0"/>
        <v>1.26E-2</v>
      </c>
      <c r="I36" s="14"/>
    </row>
    <row r="37" spans="1:9" ht="12.95" customHeight="1">
      <c r="A37" s="6"/>
      <c r="B37" s="24" t="s">
        <v>206</v>
      </c>
      <c r="C37" s="5" t="s">
        <v>207</v>
      </c>
      <c r="D37" s="5" t="s">
        <v>14</v>
      </c>
      <c r="E37" s="7">
        <v>3370</v>
      </c>
      <c r="F37" s="8">
        <v>62.26</v>
      </c>
      <c r="G37" s="25">
        <f t="shared" si="0"/>
        <v>1.21E-2</v>
      </c>
      <c r="I37" s="14"/>
    </row>
    <row r="38" spans="1:9" ht="12.95" customHeight="1">
      <c r="A38" s="6"/>
      <c r="B38" s="24" t="s">
        <v>391</v>
      </c>
      <c r="C38" s="5" t="s">
        <v>378</v>
      </c>
      <c r="D38" s="5" t="s">
        <v>12</v>
      </c>
      <c r="E38" s="7">
        <v>8169</v>
      </c>
      <c r="F38" s="8">
        <v>59.94</v>
      </c>
      <c r="G38" s="25">
        <f t="shared" ref="G38:G69" si="1">+ROUND(F38/$F$78,4)</f>
        <v>1.1599999999999999E-2</v>
      </c>
      <c r="I38" s="14"/>
    </row>
    <row r="39" spans="1:9" ht="12.95" customHeight="1">
      <c r="A39" s="6"/>
      <c r="B39" s="24" t="s">
        <v>316</v>
      </c>
      <c r="C39" s="5" t="s">
        <v>320</v>
      </c>
      <c r="D39" s="5" t="s">
        <v>59</v>
      </c>
      <c r="E39" s="7">
        <v>78</v>
      </c>
      <c r="F39" s="8">
        <v>59.09</v>
      </c>
      <c r="G39" s="25">
        <f t="shared" si="1"/>
        <v>1.14E-2</v>
      </c>
      <c r="I39" s="14"/>
    </row>
    <row r="40" spans="1:9" ht="12.95" customHeight="1">
      <c r="A40" s="6"/>
      <c r="B40" s="24" t="s">
        <v>194</v>
      </c>
      <c r="C40" s="5" t="s">
        <v>195</v>
      </c>
      <c r="D40" s="5" t="s">
        <v>59</v>
      </c>
      <c r="E40" s="7">
        <v>20630</v>
      </c>
      <c r="F40" s="8">
        <v>55.53</v>
      </c>
      <c r="G40" s="25">
        <f t="shared" si="1"/>
        <v>1.0699999999999999E-2</v>
      </c>
      <c r="I40" s="14"/>
    </row>
    <row r="41" spans="1:9" ht="12.95" customHeight="1">
      <c r="A41" s="6"/>
      <c r="B41" s="24" t="s">
        <v>278</v>
      </c>
      <c r="C41" s="5" t="s">
        <v>283</v>
      </c>
      <c r="D41" s="5" t="s">
        <v>196</v>
      </c>
      <c r="E41" s="7">
        <v>7640</v>
      </c>
      <c r="F41" s="8">
        <v>54.52</v>
      </c>
      <c r="G41" s="25">
        <f t="shared" si="1"/>
        <v>1.06E-2</v>
      </c>
      <c r="I41" s="14"/>
    </row>
    <row r="42" spans="1:9" ht="12.95" customHeight="1">
      <c r="A42" s="6"/>
      <c r="B42" s="24" t="s">
        <v>242</v>
      </c>
      <c r="C42" s="5" t="s">
        <v>243</v>
      </c>
      <c r="D42" s="5" t="s">
        <v>196</v>
      </c>
      <c r="E42" s="7">
        <v>3458</v>
      </c>
      <c r="F42" s="8">
        <v>53.44</v>
      </c>
      <c r="G42" s="25">
        <f t="shared" si="1"/>
        <v>1.03E-2</v>
      </c>
      <c r="I42" s="14"/>
    </row>
    <row r="43" spans="1:9" ht="12.95" customHeight="1">
      <c r="A43" s="6"/>
      <c r="B43" s="24" t="s">
        <v>172</v>
      </c>
      <c r="C43" s="5" t="s">
        <v>173</v>
      </c>
      <c r="D43" s="5" t="s">
        <v>10</v>
      </c>
      <c r="E43" s="7">
        <v>62910</v>
      </c>
      <c r="F43" s="8">
        <v>53.41</v>
      </c>
      <c r="G43" s="25">
        <f t="shared" si="1"/>
        <v>1.03E-2</v>
      </c>
      <c r="I43" s="14"/>
    </row>
    <row r="44" spans="1:9" ht="12.95" customHeight="1">
      <c r="A44" s="6"/>
      <c r="B44" s="24" t="s">
        <v>134</v>
      </c>
      <c r="C44" s="5" t="s">
        <v>87</v>
      </c>
      <c r="D44" s="5" t="s">
        <v>28</v>
      </c>
      <c r="E44" s="7">
        <v>1500</v>
      </c>
      <c r="F44" s="8">
        <v>53.21</v>
      </c>
      <c r="G44" s="25">
        <f t="shared" si="1"/>
        <v>1.03E-2</v>
      </c>
      <c r="I44" s="14"/>
    </row>
    <row r="45" spans="1:9" ht="12.95" customHeight="1">
      <c r="A45" s="6"/>
      <c r="B45" s="24" t="s">
        <v>121</v>
      </c>
      <c r="C45" s="5" t="s">
        <v>60</v>
      </c>
      <c r="D45" s="5" t="s">
        <v>35</v>
      </c>
      <c r="E45" s="7">
        <v>873</v>
      </c>
      <c r="F45" s="8">
        <v>51.77</v>
      </c>
      <c r="G45" s="25">
        <f t="shared" si="1"/>
        <v>0.01</v>
      </c>
      <c r="I45" s="14"/>
    </row>
    <row r="46" spans="1:9" ht="12.95" customHeight="1">
      <c r="A46" s="6"/>
      <c r="B46" s="24" t="s">
        <v>335</v>
      </c>
      <c r="C46" s="5" t="s">
        <v>336</v>
      </c>
      <c r="D46" s="5" t="s">
        <v>196</v>
      </c>
      <c r="E46" s="7">
        <v>3298</v>
      </c>
      <c r="F46" s="8">
        <v>50.27</v>
      </c>
      <c r="G46" s="25">
        <f t="shared" si="1"/>
        <v>9.7000000000000003E-3</v>
      </c>
      <c r="I46" s="14"/>
    </row>
    <row r="47" spans="1:9" ht="12.95" customHeight="1">
      <c r="A47" s="6"/>
      <c r="B47" s="24" t="s">
        <v>339</v>
      </c>
      <c r="C47" s="5" t="s">
        <v>345</v>
      </c>
      <c r="D47" s="5" t="s">
        <v>86</v>
      </c>
      <c r="E47" s="7">
        <v>11000</v>
      </c>
      <c r="F47" s="8">
        <v>49.3</v>
      </c>
      <c r="G47" s="25">
        <f t="shared" si="1"/>
        <v>9.4999999999999998E-3</v>
      </c>
      <c r="I47" s="14"/>
    </row>
    <row r="48" spans="1:9" ht="12.95" customHeight="1">
      <c r="A48" s="6"/>
      <c r="B48" s="24" t="s">
        <v>192</v>
      </c>
      <c r="C48" s="5" t="s">
        <v>193</v>
      </c>
      <c r="D48" s="5" t="s">
        <v>34</v>
      </c>
      <c r="E48" s="7">
        <v>4208</v>
      </c>
      <c r="F48" s="8">
        <v>49</v>
      </c>
      <c r="G48" s="25">
        <f t="shared" si="1"/>
        <v>9.4999999999999998E-3</v>
      </c>
      <c r="I48" s="14"/>
    </row>
    <row r="49" spans="1:9" ht="12.95" customHeight="1">
      <c r="A49" s="6"/>
      <c r="B49" s="24" t="s">
        <v>342</v>
      </c>
      <c r="C49" s="5" t="s">
        <v>348</v>
      </c>
      <c r="D49" s="5" t="s">
        <v>196</v>
      </c>
      <c r="E49" s="7">
        <v>3740</v>
      </c>
      <c r="F49" s="8">
        <v>48.94</v>
      </c>
      <c r="G49" s="25">
        <f t="shared" si="1"/>
        <v>9.4999999999999998E-3</v>
      </c>
      <c r="I49" s="14"/>
    </row>
    <row r="50" spans="1:9" ht="12.95" customHeight="1">
      <c r="A50" s="6"/>
      <c r="B50" s="24" t="s">
        <v>102</v>
      </c>
      <c r="C50" s="5" t="s">
        <v>23</v>
      </c>
      <c r="D50" s="5" t="s">
        <v>10</v>
      </c>
      <c r="E50" s="7">
        <v>9000</v>
      </c>
      <c r="F50" s="8">
        <v>48.9</v>
      </c>
      <c r="G50" s="25">
        <f t="shared" si="1"/>
        <v>9.4999999999999998E-3</v>
      </c>
      <c r="I50" s="14"/>
    </row>
    <row r="51" spans="1:9" ht="12.95" customHeight="1">
      <c r="A51" s="6"/>
      <c r="B51" s="24" t="s">
        <v>285</v>
      </c>
      <c r="C51" s="5" t="s">
        <v>286</v>
      </c>
      <c r="D51" s="5" t="s">
        <v>196</v>
      </c>
      <c r="E51" s="7">
        <v>17483</v>
      </c>
      <c r="F51" s="8">
        <v>48.83</v>
      </c>
      <c r="G51" s="25">
        <f t="shared" si="1"/>
        <v>9.4999999999999998E-3</v>
      </c>
      <c r="I51" s="14"/>
    </row>
    <row r="52" spans="1:9" ht="12.95" customHeight="1">
      <c r="A52" s="6"/>
      <c r="B52" s="24" t="s">
        <v>261</v>
      </c>
      <c r="C52" s="5" t="s">
        <v>264</v>
      </c>
      <c r="D52" s="5" t="s">
        <v>140</v>
      </c>
      <c r="E52" s="7">
        <v>19568</v>
      </c>
      <c r="F52" s="8">
        <v>48.55</v>
      </c>
      <c r="G52" s="25">
        <f t="shared" si="1"/>
        <v>9.4000000000000004E-3</v>
      </c>
      <c r="I52" s="14"/>
    </row>
    <row r="53" spans="1:9" ht="12.95" customHeight="1">
      <c r="A53" s="6"/>
      <c r="B53" s="24" t="s">
        <v>375</v>
      </c>
      <c r="C53" s="5" t="s">
        <v>374</v>
      </c>
      <c r="D53" s="5" t="s">
        <v>14</v>
      </c>
      <c r="E53" s="7">
        <v>11000</v>
      </c>
      <c r="F53" s="8">
        <v>46.52</v>
      </c>
      <c r="G53" s="25">
        <f t="shared" si="1"/>
        <v>8.9999999999999993E-3</v>
      </c>
      <c r="I53" s="14"/>
    </row>
    <row r="54" spans="1:9" ht="12.95" customHeight="1">
      <c r="A54" s="6"/>
      <c r="B54" s="24" t="s">
        <v>176</v>
      </c>
      <c r="C54" s="5" t="s">
        <v>177</v>
      </c>
      <c r="D54" s="5" t="s">
        <v>14</v>
      </c>
      <c r="E54" s="7">
        <v>14000</v>
      </c>
      <c r="F54" s="8">
        <v>45.6</v>
      </c>
      <c r="G54" s="25">
        <f t="shared" si="1"/>
        <v>8.8000000000000005E-3</v>
      </c>
      <c r="I54" s="14"/>
    </row>
    <row r="55" spans="1:9" ht="12.95" customHeight="1">
      <c r="A55" s="6"/>
      <c r="B55" s="24" t="s">
        <v>363</v>
      </c>
      <c r="C55" s="5" t="s">
        <v>354</v>
      </c>
      <c r="D55" s="5" t="s">
        <v>371</v>
      </c>
      <c r="E55" s="7">
        <v>16231</v>
      </c>
      <c r="F55" s="8">
        <v>45.05</v>
      </c>
      <c r="G55" s="25">
        <f t="shared" si="1"/>
        <v>8.6999999999999994E-3</v>
      </c>
      <c r="I55" s="14"/>
    </row>
    <row r="56" spans="1:9" ht="12.95" customHeight="1">
      <c r="A56" s="6"/>
      <c r="B56" s="24" t="s">
        <v>276</v>
      </c>
      <c r="C56" s="5" t="s">
        <v>281</v>
      </c>
      <c r="D56" s="5" t="s">
        <v>59</v>
      </c>
      <c r="E56" s="7">
        <v>7089</v>
      </c>
      <c r="F56" s="8">
        <v>44.8</v>
      </c>
      <c r="G56" s="25">
        <f t="shared" si="1"/>
        <v>8.6999999999999994E-3</v>
      </c>
      <c r="I56" s="14"/>
    </row>
    <row r="57" spans="1:9" ht="12.95" customHeight="1">
      <c r="A57" s="6"/>
      <c r="B57" s="24" t="s">
        <v>367</v>
      </c>
      <c r="C57" s="5" t="s">
        <v>358</v>
      </c>
      <c r="D57" s="5" t="s">
        <v>196</v>
      </c>
      <c r="E57" s="7">
        <v>10506</v>
      </c>
      <c r="F57" s="8">
        <v>44.2</v>
      </c>
      <c r="G57" s="25">
        <f t="shared" si="1"/>
        <v>8.6E-3</v>
      </c>
      <c r="I57" s="14"/>
    </row>
    <row r="58" spans="1:9" ht="12.95" customHeight="1">
      <c r="A58" s="6"/>
      <c r="B58" s="24" t="s">
        <v>147</v>
      </c>
      <c r="C58" s="5" t="s">
        <v>148</v>
      </c>
      <c r="D58" s="5" t="s">
        <v>48</v>
      </c>
      <c r="E58" s="7">
        <v>2849</v>
      </c>
      <c r="F58" s="8">
        <v>44.17</v>
      </c>
      <c r="G58" s="25">
        <f t="shared" si="1"/>
        <v>8.5000000000000006E-3</v>
      </c>
      <c r="I58" s="14"/>
    </row>
    <row r="59" spans="1:9" ht="12.95" customHeight="1">
      <c r="A59" s="6"/>
      <c r="B59" s="24" t="s">
        <v>362</v>
      </c>
      <c r="C59" s="5" t="s">
        <v>353</v>
      </c>
      <c r="D59" s="5" t="s">
        <v>14</v>
      </c>
      <c r="E59" s="7">
        <v>10711</v>
      </c>
      <c r="F59" s="8">
        <v>41.36</v>
      </c>
      <c r="G59" s="25">
        <f t="shared" si="1"/>
        <v>8.0000000000000002E-3</v>
      </c>
      <c r="I59" s="14"/>
    </row>
    <row r="60" spans="1:9" ht="12.95" customHeight="1">
      <c r="A60" s="6"/>
      <c r="B60" s="24" t="s">
        <v>364</v>
      </c>
      <c r="C60" s="5" t="s">
        <v>355</v>
      </c>
      <c r="D60" s="5" t="s">
        <v>59</v>
      </c>
      <c r="E60" s="7">
        <v>3620</v>
      </c>
      <c r="F60" s="8">
        <v>41.12</v>
      </c>
      <c r="G60" s="25">
        <f t="shared" si="1"/>
        <v>8.0000000000000002E-3</v>
      </c>
      <c r="I60" s="14"/>
    </row>
    <row r="61" spans="1:9" ht="12.95" customHeight="1">
      <c r="A61" s="6"/>
      <c r="B61" s="24" t="s">
        <v>341</v>
      </c>
      <c r="C61" s="5" t="s">
        <v>347</v>
      </c>
      <c r="D61" s="5" t="s">
        <v>35</v>
      </c>
      <c r="E61" s="7">
        <v>6464</v>
      </c>
      <c r="F61" s="8">
        <v>38.81</v>
      </c>
      <c r="G61" s="25">
        <f t="shared" si="1"/>
        <v>7.4999999999999997E-3</v>
      </c>
      <c r="I61" s="14"/>
    </row>
    <row r="62" spans="1:9" ht="12.95" customHeight="1">
      <c r="A62" s="6"/>
      <c r="B62" s="24" t="s">
        <v>393</v>
      </c>
      <c r="C62" s="5" t="s">
        <v>380</v>
      </c>
      <c r="D62" s="5" t="s">
        <v>12</v>
      </c>
      <c r="E62" s="7">
        <v>3750</v>
      </c>
      <c r="F62" s="8">
        <v>37.79</v>
      </c>
      <c r="G62" s="25">
        <f t="shared" si="1"/>
        <v>7.3000000000000001E-3</v>
      </c>
      <c r="I62" s="14"/>
    </row>
    <row r="63" spans="1:9" ht="12.95" customHeight="1">
      <c r="A63" s="6"/>
      <c r="B63" s="24" t="s">
        <v>396</v>
      </c>
      <c r="C63" s="5" t="s">
        <v>383</v>
      </c>
      <c r="D63" s="5" t="s">
        <v>12</v>
      </c>
      <c r="E63" s="7">
        <v>3036</v>
      </c>
      <c r="F63" s="8">
        <v>37.49</v>
      </c>
      <c r="G63" s="25">
        <f t="shared" si="1"/>
        <v>7.3000000000000001E-3</v>
      </c>
      <c r="I63" s="14"/>
    </row>
    <row r="64" spans="1:9" ht="12.95" customHeight="1">
      <c r="A64" s="6"/>
      <c r="B64" s="24" t="s">
        <v>392</v>
      </c>
      <c r="C64" s="5" t="s">
        <v>379</v>
      </c>
      <c r="D64" s="5" t="s">
        <v>10</v>
      </c>
      <c r="E64" s="7">
        <v>20000</v>
      </c>
      <c r="F64" s="8">
        <v>37.090000000000003</v>
      </c>
      <c r="G64" s="25">
        <f t="shared" si="1"/>
        <v>7.1999999999999998E-3</v>
      </c>
      <c r="I64" s="14"/>
    </row>
    <row r="65" spans="1:9" ht="12.95" customHeight="1">
      <c r="A65" s="6"/>
      <c r="B65" s="24" t="s">
        <v>224</v>
      </c>
      <c r="C65" s="5" t="s">
        <v>225</v>
      </c>
      <c r="D65" s="5" t="s">
        <v>14</v>
      </c>
      <c r="E65" s="7">
        <v>2500</v>
      </c>
      <c r="F65" s="8">
        <v>36.299999999999997</v>
      </c>
      <c r="G65" s="25">
        <f t="shared" si="1"/>
        <v>7.0000000000000001E-3</v>
      </c>
      <c r="I65" s="14"/>
    </row>
    <row r="66" spans="1:9" ht="12.95" customHeight="1">
      <c r="A66" s="6"/>
      <c r="B66" s="24" t="s">
        <v>317</v>
      </c>
      <c r="C66" s="5" t="s">
        <v>321</v>
      </c>
      <c r="D66" s="5" t="s">
        <v>59</v>
      </c>
      <c r="E66" s="7">
        <v>2541</v>
      </c>
      <c r="F66" s="8">
        <v>34.58</v>
      </c>
      <c r="G66" s="25">
        <f t="shared" si="1"/>
        <v>6.7000000000000002E-3</v>
      </c>
      <c r="I66" s="14"/>
    </row>
    <row r="67" spans="1:9" ht="12.95" customHeight="1">
      <c r="A67" s="6"/>
      <c r="B67" s="24" t="s">
        <v>270</v>
      </c>
      <c r="C67" s="5" t="s">
        <v>268</v>
      </c>
      <c r="D67" s="5" t="s">
        <v>140</v>
      </c>
      <c r="E67" s="7">
        <v>6000</v>
      </c>
      <c r="F67" s="8">
        <v>31.52</v>
      </c>
      <c r="G67" s="25">
        <f t="shared" si="1"/>
        <v>6.1000000000000004E-3</v>
      </c>
      <c r="I67" s="14"/>
    </row>
    <row r="68" spans="1:9" ht="12.95" customHeight="1">
      <c r="A68" s="6"/>
      <c r="B68" s="24" t="s">
        <v>153</v>
      </c>
      <c r="C68" s="5" t="s">
        <v>144</v>
      </c>
      <c r="D68" s="5" t="s">
        <v>14</v>
      </c>
      <c r="E68" s="7">
        <v>17808</v>
      </c>
      <c r="F68" s="8">
        <v>30.34</v>
      </c>
      <c r="G68" s="25">
        <f t="shared" si="1"/>
        <v>5.8999999999999999E-3</v>
      </c>
      <c r="I68" s="14"/>
    </row>
    <row r="69" spans="1:9" ht="12.95" customHeight="1">
      <c r="A69" s="6"/>
      <c r="B69" s="24" t="s">
        <v>333</v>
      </c>
      <c r="C69" s="5" t="s">
        <v>327</v>
      </c>
      <c r="D69" s="5" t="s">
        <v>196</v>
      </c>
      <c r="E69" s="7">
        <v>3504</v>
      </c>
      <c r="F69" s="8">
        <v>27.26</v>
      </c>
      <c r="G69" s="25">
        <f t="shared" si="1"/>
        <v>5.3E-3</v>
      </c>
      <c r="I69" s="14"/>
    </row>
    <row r="70" spans="1:9" ht="12.95" customHeight="1">
      <c r="A70" s="6"/>
      <c r="B70" s="24" t="s">
        <v>184</v>
      </c>
      <c r="C70" s="5" t="s">
        <v>185</v>
      </c>
      <c r="D70" s="5" t="s">
        <v>140</v>
      </c>
      <c r="E70" s="7">
        <v>3639</v>
      </c>
      <c r="F70" s="8">
        <v>26.63</v>
      </c>
      <c r="G70" s="25">
        <f t="shared" ref="G70:G72" si="2">+ROUND(F70/$F$78,4)</f>
        <v>5.1999999999999998E-3</v>
      </c>
      <c r="I70" s="14"/>
    </row>
    <row r="71" spans="1:9" ht="12.95" customHeight="1">
      <c r="A71" s="6"/>
      <c r="B71" s="24" t="s">
        <v>401</v>
      </c>
      <c r="C71" s="5" t="s">
        <v>388</v>
      </c>
      <c r="D71" s="5" t="s">
        <v>35</v>
      </c>
      <c r="E71" s="7">
        <v>2000</v>
      </c>
      <c r="F71" s="8">
        <v>6.83</v>
      </c>
      <c r="G71" s="25">
        <f t="shared" si="2"/>
        <v>1.2999999999999999E-3</v>
      </c>
      <c r="I71" s="14"/>
    </row>
    <row r="72" spans="1:9" ht="12.95" customHeight="1">
      <c r="A72" s="6"/>
      <c r="B72" s="24" t="s">
        <v>373</v>
      </c>
      <c r="C72" s="5" t="s">
        <v>389</v>
      </c>
      <c r="D72" s="5" t="s">
        <v>86</v>
      </c>
      <c r="E72" s="7">
        <v>9893</v>
      </c>
      <c r="F72" s="8">
        <v>0.57999999999999996</v>
      </c>
      <c r="G72" s="25">
        <f t="shared" si="2"/>
        <v>1E-4</v>
      </c>
      <c r="I72" s="14"/>
    </row>
    <row r="73" spans="1:9" ht="12.95" customHeight="1">
      <c r="A73" s="1"/>
      <c r="B73" s="22" t="s">
        <v>50</v>
      </c>
      <c r="C73" s="5" t="s">
        <v>0</v>
      </c>
      <c r="D73" s="5" t="s">
        <v>0</v>
      </c>
      <c r="E73" s="5" t="s">
        <v>0</v>
      </c>
      <c r="F73" s="9">
        <f>SUM(F7:F72)</f>
        <v>5046.1000000000013</v>
      </c>
      <c r="G73" s="26">
        <f>SUM(G7:G72)</f>
        <v>0.9768</v>
      </c>
    </row>
    <row r="74" spans="1:9" ht="12.95" customHeight="1">
      <c r="A74" s="1"/>
      <c r="B74" s="27" t="s">
        <v>51</v>
      </c>
      <c r="C74" s="10" t="s">
        <v>0</v>
      </c>
      <c r="D74" s="10" t="s">
        <v>0</v>
      </c>
      <c r="E74" s="10" t="s">
        <v>0</v>
      </c>
      <c r="F74" s="11" t="s">
        <v>52</v>
      </c>
      <c r="G74" s="28" t="s">
        <v>52</v>
      </c>
    </row>
    <row r="75" spans="1:9" ht="12.95" customHeight="1">
      <c r="A75" s="1"/>
      <c r="B75" s="27" t="s">
        <v>50</v>
      </c>
      <c r="C75" s="10" t="s">
        <v>0</v>
      </c>
      <c r="D75" s="10" t="s">
        <v>0</v>
      </c>
      <c r="E75" s="10" t="s">
        <v>0</v>
      </c>
      <c r="F75" s="11" t="s">
        <v>52</v>
      </c>
      <c r="G75" s="28" t="s">
        <v>52</v>
      </c>
    </row>
    <row r="76" spans="1:9" ht="12.95" customHeight="1">
      <c r="A76" s="1"/>
      <c r="B76" s="27" t="s">
        <v>53</v>
      </c>
      <c r="C76" s="12" t="s">
        <v>0</v>
      </c>
      <c r="D76" s="10" t="s">
        <v>0</v>
      </c>
      <c r="E76" s="12" t="s">
        <v>0</v>
      </c>
      <c r="F76" s="9">
        <f>+F73</f>
        <v>5046.1000000000013</v>
      </c>
      <c r="G76" s="26">
        <f>+G73</f>
        <v>0.9768</v>
      </c>
    </row>
    <row r="77" spans="1:9" ht="12.95" customHeight="1">
      <c r="A77" s="1"/>
      <c r="B77" s="27" t="s">
        <v>54</v>
      </c>
      <c r="C77" s="5" t="s">
        <v>0</v>
      </c>
      <c r="D77" s="10" t="s">
        <v>0</v>
      </c>
      <c r="E77" s="5" t="s">
        <v>0</v>
      </c>
      <c r="F77" s="13">
        <f>+F78-F76</f>
        <v>120.5099999999984</v>
      </c>
      <c r="G77" s="26">
        <f>+G78-G76</f>
        <v>2.3199999999999998E-2</v>
      </c>
    </row>
    <row r="78" spans="1:9" ht="12.95" customHeight="1" thickBot="1">
      <c r="A78" s="1"/>
      <c r="B78" s="29" t="s">
        <v>55</v>
      </c>
      <c r="C78" s="30" t="s">
        <v>0</v>
      </c>
      <c r="D78" s="30" t="s">
        <v>0</v>
      </c>
      <c r="E78" s="30" t="s">
        <v>0</v>
      </c>
      <c r="F78" s="31">
        <v>5166.6099999999997</v>
      </c>
      <c r="G78" s="32">
        <v>1</v>
      </c>
    </row>
    <row r="79" spans="1:9">
      <c r="A79" s="1"/>
      <c r="B79" s="4" t="s">
        <v>0</v>
      </c>
      <c r="C79" s="1"/>
      <c r="D79" s="1"/>
      <c r="E79" s="1"/>
      <c r="F79" s="1"/>
      <c r="G79" s="1"/>
    </row>
    <row r="80" spans="1:9">
      <c r="B80" s="35" t="s">
        <v>313</v>
      </c>
    </row>
    <row r="81" spans="2:2">
      <c r="B81" s="35" t="s">
        <v>314</v>
      </c>
    </row>
  </sheetData>
  <sortState ref="B5:G73">
    <sortCondition descending="1" ref="F5:F73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5"/>
  <sheetViews>
    <sheetView topLeftCell="A38" zoomScale="90" zoomScaleNormal="90" workbookViewId="0">
      <selection activeCell="C71" sqref="C71"/>
    </sheetView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30.7109375" bestFit="1" customWidth="1"/>
    <col min="5" max="5" width="8.5703125" customWidth="1"/>
    <col min="6" max="6" width="20.85546875" bestFit="1" customWidth="1"/>
    <col min="7" max="7" width="13.7109375" bestFit="1" customWidth="1"/>
  </cols>
  <sheetData>
    <row r="1" spans="1:8" ht="16.5" customHeight="1">
      <c r="A1" s="1"/>
      <c r="B1" s="2" t="s">
        <v>83</v>
      </c>
      <c r="C1" s="1"/>
      <c r="D1" s="1"/>
      <c r="E1" s="1"/>
      <c r="F1" s="1"/>
      <c r="G1" s="1"/>
    </row>
    <row r="2" spans="1:8" ht="12.95" customHeight="1">
      <c r="A2" s="1"/>
      <c r="B2" s="3" t="s">
        <v>0</v>
      </c>
      <c r="C2" s="1"/>
      <c r="D2" s="1"/>
      <c r="E2" s="1"/>
      <c r="F2" s="1"/>
      <c r="G2" s="1"/>
    </row>
    <row r="3" spans="1:8" ht="12.95" customHeight="1" thickBot="1">
      <c r="A3" s="4"/>
      <c r="B3" s="15" t="s">
        <v>376</v>
      </c>
      <c r="C3" s="1"/>
      <c r="D3" s="1"/>
      <c r="E3" s="1"/>
      <c r="F3" s="1"/>
      <c r="G3" s="1"/>
    </row>
    <row r="4" spans="1:8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5</v>
      </c>
      <c r="G4" s="21" t="s">
        <v>6</v>
      </c>
    </row>
    <row r="5" spans="1:8" ht="12.95" customHeight="1">
      <c r="A5" s="6"/>
      <c r="B5" s="22" t="s">
        <v>7</v>
      </c>
      <c r="C5" s="5" t="s">
        <v>0</v>
      </c>
      <c r="D5" s="5" t="s">
        <v>0</v>
      </c>
      <c r="E5" s="5" t="s">
        <v>0</v>
      </c>
      <c r="F5" s="40"/>
      <c r="G5" s="42" t="s">
        <v>0</v>
      </c>
    </row>
    <row r="6" spans="1:8" ht="12.95" customHeight="1">
      <c r="A6" s="6"/>
      <c r="B6" s="22" t="s">
        <v>8</v>
      </c>
      <c r="C6" s="5" t="s">
        <v>0</v>
      </c>
      <c r="D6" s="5" t="s">
        <v>0</v>
      </c>
      <c r="E6" s="5" t="s">
        <v>0</v>
      </c>
      <c r="F6" s="40"/>
      <c r="G6" s="42" t="s">
        <v>0</v>
      </c>
    </row>
    <row r="7" spans="1:8" ht="12.95" customHeight="1">
      <c r="A7" s="1"/>
      <c r="B7" s="24" t="s">
        <v>98</v>
      </c>
      <c r="C7" s="5" t="s">
        <v>9</v>
      </c>
      <c r="D7" s="5" t="s">
        <v>10</v>
      </c>
      <c r="E7" s="7">
        <v>8533</v>
      </c>
      <c r="F7" s="39">
        <v>182.56</v>
      </c>
      <c r="G7" s="41">
        <f t="shared" ref="G7:G38" si="0">+ROUND(F7/$F$62,4)</f>
        <v>0.1016</v>
      </c>
    </row>
    <row r="8" spans="1:8" ht="12.95" customHeight="1">
      <c r="A8" s="1"/>
      <c r="B8" s="24" t="s">
        <v>95</v>
      </c>
      <c r="C8" s="5" t="s">
        <v>15</v>
      </c>
      <c r="D8" s="5" t="s">
        <v>16</v>
      </c>
      <c r="E8" s="7">
        <v>15013</v>
      </c>
      <c r="F8" s="39">
        <v>138.32</v>
      </c>
      <c r="G8" s="41">
        <f t="shared" si="0"/>
        <v>7.6999999999999999E-2</v>
      </c>
    </row>
    <row r="9" spans="1:8" ht="12.95" customHeight="1">
      <c r="A9" s="6"/>
      <c r="B9" s="24" t="s">
        <v>94</v>
      </c>
      <c r="C9" s="5" t="s">
        <v>13</v>
      </c>
      <c r="D9" s="5" t="s">
        <v>14</v>
      </c>
      <c r="E9" s="7">
        <v>7027</v>
      </c>
      <c r="F9" s="8">
        <v>128.80000000000001</v>
      </c>
      <c r="G9" s="25">
        <f t="shared" si="0"/>
        <v>7.17E-2</v>
      </c>
      <c r="H9" s="14"/>
    </row>
    <row r="10" spans="1:8" ht="12.95" customHeight="1">
      <c r="A10" s="6"/>
      <c r="B10" s="24" t="s">
        <v>96</v>
      </c>
      <c r="C10" s="5" t="s">
        <v>11</v>
      </c>
      <c r="D10" s="5" t="s">
        <v>12</v>
      </c>
      <c r="E10" s="7">
        <v>8678</v>
      </c>
      <c r="F10" s="8">
        <v>106.9</v>
      </c>
      <c r="G10" s="25">
        <f t="shared" si="0"/>
        <v>5.9499999999999997E-2</v>
      </c>
    </row>
    <row r="11" spans="1:8" ht="12.95" customHeight="1">
      <c r="A11" s="6"/>
      <c r="B11" s="24" t="s">
        <v>101</v>
      </c>
      <c r="C11" s="5" t="s">
        <v>41</v>
      </c>
      <c r="D11" s="5" t="s">
        <v>35</v>
      </c>
      <c r="E11" s="7">
        <v>36895</v>
      </c>
      <c r="F11" s="8">
        <v>100.23</v>
      </c>
      <c r="G11" s="25">
        <f t="shared" si="0"/>
        <v>5.5800000000000002E-2</v>
      </c>
    </row>
    <row r="12" spans="1:8" ht="12.95" customHeight="1">
      <c r="A12" s="6"/>
      <c r="B12" s="24" t="s">
        <v>100</v>
      </c>
      <c r="C12" s="5" t="s">
        <v>19</v>
      </c>
      <c r="D12" s="5" t="s">
        <v>10</v>
      </c>
      <c r="E12" s="7">
        <v>27159</v>
      </c>
      <c r="F12" s="8">
        <v>77.62</v>
      </c>
      <c r="G12" s="25">
        <f t="shared" si="0"/>
        <v>4.3200000000000002E-2</v>
      </c>
    </row>
    <row r="13" spans="1:8" ht="12.95" customHeight="1">
      <c r="A13" s="6"/>
      <c r="B13" s="24" t="s">
        <v>110</v>
      </c>
      <c r="C13" s="5" t="s">
        <v>40</v>
      </c>
      <c r="D13" s="5" t="s">
        <v>10</v>
      </c>
      <c r="E13" s="7">
        <v>5668</v>
      </c>
      <c r="F13" s="8">
        <v>75.650000000000006</v>
      </c>
      <c r="G13" s="25">
        <f t="shared" si="0"/>
        <v>4.2099999999999999E-2</v>
      </c>
    </row>
    <row r="14" spans="1:8" ht="12.95" customHeight="1">
      <c r="A14" s="6"/>
      <c r="B14" s="24" t="s">
        <v>103</v>
      </c>
      <c r="C14" s="5" t="s">
        <v>29</v>
      </c>
      <c r="D14" s="5" t="s">
        <v>12</v>
      </c>
      <c r="E14" s="7">
        <v>4316</v>
      </c>
      <c r="F14" s="8">
        <v>75.14</v>
      </c>
      <c r="G14" s="25">
        <f t="shared" si="0"/>
        <v>4.1799999999999997E-2</v>
      </c>
    </row>
    <row r="15" spans="1:8" ht="12.95" customHeight="1">
      <c r="A15" s="6"/>
      <c r="B15" s="24" t="s">
        <v>97</v>
      </c>
      <c r="C15" s="5" t="s">
        <v>17</v>
      </c>
      <c r="D15" s="5" t="s">
        <v>18</v>
      </c>
      <c r="E15" s="7">
        <v>5362</v>
      </c>
      <c r="F15" s="8">
        <v>73.48</v>
      </c>
      <c r="G15" s="25">
        <f t="shared" si="0"/>
        <v>4.0899999999999999E-2</v>
      </c>
    </row>
    <row r="16" spans="1:8" ht="12.95" customHeight="1">
      <c r="A16" s="6"/>
      <c r="B16" s="24" t="s">
        <v>128</v>
      </c>
      <c r="C16" s="5" t="s">
        <v>78</v>
      </c>
      <c r="D16" s="5" t="s">
        <v>35</v>
      </c>
      <c r="E16" s="7">
        <v>3186</v>
      </c>
      <c r="F16" s="8">
        <v>51.34</v>
      </c>
      <c r="G16" s="25">
        <f t="shared" si="0"/>
        <v>2.86E-2</v>
      </c>
    </row>
    <row r="17" spans="1:7" ht="12.95" customHeight="1">
      <c r="A17" s="6"/>
      <c r="B17" s="24" t="s">
        <v>111</v>
      </c>
      <c r="C17" s="5" t="s">
        <v>27</v>
      </c>
      <c r="D17" s="5" t="s">
        <v>28</v>
      </c>
      <c r="E17" s="7">
        <v>573</v>
      </c>
      <c r="F17" s="8">
        <v>48.92</v>
      </c>
      <c r="G17" s="25">
        <f t="shared" si="0"/>
        <v>2.7199999999999998E-2</v>
      </c>
    </row>
    <row r="18" spans="1:7" ht="12.95" customHeight="1">
      <c r="A18" s="6"/>
      <c r="B18" s="24" t="s">
        <v>117</v>
      </c>
      <c r="C18" s="5" t="s">
        <v>63</v>
      </c>
      <c r="D18" s="5" t="s">
        <v>10</v>
      </c>
      <c r="E18" s="7">
        <v>2227</v>
      </c>
      <c r="F18" s="8">
        <v>43.55</v>
      </c>
      <c r="G18" s="25">
        <f t="shared" si="0"/>
        <v>2.4199999999999999E-2</v>
      </c>
    </row>
    <row r="19" spans="1:7" ht="12.95" customHeight="1">
      <c r="A19" s="6"/>
      <c r="B19" s="24" t="s">
        <v>20</v>
      </c>
      <c r="C19" s="5" t="s">
        <v>21</v>
      </c>
      <c r="D19" s="5" t="s">
        <v>10</v>
      </c>
      <c r="E19" s="7">
        <v>15869</v>
      </c>
      <c r="F19" s="8">
        <v>42.77</v>
      </c>
      <c r="G19" s="25">
        <f t="shared" si="0"/>
        <v>2.3800000000000002E-2</v>
      </c>
    </row>
    <row r="20" spans="1:7" ht="12.95" customHeight="1">
      <c r="A20" s="6"/>
      <c r="B20" s="24" t="s">
        <v>102</v>
      </c>
      <c r="C20" s="5" t="s">
        <v>23</v>
      </c>
      <c r="D20" s="5" t="s">
        <v>10</v>
      </c>
      <c r="E20" s="7">
        <v>6866</v>
      </c>
      <c r="F20" s="8">
        <v>37.479999999999997</v>
      </c>
      <c r="G20" s="25">
        <f t="shared" si="0"/>
        <v>2.0899999999999998E-2</v>
      </c>
    </row>
    <row r="21" spans="1:7" ht="12.95" customHeight="1">
      <c r="A21" s="6"/>
      <c r="B21" s="24" t="s">
        <v>122</v>
      </c>
      <c r="C21" s="5" t="s">
        <v>71</v>
      </c>
      <c r="D21" s="5" t="s">
        <v>28</v>
      </c>
      <c r="E21" s="7">
        <v>4056</v>
      </c>
      <c r="F21" s="8">
        <v>37.43</v>
      </c>
      <c r="G21" s="25">
        <f t="shared" si="0"/>
        <v>2.0799999999999999E-2</v>
      </c>
    </row>
    <row r="22" spans="1:7" ht="12.95" customHeight="1">
      <c r="A22" s="6"/>
      <c r="B22" s="24" t="s">
        <v>130</v>
      </c>
      <c r="C22" s="5" t="s">
        <v>230</v>
      </c>
      <c r="D22" s="5" t="s">
        <v>10</v>
      </c>
      <c r="E22" s="7">
        <v>7875</v>
      </c>
      <c r="F22" s="8">
        <v>27.26</v>
      </c>
      <c r="G22" s="25">
        <f t="shared" si="0"/>
        <v>1.52E-2</v>
      </c>
    </row>
    <row r="23" spans="1:7" ht="12.95" customHeight="1">
      <c r="A23" s="6"/>
      <c r="B23" s="24" t="s">
        <v>132</v>
      </c>
      <c r="C23" s="5" t="s">
        <v>84</v>
      </c>
      <c r="D23" s="5" t="s">
        <v>35</v>
      </c>
      <c r="E23" s="7">
        <v>1961</v>
      </c>
      <c r="F23" s="8">
        <v>25.58</v>
      </c>
      <c r="G23" s="25">
        <f t="shared" si="0"/>
        <v>1.4200000000000001E-2</v>
      </c>
    </row>
    <row r="24" spans="1:7" ht="12.95" customHeight="1">
      <c r="A24" s="6"/>
      <c r="B24" s="24" t="s">
        <v>182</v>
      </c>
      <c r="C24" s="5" t="s">
        <v>47</v>
      </c>
      <c r="D24" s="5" t="s">
        <v>24</v>
      </c>
      <c r="E24" s="7">
        <v>4772</v>
      </c>
      <c r="F24" s="8">
        <v>22.92</v>
      </c>
      <c r="G24" s="25">
        <f t="shared" si="0"/>
        <v>1.2800000000000001E-2</v>
      </c>
    </row>
    <row r="25" spans="1:7" ht="12.95" customHeight="1">
      <c r="A25" s="6"/>
      <c r="B25" s="24" t="s">
        <v>104</v>
      </c>
      <c r="C25" s="5" t="s">
        <v>45</v>
      </c>
      <c r="D25" s="5" t="s">
        <v>12</v>
      </c>
      <c r="E25" s="7">
        <v>2466</v>
      </c>
      <c r="F25" s="8">
        <v>22.45</v>
      </c>
      <c r="G25" s="25">
        <f t="shared" si="0"/>
        <v>1.2500000000000001E-2</v>
      </c>
    </row>
    <row r="26" spans="1:7" ht="12.95" customHeight="1">
      <c r="A26" s="6"/>
      <c r="B26" s="24" t="s">
        <v>113</v>
      </c>
      <c r="C26" s="5" t="s">
        <v>30</v>
      </c>
      <c r="D26" s="5" t="s">
        <v>28</v>
      </c>
      <c r="E26" s="7">
        <v>7935</v>
      </c>
      <c r="F26" s="8">
        <v>22.42</v>
      </c>
      <c r="G26" s="25">
        <f t="shared" si="0"/>
        <v>1.2500000000000001E-2</v>
      </c>
    </row>
    <row r="27" spans="1:7" ht="12.95" customHeight="1">
      <c r="A27" s="6"/>
      <c r="B27" s="24" t="s">
        <v>136</v>
      </c>
      <c r="C27" s="5" t="s">
        <v>88</v>
      </c>
      <c r="D27" s="5" t="s">
        <v>86</v>
      </c>
      <c r="E27" s="7">
        <v>13154</v>
      </c>
      <c r="F27" s="8">
        <v>22.04</v>
      </c>
      <c r="G27" s="25">
        <f t="shared" si="0"/>
        <v>1.23E-2</v>
      </c>
    </row>
    <row r="28" spans="1:7" ht="12.95" customHeight="1">
      <c r="A28" s="6"/>
      <c r="B28" s="24" t="s">
        <v>120</v>
      </c>
      <c r="C28" s="5" t="s">
        <v>152</v>
      </c>
      <c r="D28" s="5" t="s">
        <v>14</v>
      </c>
      <c r="E28" s="7">
        <v>1037</v>
      </c>
      <c r="F28" s="8">
        <v>21.88</v>
      </c>
      <c r="G28" s="25">
        <f t="shared" si="0"/>
        <v>1.2200000000000001E-2</v>
      </c>
    </row>
    <row r="29" spans="1:7" ht="12.95" customHeight="1">
      <c r="A29" s="6"/>
      <c r="B29" s="24" t="s">
        <v>129</v>
      </c>
      <c r="C29" s="5" t="s">
        <v>37</v>
      </c>
      <c r="D29" s="5" t="s">
        <v>38</v>
      </c>
      <c r="E29" s="7">
        <v>12275</v>
      </c>
      <c r="F29" s="8">
        <v>21.84</v>
      </c>
      <c r="G29" s="25">
        <f t="shared" si="0"/>
        <v>1.2200000000000001E-2</v>
      </c>
    </row>
    <row r="30" spans="1:7" ht="12.95" customHeight="1">
      <c r="A30" s="6"/>
      <c r="B30" s="24" t="s">
        <v>127</v>
      </c>
      <c r="C30" s="5" t="s">
        <v>43</v>
      </c>
      <c r="D30" s="5" t="s">
        <v>44</v>
      </c>
      <c r="E30" s="7">
        <v>5792</v>
      </c>
      <c r="F30" s="8">
        <v>21.64</v>
      </c>
      <c r="G30" s="25">
        <f t="shared" si="0"/>
        <v>1.2E-2</v>
      </c>
    </row>
    <row r="31" spans="1:7" ht="12.95" customHeight="1">
      <c r="A31" s="6"/>
      <c r="B31" s="24" t="s">
        <v>137</v>
      </c>
      <c r="C31" s="5" t="s">
        <v>85</v>
      </c>
      <c r="D31" s="5" t="s">
        <v>86</v>
      </c>
      <c r="E31" s="7">
        <v>9448</v>
      </c>
      <c r="F31" s="8">
        <v>19.79</v>
      </c>
      <c r="G31" s="25">
        <f t="shared" si="0"/>
        <v>1.0999999999999999E-2</v>
      </c>
    </row>
    <row r="32" spans="1:7" ht="12.95" customHeight="1">
      <c r="A32" s="6"/>
      <c r="B32" s="24" t="s">
        <v>138</v>
      </c>
      <c r="C32" s="5" t="s">
        <v>89</v>
      </c>
      <c r="D32" s="5" t="s">
        <v>90</v>
      </c>
      <c r="E32" s="7">
        <v>3366</v>
      </c>
      <c r="F32" s="8">
        <v>19.38</v>
      </c>
      <c r="G32" s="25">
        <f t="shared" si="0"/>
        <v>1.0800000000000001E-2</v>
      </c>
    </row>
    <row r="33" spans="1:7" ht="12.95" customHeight="1">
      <c r="A33" s="6"/>
      <c r="B33" s="24" t="s">
        <v>125</v>
      </c>
      <c r="C33" s="5" t="s">
        <v>70</v>
      </c>
      <c r="D33" s="5" t="s">
        <v>12</v>
      </c>
      <c r="E33" s="7">
        <v>2713</v>
      </c>
      <c r="F33" s="8">
        <v>19.329999999999998</v>
      </c>
      <c r="G33" s="25">
        <f t="shared" si="0"/>
        <v>1.0800000000000001E-2</v>
      </c>
    </row>
    <row r="34" spans="1:7" ht="12.95" customHeight="1">
      <c r="A34" s="6"/>
      <c r="B34" s="24" t="s">
        <v>134</v>
      </c>
      <c r="C34" s="5" t="s">
        <v>87</v>
      </c>
      <c r="D34" s="5" t="s">
        <v>28</v>
      </c>
      <c r="E34" s="7">
        <v>542</v>
      </c>
      <c r="F34" s="8">
        <v>19.21</v>
      </c>
      <c r="G34" s="25">
        <f t="shared" si="0"/>
        <v>1.0699999999999999E-2</v>
      </c>
    </row>
    <row r="35" spans="1:7" ht="12.95" customHeight="1">
      <c r="A35" s="6"/>
      <c r="B35" s="24" t="s">
        <v>197</v>
      </c>
      <c r="C35" s="5" t="s">
        <v>198</v>
      </c>
      <c r="D35" s="5" t="s">
        <v>92</v>
      </c>
      <c r="E35" s="7">
        <v>7471</v>
      </c>
      <c r="F35" s="8">
        <v>18.55</v>
      </c>
      <c r="G35" s="25">
        <f t="shared" si="0"/>
        <v>1.03E-2</v>
      </c>
    </row>
    <row r="36" spans="1:7" ht="12.95" customHeight="1">
      <c r="A36" s="6"/>
      <c r="B36" s="24" t="s">
        <v>186</v>
      </c>
      <c r="C36" s="5" t="s">
        <v>187</v>
      </c>
      <c r="D36" s="5" t="s">
        <v>14</v>
      </c>
      <c r="E36" s="7">
        <v>1443</v>
      </c>
      <c r="F36" s="8">
        <v>17.93</v>
      </c>
      <c r="G36" s="25">
        <f t="shared" si="0"/>
        <v>0.01</v>
      </c>
    </row>
    <row r="37" spans="1:7" ht="12.95" customHeight="1">
      <c r="A37" s="6"/>
      <c r="B37" s="24" t="s">
        <v>124</v>
      </c>
      <c r="C37" s="5" t="s">
        <v>69</v>
      </c>
      <c r="D37" s="5" t="s">
        <v>62</v>
      </c>
      <c r="E37" s="7">
        <v>439</v>
      </c>
      <c r="F37" s="8">
        <v>16.440000000000001</v>
      </c>
      <c r="G37" s="25">
        <f t="shared" si="0"/>
        <v>9.1999999999999998E-3</v>
      </c>
    </row>
    <row r="38" spans="1:7" ht="12.95" customHeight="1">
      <c r="A38" s="6"/>
      <c r="B38" s="24" t="s">
        <v>109</v>
      </c>
      <c r="C38" s="5" t="s">
        <v>25</v>
      </c>
      <c r="D38" s="5" t="s">
        <v>26</v>
      </c>
      <c r="E38" s="7">
        <v>5494</v>
      </c>
      <c r="F38" s="8">
        <v>16.28</v>
      </c>
      <c r="G38" s="25">
        <f t="shared" si="0"/>
        <v>9.1000000000000004E-3</v>
      </c>
    </row>
    <row r="39" spans="1:7" ht="12.95" customHeight="1">
      <c r="A39" s="6"/>
      <c r="B39" s="24" t="s">
        <v>126</v>
      </c>
      <c r="C39" s="5" t="s">
        <v>77</v>
      </c>
      <c r="D39" s="5" t="s">
        <v>28</v>
      </c>
      <c r="E39" s="7">
        <v>576</v>
      </c>
      <c r="F39" s="8">
        <v>15.84</v>
      </c>
      <c r="G39" s="25">
        <f t="shared" ref="G39:G56" si="1">+ROUND(F39/$F$62,4)</f>
        <v>8.8000000000000005E-3</v>
      </c>
    </row>
    <row r="40" spans="1:7" ht="12.95" customHeight="1">
      <c r="A40" s="6"/>
      <c r="B40" s="24" t="s">
        <v>170</v>
      </c>
      <c r="C40" s="5" t="s">
        <v>171</v>
      </c>
      <c r="D40" s="5" t="s">
        <v>28</v>
      </c>
      <c r="E40" s="7">
        <v>50</v>
      </c>
      <c r="F40" s="8">
        <v>15.39</v>
      </c>
      <c r="G40" s="25">
        <f t="shared" si="1"/>
        <v>8.6E-3</v>
      </c>
    </row>
    <row r="41" spans="1:7" ht="12.95" customHeight="1">
      <c r="A41" s="6"/>
      <c r="B41" s="24" t="s">
        <v>99</v>
      </c>
      <c r="C41" s="5" t="s">
        <v>39</v>
      </c>
      <c r="D41" s="5" t="s">
        <v>12</v>
      </c>
      <c r="E41" s="7">
        <v>5665</v>
      </c>
      <c r="F41" s="8">
        <v>14.84</v>
      </c>
      <c r="G41" s="25">
        <f t="shared" si="1"/>
        <v>8.3000000000000001E-3</v>
      </c>
    </row>
    <row r="42" spans="1:7" ht="12.95" customHeight="1">
      <c r="A42" s="6"/>
      <c r="B42" s="24" t="s">
        <v>135</v>
      </c>
      <c r="C42" s="5" t="s">
        <v>93</v>
      </c>
      <c r="D42" s="5" t="s">
        <v>92</v>
      </c>
      <c r="E42" s="7">
        <v>6206</v>
      </c>
      <c r="F42" s="8">
        <v>14.53</v>
      </c>
      <c r="G42" s="25">
        <f t="shared" si="1"/>
        <v>8.0999999999999996E-3</v>
      </c>
    </row>
    <row r="43" spans="1:7" ht="12.95" customHeight="1">
      <c r="A43" s="6"/>
      <c r="B43" s="24" t="s">
        <v>139</v>
      </c>
      <c r="C43" s="5" t="s">
        <v>81</v>
      </c>
      <c r="D43" s="5" t="s">
        <v>16</v>
      </c>
      <c r="E43" s="7">
        <v>8236</v>
      </c>
      <c r="F43" s="8">
        <v>14.34</v>
      </c>
      <c r="G43" s="25">
        <f t="shared" si="1"/>
        <v>8.0000000000000002E-3</v>
      </c>
    </row>
    <row r="44" spans="1:7" ht="12.95" customHeight="1">
      <c r="A44" s="6"/>
      <c r="B44" s="24" t="s">
        <v>116</v>
      </c>
      <c r="C44" s="5" t="s">
        <v>32</v>
      </c>
      <c r="D44" s="5" t="s">
        <v>33</v>
      </c>
      <c r="E44" s="7">
        <v>2406</v>
      </c>
      <c r="F44" s="8">
        <v>13.38</v>
      </c>
      <c r="G44" s="25">
        <f t="shared" si="1"/>
        <v>7.4000000000000003E-3</v>
      </c>
    </row>
    <row r="45" spans="1:7" ht="12.95" customHeight="1">
      <c r="A45" s="6"/>
      <c r="B45" s="24" t="s">
        <v>107</v>
      </c>
      <c r="C45" s="5" t="s">
        <v>42</v>
      </c>
      <c r="D45" s="5" t="s">
        <v>16</v>
      </c>
      <c r="E45" s="7">
        <v>3293</v>
      </c>
      <c r="F45" s="8">
        <v>13.3</v>
      </c>
      <c r="G45" s="25">
        <f t="shared" si="1"/>
        <v>7.4000000000000003E-3</v>
      </c>
    </row>
    <row r="46" spans="1:7" ht="12.95" customHeight="1">
      <c r="A46" s="6"/>
      <c r="B46" s="24" t="s">
        <v>112</v>
      </c>
      <c r="C46" s="5" t="s">
        <v>46</v>
      </c>
      <c r="D46" s="5" t="s">
        <v>22</v>
      </c>
      <c r="E46" s="7">
        <v>3234</v>
      </c>
      <c r="F46" s="8">
        <v>12.68</v>
      </c>
      <c r="G46" s="25">
        <f t="shared" si="1"/>
        <v>7.1000000000000004E-3</v>
      </c>
    </row>
    <row r="47" spans="1:7" ht="12.95" customHeight="1">
      <c r="A47" s="6"/>
      <c r="B47" s="24" t="s">
        <v>133</v>
      </c>
      <c r="C47" s="5" t="s">
        <v>91</v>
      </c>
      <c r="D47" s="5" t="s">
        <v>65</v>
      </c>
      <c r="E47" s="7">
        <v>3604</v>
      </c>
      <c r="F47" s="8">
        <v>12.65</v>
      </c>
      <c r="G47" s="25">
        <f t="shared" si="1"/>
        <v>7.0000000000000001E-3</v>
      </c>
    </row>
    <row r="48" spans="1:7" ht="12.95" customHeight="1">
      <c r="A48" s="6"/>
      <c r="B48" s="24" t="s">
        <v>114</v>
      </c>
      <c r="C48" s="5" t="s">
        <v>79</v>
      </c>
      <c r="D48" s="5" t="s">
        <v>24</v>
      </c>
      <c r="E48" s="7">
        <v>2173</v>
      </c>
      <c r="F48" s="8">
        <v>11.4</v>
      </c>
      <c r="G48" s="25">
        <f t="shared" si="1"/>
        <v>6.3E-3</v>
      </c>
    </row>
    <row r="49" spans="1:7" ht="12.95" customHeight="1">
      <c r="A49" s="6"/>
      <c r="B49" s="24" t="s">
        <v>248</v>
      </c>
      <c r="C49" s="5" t="s">
        <v>249</v>
      </c>
      <c r="D49" s="5" t="s">
        <v>208</v>
      </c>
      <c r="E49" s="7">
        <v>1588</v>
      </c>
      <c r="F49" s="8">
        <v>11.24</v>
      </c>
      <c r="G49" s="25">
        <f t="shared" si="1"/>
        <v>6.3E-3</v>
      </c>
    </row>
    <row r="50" spans="1:7" ht="12.95" customHeight="1">
      <c r="A50" s="6"/>
      <c r="B50" s="24" t="s">
        <v>289</v>
      </c>
      <c r="C50" s="5" t="s">
        <v>287</v>
      </c>
      <c r="D50" s="5" t="s">
        <v>62</v>
      </c>
      <c r="E50" s="7">
        <v>1037</v>
      </c>
      <c r="F50" s="8">
        <v>10.78</v>
      </c>
      <c r="G50" s="25">
        <f t="shared" si="1"/>
        <v>6.0000000000000001E-3</v>
      </c>
    </row>
    <row r="51" spans="1:7" ht="12.95" customHeight="1">
      <c r="A51" s="6"/>
      <c r="B51" s="24" t="s">
        <v>105</v>
      </c>
      <c r="C51" s="5" t="s">
        <v>49</v>
      </c>
      <c r="D51" s="5" t="s">
        <v>24</v>
      </c>
      <c r="E51" s="7">
        <v>525</v>
      </c>
      <c r="F51" s="8">
        <v>10.17</v>
      </c>
      <c r="G51" s="25">
        <f t="shared" si="1"/>
        <v>5.7000000000000002E-3</v>
      </c>
    </row>
    <row r="52" spans="1:7" ht="12.95" customHeight="1">
      <c r="A52" s="6"/>
      <c r="B52" s="24" t="s">
        <v>156</v>
      </c>
      <c r="C52" s="5" t="s">
        <v>157</v>
      </c>
      <c r="D52" s="5" t="s">
        <v>158</v>
      </c>
      <c r="E52" s="7">
        <v>3335</v>
      </c>
      <c r="F52" s="8">
        <v>9.9600000000000009</v>
      </c>
      <c r="G52" s="25">
        <f t="shared" si="1"/>
        <v>5.4999999999999997E-3</v>
      </c>
    </row>
    <row r="53" spans="1:7" ht="12.95" customHeight="1">
      <c r="A53" s="6"/>
      <c r="B53" s="24" t="s">
        <v>231</v>
      </c>
      <c r="C53" s="5" t="s">
        <v>232</v>
      </c>
      <c r="D53" s="5" t="s">
        <v>16</v>
      </c>
      <c r="E53" s="7">
        <v>3123</v>
      </c>
      <c r="F53" s="8">
        <v>9.74</v>
      </c>
      <c r="G53" s="25">
        <f t="shared" si="1"/>
        <v>5.4000000000000003E-3</v>
      </c>
    </row>
    <row r="54" spans="1:7" ht="12.95" customHeight="1">
      <c r="A54" s="6"/>
      <c r="B54" s="24" t="s">
        <v>315</v>
      </c>
      <c r="C54" s="5" t="s">
        <v>319</v>
      </c>
      <c r="D54" s="5" t="s">
        <v>14</v>
      </c>
      <c r="E54" s="7">
        <v>142</v>
      </c>
      <c r="F54" s="8">
        <v>8.58</v>
      </c>
      <c r="G54" s="25">
        <f t="shared" si="1"/>
        <v>4.7999999999999996E-3</v>
      </c>
    </row>
    <row r="55" spans="1:7" ht="12.95" customHeight="1">
      <c r="A55" s="6"/>
      <c r="B55" s="24" t="s">
        <v>202</v>
      </c>
      <c r="C55" s="5" t="s">
        <v>203</v>
      </c>
      <c r="D55" s="5" t="s">
        <v>196</v>
      </c>
      <c r="E55" s="7">
        <v>927</v>
      </c>
      <c r="F55" s="8">
        <v>8.34</v>
      </c>
      <c r="G55" s="25">
        <f t="shared" si="1"/>
        <v>4.5999999999999999E-3</v>
      </c>
    </row>
    <row r="56" spans="1:7" ht="12.95" customHeight="1">
      <c r="A56" s="6"/>
      <c r="B56" s="24" t="s">
        <v>123</v>
      </c>
      <c r="C56" s="5" t="s">
        <v>72</v>
      </c>
      <c r="D56" s="5" t="s">
        <v>24</v>
      </c>
      <c r="E56" s="7">
        <v>1020</v>
      </c>
      <c r="F56" s="8">
        <v>7.86</v>
      </c>
      <c r="G56" s="25">
        <f t="shared" si="1"/>
        <v>4.4000000000000003E-3</v>
      </c>
    </row>
    <row r="57" spans="1:7" ht="12.95" customHeight="1">
      <c r="A57" s="1"/>
      <c r="B57" s="22" t="s">
        <v>50</v>
      </c>
      <c r="C57" s="5" t="s">
        <v>0</v>
      </c>
      <c r="D57" s="5" t="s">
        <v>0</v>
      </c>
      <c r="E57" s="5" t="s">
        <v>0</v>
      </c>
      <c r="F57" s="9">
        <f>SUM(F7:F56)</f>
        <v>1790.1500000000003</v>
      </c>
      <c r="G57" s="26">
        <f>SUM(G7:G56)</f>
        <v>0.99659999999999993</v>
      </c>
    </row>
    <row r="58" spans="1:7" ht="12.95" customHeight="1">
      <c r="A58" s="1"/>
      <c r="B58" s="27" t="s">
        <v>51</v>
      </c>
      <c r="C58" s="10" t="s">
        <v>0</v>
      </c>
      <c r="D58" s="10" t="s">
        <v>0</v>
      </c>
      <c r="E58" s="10" t="s">
        <v>0</v>
      </c>
      <c r="F58" s="11" t="s">
        <v>52</v>
      </c>
      <c r="G58" s="28" t="s">
        <v>52</v>
      </c>
    </row>
    <row r="59" spans="1:7" ht="12.95" customHeight="1">
      <c r="A59" s="1"/>
      <c r="B59" s="27" t="s">
        <v>50</v>
      </c>
      <c r="C59" s="10" t="s">
        <v>0</v>
      </c>
      <c r="D59" s="10" t="s">
        <v>0</v>
      </c>
      <c r="E59" s="10" t="s">
        <v>0</v>
      </c>
      <c r="F59" s="11" t="s">
        <v>52</v>
      </c>
      <c r="G59" s="28" t="s">
        <v>52</v>
      </c>
    </row>
    <row r="60" spans="1:7" ht="12.95" customHeight="1">
      <c r="A60" s="1"/>
      <c r="B60" s="27" t="s">
        <v>53</v>
      </c>
      <c r="C60" s="12" t="s">
        <v>0</v>
      </c>
      <c r="D60" s="10" t="s">
        <v>0</v>
      </c>
      <c r="E60" s="12" t="s">
        <v>0</v>
      </c>
      <c r="F60" s="9">
        <f>+F57</f>
        <v>1790.1500000000003</v>
      </c>
      <c r="G60" s="26">
        <f>+G57</f>
        <v>0.99659999999999993</v>
      </c>
    </row>
    <row r="61" spans="1:7" ht="12.95" customHeight="1">
      <c r="A61" s="1"/>
      <c r="B61" s="27" t="s">
        <v>54</v>
      </c>
      <c r="C61" s="5" t="s">
        <v>0</v>
      </c>
      <c r="D61" s="10" t="s">
        <v>0</v>
      </c>
      <c r="E61" s="5" t="s">
        <v>0</v>
      </c>
      <c r="F61" s="13">
        <f>+F62-F60</f>
        <v>6.5599999999997181</v>
      </c>
      <c r="G61" s="26">
        <f>+G62-G60</f>
        <v>3.4000000000000696E-3</v>
      </c>
    </row>
    <row r="62" spans="1:7" ht="12.95" customHeight="1" thickBot="1">
      <c r="A62" s="1"/>
      <c r="B62" s="29" t="s">
        <v>55</v>
      </c>
      <c r="C62" s="30" t="s">
        <v>0</v>
      </c>
      <c r="D62" s="30" t="s">
        <v>0</v>
      </c>
      <c r="E62" s="30" t="s">
        <v>0</v>
      </c>
      <c r="F62" s="31">
        <v>1796.71</v>
      </c>
      <c r="G62" s="32">
        <v>1</v>
      </c>
    </row>
    <row r="63" spans="1:7">
      <c r="A63" s="1"/>
      <c r="B63" s="4" t="s">
        <v>0</v>
      </c>
      <c r="C63" s="1"/>
      <c r="D63" s="1"/>
      <c r="E63" s="1"/>
      <c r="F63" s="1"/>
      <c r="G63" s="1"/>
    </row>
    <row r="64" spans="1:7">
      <c r="B64" s="35"/>
    </row>
    <row r="65" spans="2:2">
      <c r="B65" s="35"/>
    </row>
  </sheetData>
  <sortState ref="B5:G56">
    <sortCondition descending="1" ref="F5:F5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78"/>
  <sheetViews>
    <sheetView zoomScale="90" zoomScaleNormal="90" workbookViewId="0">
      <selection activeCell="B8" sqref="B8"/>
    </sheetView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40" customWidth="1"/>
    <col min="5" max="5" width="8.85546875" customWidth="1"/>
    <col min="6" max="6" width="20.85546875" bestFit="1" customWidth="1"/>
    <col min="7" max="7" width="14" customWidth="1"/>
    <col min="8" max="8" width="14.140625" bestFit="1" customWidth="1"/>
  </cols>
  <sheetData>
    <row r="1" spans="1:7" ht="24">
      <c r="A1" s="1"/>
      <c r="B1" s="2" t="s">
        <v>417</v>
      </c>
      <c r="C1" s="1"/>
      <c r="D1" s="1"/>
      <c r="E1" s="1"/>
      <c r="F1" s="1"/>
      <c r="G1" s="1"/>
    </row>
    <row r="2" spans="1:7" ht="12.95" customHeight="1">
      <c r="A2" s="1"/>
      <c r="B2" s="3" t="s">
        <v>0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376</v>
      </c>
      <c r="C3" s="1"/>
      <c r="D3" s="1"/>
      <c r="E3" s="1"/>
      <c r="F3" s="1"/>
      <c r="G3" s="1"/>
    </row>
    <row r="4" spans="1:7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5</v>
      </c>
      <c r="G4" s="21" t="s">
        <v>6</v>
      </c>
    </row>
    <row r="5" spans="1:7" ht="12.95" customHeight="1">
      <c r="A5" s="6"/>
      <c r="B5" s="22" t="s">
        <v>7</v>
      </c>
      <c r="C5" s="5" t="s">
        <v>0</v>
      </c>
      <c r="D5" s="5" t="s">
        <v>0</v>
      </c>
      <c r="E5" s="5" t="s">
        <v>0</v>
      </c>
      <c r="F5" s="40"/>
      <c r="G5" s="42" t="s">
        <v>0</v>
      </c>
    </row>
    <row r="6" spans="1:7" ht="12.95" customHeight="1">
      <c r="A6" s="6"/>
      <c r="B6" s="22" t="s">
        <v>8</v>
      </c>
      <c r="C6" s="5" t="s">
        <v>0</v>
      </c>
      <c r="D6" s="5" t="s">
        <v>0</v>
      </c>
      <c r="E6" s="5" t="s">
        <v>0</v>
      </c>
      <c r="F6" s="40"/>
      <c r="G6" s="42" t="s">
        <v>0</v>
      </c>
    </row>
    <row r="7" spans="1:7" ht="12.95" customHeight="1">
      <c r="A7" s="1"/>
      <c r="B7" s="24" t="s">
        <v>95</v>
      </c>
      <c r="C7" s="5" t="s">
        <v>15</v>
      </c>
      <c r="D7" s="5" t="s">
        <v>16</v>
      </c>
      <c r="E7" s="7">
        <v>149089</v>
      </c>
      <c r="F7" s="39">
        <v>1373.56</v>
      </c>
      <c r="G7" s="41">
        <f t="shared" ref="G7:G30" si="0">+ROUND(F7/$F$75,4)</f>
        <v>6.4899999999999999E-2</v>
      </c>
    </row>
    <row r="8" spans="1:7" ht="12.95" customHeight="1">
      <c r="A8" s="1"/>
      <c r="B8" s="24" t="s">
        <v>98</v>
      </c>
      <c r="C8" s="5" t="s">
        <v>9</v>
      </c>
      <c r="D8" s="5" t="s">
        <v>10</v>
      </c>
      <c r="E8" s="7">
        <v>51818</v>
      </c>
      <c r="F8" s="39">
        <v>1106.9100000000001</v>
      </c>
      <c r="G8" s="41">
        <f t="shared" si="0"/>
        <v>5.2299999999999999E-2</v>
      </c>
    </row>
    <row r="9" spans="1:7" ht="12.95" customHeight="1">
      <c r="A9" s="6"/>
      <c r="B9" s="24" t="s">
        <v>97</v>
      </c>
      <c r="C9" s="5" t="s">
        <v>17</v>
      </c>
      <c r="D9" s="5" t="s">
        <v>18</v>
      </c>
      <c r="E9" s="7">
        <v>78707</v>
      </c>
      <c r="F9" s="8">
        <v>1076.4000000000001</v>
      </c>
      <c r="G9" s="25">
        <f t="shared" si="0"/>
        <v>5.0799999999999998E-2</v>
      </c>
    </row>
    <row r="10" spans="1:7" ht="12.95" customHeight="1">
      <c r="A10" s="6"/>
      <c r="B10" s="24" t="s">
        <v>94</v>
      </c>
      <c r="C10" s="5" t="s">
        <v>13</v>
      </c>
      <c r="D10" s="5" t="s">
        <v>14</v>
      </c>
      <c r="E10" s="7">
        <v>48451</v>
      </c>
      <c r="F10" s="8">
        <v>885.93</v>
      </c>
      <c r="G10" s="25">
        <f t="shared" si="0"/>
        <v>4.1799999999999997E-2</v>
      </c>
    </row>
    <row r="11" spans="1:7" ht="12.95" customHeight="1">
      <c r="A11" s="6"/>
      <c r="B11" s="24" t="s">
        <v>96</v>
      </c>
      <c r="C11" s="5" t="s">
        <v>11</v>
      </c>
      <c r="D11" s="5" t="s">
        <v>12</v>
      </c>
      <c r="E11" s="7">
        <v>64908</v>
      </c>
      <c r="F11" s="8">
        <v>799.6</v>
      </c>
      <c r="G11" s="25">
        <f t="shared" si="0"/>
        <v>3.78E-2</v>
      </c>
    </row>
    <row r="12" spans="1:7" ht="12.95" customHeight="1">
      <c r="A12" s="6"/>
      <c r="B12" s="24" t="s">
        <v>103</v>
      </c>
      <c r="C12" s="5" t="s">
        <v>29</v>
      </c>
      <c r="D12" s="5" t="s">
        <v>12</v>
      </c>
      <c r="E12" s="7">
        <v>41886</v>
      </c>
      <c r="F12" s="8">
        <v>730.83</v>
      </c>
      <c r="G12" s="25">
        <f t="shared" si="0"/>
        <v>3.4500000000000003E-2</v>
      </c>
    </row>
    <row r="13" spans="1:7" ht="12.95" customHeight="1">
      <c r="A13" s="6"/>
      <c r="B13" s="24" t="s">
        <v>100</v>
      </c>
      <c r="C13" s="5" t="s">
        <v>19</v>
      </c>
      <c r="D13" s="5" t="s">
        <v>10</v>
      </c>
      <c r="E13" s="7">
        <v>201223</v>
      </c>
      <c r="F13" s="8">
        <v>574.69000000000005</v>
      </c>
      <c r="G13" s="25">
        <f t="shared" si="0"/>
        <v>2.7099999999999999E-2</v>
      </c>
    </row>
    <row r="14" spans="1:7" ht="12.95" customHeight="1">
      <c r="A14" s="6"/>
      <c r="B14" s="24" t="s">
        <v>120</v>
      </c>
      <c r="C14" s="5" t="s">
        <v>152</v>
      </c>
      <c r="D14" s="5" t="s">
        <v>14</v>
      </c>
      <c r="E14" s="7">
        <v>26207</v>
      </c>
      <c r="F14" s="8">
        <v>552.47</v>
      </c>
      <c r="G14" s="25">
        <f t="shared" si="0"/>
        <v>2.6100000000000002E-2</v>
      </c>
    </row>
    <row r="15" spans="1:7" ht="12.95" customHeight="1">
      <c r="A15" s="6"/>
      <c r="B15" s="24" t="s">
        <v>329</v>
      </c>
      <c r="C15" s="5" t="s">
        <v>323</v>
      </c>
      <c r="D15" s="5" t="s">
        <v>12</v>
      </c>
      <c r="E15" s="7">
        <v>728358</v>
      </c>
      <c r="F15" s="8">
        <v>527.70000000000005</v>
      </c>
      <c r="G15" s="25">
        <f t="shared" si="0"/>
        <v>2.4899999999999999E-2</v>
      </c>
    </row>
    <row r="16" spans="1:7" ht="12.95" customHeight="1">
      <c r="A16" s="6"/>
      <c r="B16" s="24" t="s">
        <v>200</v>
      </c>
      <c r="C16" s="5" t="s">
        <v>201</v>
      </c>
      <c r="D16" s="5" t="s">
        <v>14</v>
      </c>
      <c r="E16" s="7">
        <v>86831</v>
      </c>
      <c r="F16" s="8">
        <v>422.09</v>
      </c>
      <c r="G16" s="25">
        <f t="shared" si="0"/>
        <v>1.9900000000000001E-2</v>
      </c>
    </row>
    <row r="17" spans="1:7" ht="12.95" customHeight="1">
      <c r="A17" s="6"/>
      <c r="B17" s="24" t="s">
        <v>240</v>
      </c>
      <c r="C17" s="5" t="s">
        <v>241</v>
      </c>
      <c r="D17" s="5" t="s">
        <v>35</v>
      </c>
      <c r="E17" s="7">
        <v>144260</v>
      </c>
      <c r="F17" s="8">
        <v>386.76</v>
      </c>
      <c r="G17" s="25">
        <f t="shared" si="0"/>
        <v>1.83E-2</v>
      </c>
    </row>
    <row r="18" spans="1:7" ht="12.95" customHeight="1">
      <c r="A18" s="6"/>
      <c r="B18" s="24" t="s">
        <v>110</v>
      </c>
      <c r="C18" s="5" t="s">
        <v>40</v>
      </c>
      <c r="D18" s="5" t="s">
        <v>10</v>
      </c>
      <c r="E18" s="7">
        <v>28105</v>
      </c>
      <c r="F18" s="8">
        <v>375.76</v>
      </c>
      <c r="G18" s="25">
        <f t="shared" si="0"/>
        <v>1.77E-2</v>
      </c>
    </row>
    <row r="19" spans="1:7" ht="12.95" customHeight="1">
      <c r="A19" s="6"/>
      <c r="B19" s="24" t="s">
        <v>292</v>
      </c>
      <c r="C19" s="5" t="s">
        <v>301</v>
      </c>
      <c r="D19" s="5" t="s">
        <v>12</v>
      </c>
      <c r="E19" s="7">
        <v>33400</v>
      </c>
      <c r="F19" s="8">
        <v>373.36</v>
      </c>
      <c r="G19" s="25">
        <f t="shared" si="0"/>
        <v>1.7600000000000001E-2</v>
      </c>
    </row>
    <row r="20" spans="1:7" ht="12.95" customHeight="1">
      <c r="A20" s="6"/>
      <c r="B20" s="24" t="s">
        <v>233</v>
      </c>
      <c r="C20" s="5" t="s">
        <v>234</v>
      </c>
      <c r="D20" s="5" t="s">
        <v>235</v>
      </c>
      <c r="E20" s="7">
        <v>111995</v>
      </c>
      <c r="F20" s="8">
        <v>370.7</v>
      </c>
      <c r="G20" s="25">
        <f t="shared" si="0"/>
        <v>1.7500000000000002E-2</v>
      </c>
    </row>
    <row r="21" spans="1:7" ht="12.95" customHeight="1">
      <c r="A21" s="6"/>
      <c r="B21" s="24" t="s">
        <v>101</v>
      </c>
      <c r="C21" s="5" t="s">
        <v>41</v>
      </c>
      <c r="D21" s="5" t="s">
        <v>35</v>
      </c>
      <c r="E21" s="7">
        <v>136482</v>
      </c>
      <c r="F21" s="8">
        <v>370.69</v>
      </c>
      <c r="G21" s="25">
        <f t="shared" si="0"/>
        <v>1.7500000000000002E-2</v>
      </c>
    </row>
    <row r="22" spans="1:7" ht="12.95" customHeight="1">
      <c r="A22" s="6"/>
      <c r="B22" s="24" t="s">
        <v>20</v>
      </c>
      <c r="C22" s="5" t="s">
        <v>21</v>
      </c>
      <c r="D22" s="5" t="s">
        <v>10</v>
      </c>
      <c r="E22" s="7">
        <v>134340</v>
      </c>
      <c r="F22" s="8">
        <v>361.64</v>
      </c>
      <c r="G22" s="25">
        <f t="shared" si="0"/>
        <v>1.7100000000000001E-2</v>
      </c>
    </row>
    <row r="23" spans="1:7" ht="12.95" customHeight="1">
      <c r="A23" s="6"/>
      <c r="B23" s="24" t="s">
        <v>278</v>
      </c>
      <c r="C23" s="5" t="s">
        <v>283</v>
      </c>
      <c r="D23" s="5" t="s">
        <v>196</v>
      </c>
      <c r="E23" s="7">
        <v>50570</v>
      </c>
      <c r="F23" s="8">
        <v>360.89</v>
      </c>
      <c r="G23" s="25">
        <f t="shared" si="0"/>
        <v>1.7000000000000001E-2</v>
      </c>
    </row>
    <row r="24" spans="1:7" ht="12.95" customHeight="1">
      <c r="A24" s="6"/>
      <c r="B24" s="24" t="s">
        <v>315</v>
      </c>
      <c r="C24" s="5" t="s">
        <v>319</v>
      </c>
      <c r="D24" s="5" t="s">
        <v>14</v>
      </c>
      <c r="E24" s="7">
        <v>5891</v>
      </c>
      <c r="F24" s="8">
        <v>356.31</v>
      </c>
      <c r="G24" s="25">
        <f t="shared" si="0"/>
        <v>1.6799999999999999E-2</v>
      </c>
    </row>
    <row r="25" spans="1:7" ht="12.95" customHeight="1">
      <c r="A25" s="6"/>
      <c r="B25" s="24" t="s">
        <v>126</v>
      </c>
      <c r="C25" s="5" t="s">
        <v>77</v>
      </c>
      <c r="D25" s="5" t="s">
        <v>28</v>
      </c>
      <c r="E25" s="7">
        <v>12183</v>
      </c>
      <c r="F25" s="8">
        <v>335.29</v>
      </c>
      <c r="G25" s="25">
        <f t="shared" si="0"/>
        <v>1.5800000000000002E-2</v>
      </c>
    </row>
    <row r="26" spans="1:7" ht="12.95" customHeight="1">
      <c r="A26" s="6"/>
      <c r="B26" s="24" t="s">
        <v>128</v>
      </c>
      <c r="C26" s="5" t="s">
        <v>78</v>
      </c>
      <c r="D26" s="5" t="s">
        <v>35</v>
      </c>
      <c r="E26" s="7">
        <v>19292</v>
      </c>
      <c r="F26" s="8">
        <v>311.31</v>
      </c>
      <c r="G26" s="25">
        <f t="shared" si="0"/>
        <v>1.47E-2</v>
      </c>
    </row>
    <row r="27" spans="1:7" ht="12.95" customHeight="1">
      <c r="A27" s="6"/>
      <c r="B27" s="24" t="s">
        <v>291</v>
      </c>
      <c r="C27" s="5" t="s">
        <v>300</v>
      </c>
      <c r="D27" s="5" t="s">
        <v>12</v>
      </c>
      <c r="E27" s="7">
        <v>112044</v>
      </c>
      <c r="F27" s="8">
        <v>310.14</v>
      </c>
      <c r="G27" s="25">
        <f t="shared" si="0"/>
        <v>1.46E-2</v>
      </c>
    </row>
    <row r="28" spans="1:7" ht="12.95" customHeight="1">
      <c r="A28" s="6"/>
      <c r="B28" s="24" t="s">
        <v>122</v>
      </c>
      <c r="C28" s="5" t="s">
        <v>71</v>
      </c>
      <c r="D28" s="5" t="s">
        <v>28</v>
      </c>
      <c r="E28" s="7">
        <v>33215</v>
      </c>
      <c r="F28" s="8">
        <v>306.74</v>
      </c>
      <c r="G28" s="25">
        <f t="shared" si="0"/>
        <v>1.4500000000000001E-2</v>
      </c>
    </row>
    <row r="29" spans="1:7" ht="12.95" customHeight="1">
      <c r="A29" s="6"/>
      <c r="B29" s="24" t="s">
        <v>104</v>
      </c>
      <c r="C29" s="5" t="s">
        <v>45</v>
      </c>
      <c r="D29" s="5" t="s">
        <v>12</v>
      </c>
      <c r="E29" s="7">
        <v>33458</v>
      </c>
      <c r="F29" s="8">
        <v>304.67</v>
      </c>
      <c r="G29" s="25">
        <f t="shared" si="0"/>
        <v>1.44E-2</v>
      </c>
    </row>
    <row r="30" spans="1:7" ht="12.95" customHeight="1">
      <c r="A30" s="6"/>
      <c r="B30" s="24" t="s">
        <v>316</v>
      </c>
      <c r="C30" s="5" t="s">
        <v>320</v>
      </c>
      <c r="D30" s="5" t="s">
        <v>59</v>
      </c>
      <c r="E30" s="7">
        <v>400</v>
      </c>
      <c r="F30" s="8">
        <v>303.02999999999997</v>
      </c>
      <c r="G30" s="25">
        <f t="shared" si="0"/>
        <v>1.43E-2</v>
      </c>
    </row>
    <row r="31" spans="1:7" ht="12.95" customHeight="1">
      <c r="A31" s="6"/>
      <c r="B31" s="24" t="s">
        <v>138</v>
      </c>
      <c r="C31" s="5" t="s">
        <v>89</v>
      </c>
      <c r="D31" s="5" t="s">
        <v>90</v>
      </c>
      <c r="E31" s="7">
        <v>52509</v>
      </c>
      <c r="F31" s="8">
        <v>302.16000000000003</v>
      </c>
      <c r="G31" s="25">
        <f t="shared" ref="G31:G62" si="1">+ROUND(F31/$F$75,4)</f>
        <v>1.43E-2</v>
      </c>
    </row>
    <row r="32" spans="1:7" ht="12.95" customHeight="1">
      <c r="A32" s="6"/>
      <c r="B32" s="24" t="s">
        <v>184</v>
      </c>
      <c r="C32" s="5" t="s">
        <v>185</v>
      </c>
      <c r="D32" s="5" t="s">
        <v>140</v>
      </c>
      <c r="E32" s="7">
        <v>40064</v>
      </c>
      <c r="F32" s="8">
        <v>293.17</v>
      </c>
      <c r="G32" s="25">
        <f t="shared" si="1"/>
        <v>1.38E-2</v>
      </c>
    </row>
    <row r="33" spans="1:7" ht="12.95" customHeight="1">
      <c r="A33" s="6"/>
      <c r="B33" s="24" t="s">
        <v>130</v>
      </c>
      <c r="C33" s="5" t="s">
        <v>230</v>
      </c>
      <c r="D33" s="5" t="s">
        <v>10</v>
      </c>
      <c r="E33" s="7">
        <v>84413</v>
      </c>
      <c r="F33" s="8">
        <v>292.24</v>
      </c>
      <c r="G33" s="25">
        <f t="shared" si="1"/>
        <v>1.38E-2</v>
      </c>
    </row>
    <row r="34" spans="1:7" ht="12.95" customHeight="1">
      <c r="A34" s="6"/>
      <c r="B34" s="24" t="s">
        <v>194</v>
      </c>
      <c r="C34" s="5" t="s">
        <v>195</v>
      </c>
      <c r="D34" s="5" t="s">
        <v>59</v>
      </c>
      <c r="E34" s="7">
        <v>107975</v>
      </c>
      <c r="F34" s="8">
        <v>290.61</v>
      </c>
      <c r="G34" s="25">
        <f t="shared" si="1"/>
        <v>1.37E-2</v>
      </c>
    </row>
    <row r="35" spans="1:7" ht="12.95" customHeight="1">
      <c r="A35" s="6"/>
      <c r="B35" s="24" t="s">
        <v>333</v>
      </c>
      <c r="C35" s="5" t="s">
        <v>327</v>
      </c>
      <c r="D35" s="5" t="s">
        <v>196</v>
      </c>
      <c r="E35" s="7">
        <v>36918</v>
      </c>
      <c r="F35" s="8">
        <v>287.26</v>
      </c>
      <c r="G35" s="25">
        <f t="shared" si="1"/>
        <v>1.3599999999999999E-2</v>
      </c>
    </row>
    <row r="36" spans="1:7" ht="12.95" customHeight="1">
      <c r="A36" s="6"/>
      <c r="B36" s="24" t="s">
        <v>124</v>
      </c>
      <c r="C36" s="5" t="s">
        <v>69</v>
      </c>
      <c r="D36" s="5" t="s">
        <v>62</v>
      </c>
      <c r="E36" s="7">
        <v>7586</v>
      </c>
      <c r="F36" s="8">
        <v>283.31</v>
      </c>
      <c r="G36" s="25">
        <f t="shared" si="1"/>
        <v>1.34E-2</v>
      </c>
    </row>
    <row r="37" spans="1:7" ht="12.95" customHeight="1">
      <c r="A37" s="6"/>
      <c r="B37" s="24" t="s">
        <v>285</v>
      </c>
      <c r="C37" s="5" t="s">
        <v>286</v>
      </c>
      <c r="D37" s="5" t="s">
        <v>196</v>
      </c>
      <c r="E37" s="7">
        <v>100668</v>
      </c>
      <c r="F37" s="8">
        <v>281.17</v>
      </c>
      <c r="G37" s="25">
        <f t="shared" si="1"/>
        <v>1.3299999999999999E-2</v>
      </c>
    </row>
    <row r="38" spans="1:7" ht="12.95" customHeight="1">
      <c r="A38" s="6"/>
      <c r="B38" s="24" t="s">
        <v>172</v>
      </c>
      <c r="C38" s="5" t="s">
        <v>173</v>
      </c>
      <c r="D38" s="5" t="s">
        <v>10</v>
      </c>
      <c r="E38" s="7">
        <v>324589</v>
      </c>
      <c r="F38" s="8">
        <v>275.58</v>
      </c>
      <c r="G38" s="25">
        <f t="shared" si="1"/>
        <v>1.2999999999999999E-2</v>
      </c>
    </row>
    <row r="39" spans="1:7" ht="12.95" customHeight="1">
      <c r="A39" s="6"/>
      <c r="B39" s="24" t="s">
        <v>202</v>
      </c>
      <c r="C39" s="5" t="s">
        <v>203</v>
      </c>
      <c r="D39" s="5" t="s">
        <v>196</v>
      </c>
      <c r="E39" s="7">
        <v>28500</v>
      </c>
      <c r="F39" s="8">
        <v>256.88</v>
      </c>
      <c r="G39" s="25">
        <f t="shared" si="1"/>
        <v>1.21E-2</v>
      </c>
    </row>
    <row r="40" spans="1:7" ht="12.95" customHeight="1">
      <c r="A40" s="6"/>
      <c r="B40" s="24" t="s">
        <v>261</v>
      </c>
      <c r="C40" s="5" t="s">
        <v>264</v>
      </c>
      <c r="D40" s="5" t="s">
        <v>140</v>
      </c>
      <c r="E40" s="7">
        <v>102032</v>
      </c>
      <c r="F40" s="8">
        <v>253.14</v>
      </c>
      <c r="G40" s="25">
        <f t="shared" si="1"/>
        <v>1.2E-2</v>
      </c>
    </row>
    <row r="41" spans="1:7" ht="12.95" customHeight="1">
      <c r="A41" s="6"/>
      <c r="B41" s="24" t="s">
        <v>317</v>
      </c>
      <c r="C41" s="5" t="s">
        <v>321</v>
      </c>
      <c r="D41" s="5" t="s">
        <v>59</v>
      </c>
      <c r="E41" s="7">
        <v>17958</v>
      </c>
      <c r="F41" s="8">
        <v>244.37</v>
      </c>
      <c r="G41" s="25">
        <f t="shared" si="1"/>
        <v>1.15E-2</v>
      </c>
    </row>
    <row r="42" spans="1:7" ht="12.95" customHeight="1">
      <c r="A42" s="6"/>
      <c r="B42" s="24" t="s">
        <v>341</v>
      </c>
      <c r="C42" s="5" t="s">
        <v>347</v>
      </c>
      <c r="D42" s="5" t="s">
        <v>35</v>
      </c>
      <c r="E42" s="7">
        <v>39305</v>
      </c>
      <c r="F42" s="8">
        <v>235.97</v>
      </c>
      <c r="G42" s="25">
        <f t="shared" si="1"/>
        <v>1.11E-2</v>
      </c>
    </row>
    <row r="43" spans="1:7" ht="12.95" customHeight="1">
      <c r="A43" s="6"/>
      <c r="B43" s="24" t="s">
        <v>132</v>
      </c>
      <c r="C43" s="5" t="s">
        <v>84</v>
      </c>
      <c r="D43" s="5" t="s">
        <v>35</v>
      </c>
      <c r="E43" s="7">
        <v>18000</v>
      </c>
      <c r="F43" s="8">
        <v>235.01</v>
      </c>
      <c r="G43" s="25">
        <f t="shared" si="1"/>
        <v>1.11E-2</v>
      </c>
    </row>
    <row r="44" spans="1:7" ht="12.95" customHeight="1">
      <c r="A44" s="6"/>
      <c r="B44" s="24" t="s">
        <v>255</v>
      </c>
      <c r="C44" s="5" t="s">
        <v>258</v>
      </c>
      <c r="D44" s="5" t="s">
        <v>140</v>
      </c>
      <c r="E44" s="7">
        <v>45930</v>
      </c>
      <c r="F44" s="8">
        <v>234.15</v>
      </c>
      <c r="G44" s="25">
        <f t="shared" si="1"/>
        <v>1.11E-2</v>
      </c>
    </row>
    <row r="45" spans="1:7" ht="12.95" customHeight="1">
      <c r="A45" s="6"/>
      <c r="B45" s="24" t="s">
        <v>277</v>
      </c>
      <c r="C45" s="5" t="s">
        <v>282</v>
      </c>
      <c r="D45" s="5" t="s">
        <v>33</v>
      </c>
      <c r="E45" s="7">
        <v>34401</v>
      </c>
      <c r="F45" s="8">
        <v>232.33</v>
      </c>
      <c r="G45" s="25">
        <f t="shared" si="1"/>
        <v>1.0999999999999999E-2</v>
      </c>
    </row>
    <row r="46" spans="1:7" ht="12.95" customHeight="1">
      <c r="A46" s="6"/>
      <c r="B46" s="24" t="s">
        <v>393</v>
      </c>
      <c r="C46" s="5" t="s">
        <v>380</v>
      </c>
      <c r="D46" s="5" t="s">
        <v>12</v>
      </c>
      <c r="E46" s="7">
        <v>23000</v>
      </c>
      <c r="F46" s="8">
        <v>231.76</v>
      </c>
      <c r="G46" s="25">
        <f t="shared" si="1"/>
        <v>1.09E-2</v>
      </c>
    </row>
    <row r="47" spans="1:7" ht="12.95" customHeight="1">
      <c r="A47" s="6"/>
      <c r="B47" s="24" t="s">
        <v>332</v>
      </c>
      <c r="C47" s="5" t="s">
        <v>326</v>
      </c>
      <c r="D47" s="5" t="s">
        <v>18</v>
      </c>
      <c r="E47" s="7">
        <v>65000</v>
      </c>
      <c r="F47" s="8">
        <v>224.02</v>
      </c>
      <c r="G47" s="25">
        <f t="shared" si="1"/>
        <v>1.06E-2</v>
      </c>
    </row>
    <row r="48" spans="1:7" ht="12.95" customHeight="1">
      <c r="A48" s="6"/>
      <c r="B48" s="24" t="s">
        <v>369</v>
      </c>
      <c r="C48" s="5" t="s">
        <v>360</v>
      </c>
      <c r="D48" s="5" t="s">
        <v>235</v>
      </c>
      <c r="E48" s="7">
        <v>380000</v>
      </c>
      <c r="F48" s="8">
        <v>220.4</v>
      </c>
      <c r="G48" s="25">
        <f t="shared" si="1"/>
        <v>1.04E-2</v>
      </c>
    </row>
    <row r="49" spans="1:7" ht="12.95" customHeight="1">
      <c r="A49" s="6"/>
      <c r="B49" s="24" t="s">
        <v>270</v>
      </c>
      <c r="C49" s="5" t="s">
        <v>268</v>
      </c>
      <c r="D49" s="5" t="s">
        <v>140</v>
      </c>
      <c r="E49" s="7">
        <v>41222</v>
      </c>
      <c r="F49" s="8">
        <v>216.52</v>
      </c>
      <c r="G49" s="25">
        <f t="shared" si="1"/>
        <v>1.0200000000000001E-2</v>
      </c>
    </row>
    <row r="50" spans="1:7" ht="12.95" customHeight="1">
      <c r="A50" s="6"/>
      <c r="B50" s="24" t="s">
        <v>218</v>
      </c>
      <c r="C50" s="5" t="s">
        <v>219</v>
      </c>
      <c r="D50" s="5" t="s">
        <v>196</v>
      </c>
      <c r="E50" s="7">
        <v>30216</v>
      </c>
      <c r="F50" s="8">
        <v>212.22</v>
      </c>
      <c r="G50" s="25">
        <f t="shared" si="1"/>
        <v>0.01</v>
      </c>
    </row>
    <row r="51" spans="1:7" ht="12.95" customHeight="1">
      <c r="A51" s="6"/>
      <c r="B51" s="24" t="s">
        <v>102</v>
      </c>
      <c r="C51" s="5" t="s">
        <v>23</v>
      </c>
      <c r="D51" s="5" t="s">
        <v>10</v>
      </c>
      <c r="E51" s="7">
        <v>39000</v>
      </c>
      <c r="F51" s="8">
        <v>211.89</v>
      </c>
      <c r="G51" s="25">
        <f t="shared" si="1"/>
        <v>0.01</v>
      </c>
    </row>
    <row r="52" spans="1:7" ht="12.95" customHeight="1">
      <c r="A52" s="6"/>
      <c r="B52" s="24" t="s">
        <v>125</v>
      </c>
      <c r="C52" s="5" t="s">
        <v>70</v>
      </c>
      <c r="D52" s="5" t="s">
        <v>12</v>
      </c>
      <c r="E52" s="7">
        <v>28667</v>
      </c>
      <c r="F52" s="8">
        <v>204.09</v>
      </c>
      <c r="G52" s="25">
        <f t="shared" si="1"/>
        <v>9.5999999999999992E-3</v>
      </c>
    </row>
    <row r="53" spans="1:7" ht="12.95" customHeight="1">
      <c r="A53" s="6"/>
      <c r="B53" s="24" t="s">
        <v>405</v>
      </c>
      <c r="C53" s="5" t="s">
        <v>402</v>
      </c>
      <c r="D53" s="5" t="s">
        <v>196</v>
      </c>
      <c r="E53" s="7">
        <v>37500</v>
      </c>
      <c r="F53" s="8">
        <v>199.52</v>
      </c>
      <c r="G53" s="25">
        <f t="shared" si="1"/>
        <v>9.4000000000000004E-3</v>
      </c>
    </row>
    <row r="54" spans="1:7" ht="12.95" customHeight="1">
      <c r="A54" s="6"/>
      <c r="B54" s="24" t="s">
        <v>111</v>
      </c>
      <c r="C54" s="5" t="s">
        <v>27</v>
      </c>
      <c r="D54" s="5" t="s">
        <v>28</v>
      </c>
      <c r="E54" s="7">
        <v>2332</v>
      </c>
      <c r="F54" s="8">
        <v>199.04</v>
      </c>
      <c r="G54" s="25">
        <f t="shared" si="1"/>
        <v>9.4000000000000004E-3</v>
      </c>
    </row>
    <row r="55" spans="1:7" ht="12.95" customHeight="1">
      <c r="A55" s="6"/>
      <c r="B55" s="24" t="s">
        <v>339</v>
      </c>
      <c r="C55" s="5" t="s">
        <v>345</v>
      </c>
      <c r="D55" s="5" t="s">
        <v>86</v>
      </c>
      <c r="E55" s="7">
        <v>43000</v>
      </c>
      <c r="F55" s="8">
        <v>192.73</v>
      </c>
      <c r="G55" s="25">
        <f t="shared" si="1"/>
        <v>9.1000000000000004E-3</v>
      </c>
    </row>
    <row r="56" spans="1:7" ht="12.95" customHeight="1">
      <c r="A56" s="6"/>
      <c r="B56" s="24" t="s">
        <v>335</v>
      </c>
      <c r="C56" s="5" t="s">
        <v>336</v>
      </c>
      <c r="D56" s="5" t="s">
        <v>196</v>
      </c>
      <c r="E56" s="7">
        <v>11824</v>
      </c>
      <c r="F56" s="8">
        <v>180.25</v>
      </c>
      <c r="G56" s="25">
        <f t="shared" si="1"/>
        <v>8.5000000000000006E-3</v>
      </c>
    </row>
    <row r="57" spans="1:7" ht="12.95" customHeight="1">
      <c r="A57" s="6"/>
      <c r="B57" s="24" t="s">
        <v>113</v>
      </c>
      <c r="C57" s="5" t="s">
        <v>30</v>
      </c>
      <c r="D57" s="5" t="s">
        <v>28</v>
      </c>
      <c r="E57" s="7">
        <v>61047</v>
      </c>
      <c r="F57" s="8">
        <v>172.7</v>
      </c>
      <c r="G57" s="25">
        <f t="shared" si="1"/>
        <v>8.2000000000000007E-3</v>
      </c>
    </row>
    <row r="58" spans="1:7" ht="12.95" customHeight="1">
      <c r="A58" s="6"/>
      <c r="B58" s="24" t="s">
        <v>289</v>
      </c>
      <c r="C58" s="5" t="s">
        <v>287</v>
      </c>
      <c r="D58" s="5" t="s">
        <v>62</v>
      </c>
      <c r="E58" s="7">
        <v>16245</v>
      </c>
      <c r="F58" s="8">
        <v>168.58</v>
      </c>
      <c r="G58" s="25">
        <f t="shared" si="1"/>
        <v>8.0000000000000002E-3</v>
      </c>
    </row>
    <row r="59" spans="1:7" ht="12.95" customHeight="1">
      <c r="A59" s="6"/>
      <c r="B59" s="24" t="s">
        <v>367</v>
      </c>
      <c r="C59" s="5" t="s">
        <v>358</v>
      </c>
      <c r="D59" s="5" t="s">
        <v>196</v>
      </c>
      <c r="E59" s="7">
        <v>34421</v>
      </c>
      <c r="F59" s="8">
        <v>144.83000000000001</v>
      </c>
      <c r="G59" s="25">
        <f t="shared" si="1"/>
        <v>6.7999999999999996E-3</v>
      </c>
    </row>
    <row r="60" spans="1:7" ht="12.95" customHeight="1">
      <c r="A60" s="6"/>
      <c r="B60" s="24" t="s">
        <v>337</v>
      </c>
      <c r="C60" s="5" t="s">
        <v>343</v>
      </c>
      <c r="D60" s="5" t="s">
        <v>196</v>
      </c>
      <c r="E60" s="7">
        <v>62361</v>
      </c>
      <c r="F60" s="8">
        <v>141.15</v>
      </c>
      <c r="G60" s="25">
        <f t="shared" si="1"/>
        <v>6.7000000000000002E-3</v>
      </c>
    </row>
    <row r="61" spans="1:7" ht="12.95" customHeight="1">
      <c r="A61" s="6"/>
      <c r="B61" s="24" t="s">
        <v>363</v>
      </c>
      <c r="C61" s="5" t="s">
        <v>354</v>
      </c>
      <c r="D61" s="5" t="s">
        <v>371</v>
      </c>
      <c r="E61" s="7">
        <v>50000</v>
      </c>
      <c r="F61" s="8">
        <v>138.78</v>
      </c>
      <c r="G61" s="25">
        <f t="shared" si="1"/>
        <v>6.6E-3</v>
      </c>
    </row>
    <row r="62" spans="1:7" ht="12.95" customHeight="1">
      <c r="A62" s="6"/>
      <c r="B62" s="24" t="s">
        <v>135</v>
      </c>
      <c r="C62" s="5" t="s">
        <v>93</v>
      </c>
      <c r="D62" s="5" t="s">
        <v>92</v>
      </c>
      <c r="E62" s="7">
        <v>57000</v>
      </c>
      <c r="F62" s="8">
        <v>134.01</v>
      </c>
      <c r="G62" s="25">
        <f t="shared" si="1"/>
        <v>6.3E-3</v>
      </c>
    </row>
    <row r="63" spans="1:7" ht="12.95" customHeight="1">
      <c r="A63" s="6"/>
      <c r="B63" s="24" t="s">
        <v>352</v>
      </c>
      <c r="C63" s="5" t="s">
        <v>351</v>
      </c>
      <c r="D63" s="5" t="s">
        <v>196</v>
      </c>
      <c r="E63" s="7">
        <v>23423</v>
      </c>
      <c r="F63" s="8">
        <v>127.78</v>
      </c>
      <c r="G63" s="25">
        <f t="shared" ref="G63:G69" si="2">+ROUND(F63/$F$75,4)</f>
        <v>6.0000000000000001E-3</v>
      </c>
    </row>
    <row r="64" spans="1:7" ht="12.95" customHeight="1">
      <c r="A64" s="6"/>
      <c r="B64" s="24" t="s">
        <v>182</v>
      </c>
      <c r="C64" s="5" t="s">
        <v>47</v>
      </c>
      <c r="D64" s="5" t="s">
        <v>24</v>
      </c>
      <c r="E64" s="7">
        <v>25637</v>
      </c>
      <c r="F64" s="8">
        <v>123.1</v>
      </c>
      <c r="G64" s="25">
        <f t="shared" si="2"/>
        <v>5.7999999999999996E-3</v>
      </c>
    </row>
    <row r="65" spans="1:7" ht="12.95" customHeight="1">
      <c r="A65" s="6"/>
      <c r="B65" s="24" t="s">
        <v>406</v>
      </c>
      <c r="C65" s="5" t="s">
        <v>403</v>
      </c>
      <c r="D65" s="5" t="s">
        <v>14</v>
      </c>
      <c r="E65" s="7">
        <v>27948</v>
      </c>
      <c r="F65" s="8">
        <v>109.42</v>
      </c>
      <c r="G65" s="25">
        <f t="shared" si="2"/>
        <v>5.1999999999999998E-3</v>
      </c>
    </row>
    <row r="66" spans="1:7" ht="12.95" customHeight="1">
      <c r="A66" s="6"/>
      <c r="B66" s="24" t="s">
        <v>318</v>
      </c>
      <c r="C66" s="5" t="s">
        <v>322</v>
      </c>
      <c r="D66" s="5" t="s">
        <v>33</v>
      </c>
      <c r="E66" s="7">
        <v>181922</v>
      </c>
      <c r="F66" s="8">
        <v>101.6</v>
      </c>
      <c r="G66" s="25">
        <f t="shared" si="2"/>
        <v>4.7999999999999996E-3</v>
      </c>
    </row>
    <row r="67" spans="1:7" ht="12.95" customHeight="1">
      <c r="A67" s="6"/>
      <c r="B67" s="24" t="s">
        <v>226</v>
      </c>
      <c r="C67" s="5" t="s">
        <v>227</v>
      </c>
      <c r="D67" s="5" t="s">
        <v>48</v>
      </c>
      <c r="E67" s="7">
        <v>12500</v>
      </c>
      <c r="F67" s="8">
        <v>85.43</v>
      </c>
      <c r="G67" s="25">
        <f t="shared" si="2"/>
        <v>4.0000000000000001E-3</v>
      </c>
    </row>
    <row r="68" spans="1:7" ht="12.95" customHeight="1">
      <c r="A68" s="6"/>
      <c r="B68" s="24" t="s">
        <v>407</v>
      </c>
      <c r="C68" s="5" t="s">
        <v>404</v>
      </c>
      <c r="D68" s="5" t="s">
        <v>59</v>
      </c>
      <c r="E68" s="7">
        <v>4500</v>
      </c>
      <c r="F68" s="8">
        <v>56.56</v>
      </c>
      <c r="G68" s="25">
        <f t="shared" si="2"/>
        <v>2.7000000000000001E-3</v>
      </c>
    </row>
    <row r="69" spans="1:7" ht="12.95" customHeight="1">
      <c r="A69" s="6"/>
      <c r="B69" s="24" t="s">
        <v>373</v>
      </c>
      <c r="C69" s="5" t="s">
        <v>389</v>
      </c>
      <c r="D69" s="5" t="s">
        <v>86</v>
      </c>
      <c r="E69" s="7">
        <v>15220</v>
      </c>
      <c r="F69" s="8">
        <v>0.89</v>
      </c>
      <c r="G69" s="25">
        <f t="shared" si="2"/>
        <v>0</v>
      </c>
    </row>
    <row r="70" spans="1:7" ht="12.95" customHeight="1">
      <c r="A70" s="1"/>
      <c r="B70" s="22" t="s">
        <v>50</v>
      </c>
      <c r="C70" s="5" t="s">
        <v>0</v>
      </c>
      <c r="D70" s="5" t="s">
        <v>0</v>
      </c>
      <c r="E70" s="5" t="s">
        <v>0</v>
      </c>
      <c r="F70" s="9">
        <f>SUM(F7:F69)</f>
        <v>20672.090000000004</v>
      </c>
      <c r="G70" s="26">
        <f>SUM(G7:G69)</f>
        <v>0.9759000000000001</v>
      </c>
    </row>
    <row r="71" spans="1:7" ht="12.95" customHeight="1">
      <c r="A71" s="1"/>
      <c r="B71" s="27" t="s">
        <v>51</v>
      </c>
      <c r="C71" s="10" t="s">
        <v>0</v>
      </c>
      <c r="D71" s="10" t="s">
        <v>0</v>
      </c>
      <c r="E71" s="10" t="s">
        <v>0</v>
      </c>
      <c r="F71" s="11" t="s">
        <v>52</v>
      </c>
      <c r="G71" s="28" t="s">
        <v>52</v>
      </c>
    </row>
    <row r="72" spans="1:7" ht="12.95" customHeight="1">
      <c r="A72" s="1"/>
      <c r="B72" s="27" t="s">
        <v>50</v>
      </c>
      <c r="C72" s="10" t="s">
        <v>0</v>
      </c>
      <c r="D72" s="10" t="s">
        <v>0</v>
      </c>
      <c r="E72" s="10" t="s">
        <v>0</v>
      </c>
      <c r="F72" s="11" t="s">
        <v>52</v>
      </c>
      <c r="G72" s="28" t="s">
        <v>52</v>
      </c>
    </row>
    <row r="73" spans="1:7" ht="12.95" customHeight="1">
      <c r="A73" s="1"/>
      <c r="B73" s="27" t="s">
        <v>53</v>
      </c>
      <c r="C73" s="12" t="s">
        <v>0</v>
      </c>
      <c r="D73" s="10" t="s">
        <v>0</v>
      </c>
      <c r="E73" s="12" t="s">
        <v>0</v>
      </c>
      <c r="F73" s="9">
        <f>+F70</f>
        <v>20672.090000000004</v>
      </c>
      <c r="G73" s="26">
        <f>+G70</f>
        <v>0.9759000000000001</v>
      </c>
    </row>
    <row r="74" spans="1:7" ht="12.95" customHeight="1">
      <c r="A74" s="1"/>
      <c r="B74" s="27" t="s">
        <v>54</v>
      </c>
      <c r="C74" s="5" t="s">
        <v>0</v>
      </c>
      <c r="D74" s="10" t="s">
        <v>0</v>
      </c>
      <c r="E74" s="5" t="s">
        <v>0</v>
      </c>
      <c r="F74" s="13">
        <f>+F75-F73</f>
        <v>505.00999999999476</v>
      </c>
      <c r="G74" s="26">
        <f>+G75-G73</f>
        <v>2.4099999999999899E-2</v>
      </c>
    </row>
    <row r="75" spans="1:7" ht="12.95" customHeight="1" thickBot="1">
      <c r="A75" s="1"/>
      <c r="B75" s="29" t="s">
        <v>55</v>
      </c>
      <c r="C75" s="30" t="s">
        <v>0</v>
      </c>
      <c r="D75" s="30" t="s">
        <v>0</v>
      </c>
      <c r="E75" s="30" t="s">
        <v>0</v>
      </c>
      <c r="F75" s="31">
        <v>21177.1</v>
      </c>
      <c r="G75" s="32">
        <v>1</v>
      </c>
    </row>
    <row r="76" spans="1:7">
      <c r="A76" s="1"/>
      <c r="B76" s="2"/>
      <c r="C76" s="1"/>
      <c r="D76" s="1"/>
      <c r="E76" s="1"/>
      <c r="F76" s="1"/>
      <c r="G76" s="1"/>
    </row>
    <row r="77" spans="1:7">
      <c r="A77" s="1"/>
      <c r="B77" s="35" t="s">
        <v>313</v>
      </c>
      <c r="C77" s="1"/>
      <c r="D77" s="1"/>
      <c r="E77" s="1"/>
      <c r="F77" s="1"/>
      <c r="G77" s="17"/>
    </row>
    <row r="78" spans="1:7">
      <c r="A78" s="1"/>
      <c r="B78" s="35" t="s">
        <v>314</v>
      </c>
      <c r="C78" s="1"/>
      <c r="D78" s="1"/>
      <c r="E78" s="1"/>
      <c r="F78" s="16"/>
      <c r="G78" s="1"/>
    </row>
  </sheetData>
  <sortState ref="B5:G77">
    <sortCondition descending="1" ref="F5:F77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7"/>
  <sheetViews>
    <sheetView topLeftCell="B39" zoomScale="90" zoomScaleNormal="90" workbookViewId="0">
      <selection activeCell="B63" sqref="B63"/>
    </sheetView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30.7109375" customWidth="1"/>
    <col min="5" max="5" width="8.71093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80</v>
      </c>
      <c r="C1" s="1"/>
      <c r="D1" s="1"/>
      <c r="E1" s="1"/>
      <c r="F1" s="1"/>
      <c r="G1" s="1"/>
    </row>
    <row r="2" spans="1:7" ht="12.95" customHeight="1">
      <c r="A2" s="1"/>
      <c r="B2" s="3" t="s">
        <v>0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376</v>
      </c>
      <c r="C3" s="1"/>
      <c r="D3" s="1"/>
      <c r="E3" s="1"/>
      <c r="F3" s="1"/>
      <c r="G3" s="1"/>
    </row>
    <row r="4" spans="1:7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5</v>
      </c>
      <c r="G4" s="21" t="s">
        <v>6</v>
      </c>
    </row>
    <row r="5" spans="1:7" ht="12.95" customHeight="1">
      <c r="A5" s="6"/>
      <c r="B5" s="43" t="s">
        <v>7</v>
      </c>
      <c r="C5" s="38" t="s">
        <v>0</v>
      </c>
      <c r="D5" s="5" t="s">
        <v>0</v>
      </c>
      <c r="E5" s="5" t="s">
        <v>0</v>
      </c>
      <c r="F5" s="40"/>
      <c r="G5" s="42" t="s">
        <v>0</v>
      </c>
    </row>
    <row r="6" spans="1:7" ht="12.95" customHeight="1">
      <c r="A6" s="6"/>
      <c r="B6" s="43" t="s">
        <v>8</v>
      </c>
      <c r="C6" s="38" t="s">
        <v>0</v>
      </c>
      <c r="D6" s="5" t="s">
        <v>0</v>
      </c>
      <c r="E6" s="5" t="s">
        <v>0</v>
      </c>
      <c r="F6" s="40"/>
      <c r="G6" s="42" t="s">
        <v>0</v>
      </c>
    </row>
    <row r="7" spans="1:7" ht="12.95" customHeight="1">
      <c r="A7" s="1"/>
      <c r="B7" s="24" t="s">
        <v>97</v>
      </c>
      <c r="C7" s="5" t="s">
        <v>17</v>
      </c>
      <c r="D7" s="5" t="s">
        <v>18</v>
      </c>
      <c r="E7" s="7">
        <v>3455</v>
      </c>
      <c r="F7" s="39">
        <v>47.25</v>
      </c>
      <c r="G7" s="41">
        <f t="shared" ref="G7:G35" si="0">+ROUND(F7/$F$64,4)</f>
        <v>9.1399999999999995E-2</v>
      </c>
    </row>
    <row r="8" spans="1:7" ht="12.95" customHeight="1">
      <c r="A8" s="1"/>
      <c r="B8" s="24" t="s">
        <v>95</v>
      </c>
      <c r="C8" s="5" t="s">
        <v>15</v>
      </c>
      <c r="D8" s="5" t="s">
        <v>16</v>
      </c>
      <c r="E8" s="7">
        <v>4541</v>
      </c>
      <c r="F8" s="39">
        <v>41.84</v>
      </c>
      <c r="G8" s="41">
        <f t="shared" si="0"/>
        <v>8.1000000000000003E-2</v>
      </c>
    </row>
    <row r="9" spans="1:7" ht="12.95" customHeight="1">
      <c r="A9" s="6"/>
      <c r="B9" s="38" t="s">
        <v>142</v>
      </c>
      <c r="C9" s="38" t="s">
        <v>167</v>
      </c>
      <c r="D9" s="5" t="s">
        <v>90</v>
      </c>
      <c r="E9" s="7">
        <v>6631</v>
      </c>
      <c r="F9" s="8">
        <v>22.04</v>
      </c>
      <c r="G9" s="25">
        <f t="shared" si="0"/>
        <v>4.2700000000000002E-2</v>
      </c>
    </row>
    <row r="10" spans="1:7" ht="12.95" customHeight="1">
      <c r="A10" s="6"/>
      <c r="B10" s="38" t="s">
        <v>122</v>
      </c>
      <c r="C10" s="38" t="s">
        <v>71</v>
      </c>
      <c r="D10" s="5" t="s">
        <v>28</v>
      </c>
      <c r="E10" s="7">
        <v>2000</v>
      </c>
      <c r="F10" s="8">
        <v>18.47</v>
      </c>
      <c r="G10" s="25">
        <f t="shared" si="0"/>
        <v>3.5700000000000003E-2</v>
      </c>
    </row>
    <row r="11" spans="1:7" ht="12.95" customHeight="1">
      <c r="A11" s="6"/>
      <c r="B11" s="38" t="s">
        <v>147</v>
      </c>
      <c r="C11" s="38" t="s">
        <v>148</v>
      </c>
      <c r="D11" s="5" t="s">
        <v>48</v>
      </c>
      <c r="E11" s="7">
        <v>1124</v>
      </c>
      <c r="F11" s="8">
        <v>17.43</v>
      </c>
      <c r="G11" s="25">
        <f t="shared" si="0"/>
        <v>3.3700000000000001E-2</v>
      </c>
    </row>
    <row r="12" spans="1:7" ht="12.95" customHeight="1">
      <c r="A12" s="6"/>
      <c r="B12" s="38" t="s">
        <v>137</v>
      </c>
      <c r="C12" s="38" t="s">
        <v>85</v>
      </c>
      <c r="D12" s="5" t="s">
        <v>86</v>
      </c>
      <c r="E12" s="7">
        <v>8229</v>
      </c>
      <c r="F12" s="8">
        <v>17.190000000000001</v>
      </c>
      <c r="G12" s="25">
        <f t="shared" si="0"/>
        <v>3.3300000000000003E-2</v>
      </c>
    </row>
    <row r="13" spans="1:7" ht="12.95" customHeight="1">
      <c r="A13" s="6"/>
      <c r="B13" s="38" t="s">
        <v>165</v>
      </c>
      <c r="C13" s="38" t="s">
        <v>166</v>
      </c>
      <c r="D13" s="5" t="s">
        <v>86</v>
      </c>
      <c r="E13" s="7">
        <v>1618</v>
      </c>
      <c r="F13" s="8">
        <v>16.48</v>
      </c>
      <c r="G13" s="25">
        <f t="shared" si="0"/>
        <v>3.1899999999999998E-2</v>
      </c>
    </row>
    <row r="14" spans="1:7" ht="12.95" customHeight="1">
      <c r="A14" s="6"/>
      <c r="B14" s="38" t="s">
        <v>130</v>
      </c>
      <c r="C14" s="38" t="s">
        <v>230</v>
      </c>
      <c r="D14" s="5" t="s">
        <v>10</v>
      </c>
      <c r="E14" s="7">
        <v>4685</v>
      </c>
      <c r="F14" s="8">
        <v>16.22</v>
      </c>
      <c r="G14" s="25">
        <f t="shared" si="0"/>
        <v>3.1399999999999997E-2</v>
      </c>
    </row>
    <row r="15" spans="1:7" ht="12.95" customHeight="1">
      <c r="A15" s="6"/>
      <c r="B15" s="38" t="s">
        <v>316</v>
      </c>
      <c r="C15" s="38" t="s">
        <v>320</v>
      </c>
      <c r="D15" s="5" t="s">
        <v>59</v>
      </c>
      <c r="E15" s="7">
        <v>20</v>
      </c>
      <c r="F15" s="8">
        <v>15.15</v>
      </c>
      <c r="G15" s="25">
        <f t="shared" si="0"/>
        <v>2.93E-2</v>
      </c>
    </row>
    <row r="16" spans="1:7" ht="12.95" customHeight="1">
      <c r="A16" s="6"/>
      <c r="B16" s="38" t="s">
        <v>102</v>
      </c>
      <c r="C16" s="38" t="s">
        <v>23</v>
      </c>
      <c r="D16" s="5" t="s">
        <v>10</v>
      </c>
      <c r="E16" s="7">
        <v>2500</v>
      </c>
      <c r="F16" s="8">
        <v>13.58</v>
      </c>
      <c r="G16" s="25">
        <f t="shared" si="0"/>
        <v>2.63E-2</v>
      </c>
    </row>
    <row r="17" spans="1:7" ht="12.95" customHeight="1">
      <c r="A17" s="6"/>
      <c r="B17" s="38" t="s">
        <v>276</v>
      </c>
      <c r="C17" s="38" t="s">
        <v>281</v>
      </c>
      <c r="D17" s="5" t="s">
        <v>59</v>
      </c>
      <c r="E17" s="7">
        <v>1877</v>
      </c>
      <c r="F17" s="8">
        <v>11.86</v>
      </c>
      <c r="G17" s="25">
        <f t="shared" si="0"/>
        <v>2.3E-2</v>
      </c>
    </row>
    <row r="18" spans="1:7" ht="12.95" customHeight="1">
      <c r="A18" s="6"/>
      <c r="B18" s="38" t="s">
        <v>108</v>
      </c>
      <c r="C18" s="38" t="s">
        <v>36</v>
      </c>
      <c r="D18" s="5" t="s">
        <v>22</v>
      </c>
      <c r="E18" s="7">
        <v>796</v>
      </c>
      <c r="F18" s="8">
        <v>10.97</v>
      </c>
      <c r="G18" s="25">
        <f t="shared" si="0"/>
        <v>2.12E-2</v>
      </c>
    </row>
    <row r="19" spans="1:7" ht="12.95" customHeight="1">
      <c r="A19" s="6"/>
      <c r="B19" s="38" t="s">
        <v>218</v>
      </c>
      <c r="C19" s="38" t="s">
        <v>219</v>
      </c>
      <c r="D19" s="5" t="s">
        <v>196</v>
      </c>
      <c r="E19" s="7">
        <v>1544</v>
      </c>
      <c r="F19" s="8">
        <v>10.84</v>
      </c>
      <c r="G19" s="25">
        <f t="shared" si="0"/>
        <v>2.1000000000000001E-2</v>
      </c>
    </row>
    <row r="20" spans="1:7" ht="12.95" customHeight="1">
      <c r="A20" s="6"/>
      <c r="B20" s="38" t="s">
        <v>204</v>
      </c>
      <c r="C20" s="38" t="s">
        <v>205</v>
      </c>
      <c r="D20" s="5" t="s">
        <v>28</v>
      </c>
      <c r="E20" s="7">
        <v>7269</v>
      </c>
      <c r="F20" s="8">
        <v>10.78</v>
      </c>
      <c r="G20" s="25">
        <f t="shared" si="0"/>
        <v>2.0899999999999998E-2</v>
      </c>
    </row>
    <row r="21" spans="1:7" ht="12.95" customHeight="1">
      <c r="A21" s="6"/>
      <c r="B21" s="38" t="s">
        <v>341</v>
      </c>
      <c r="C21" s="38" t="s">
        <v>347</v>
      </c>
      <c r="D21" s="5" t="s">
        <v>35</v>
      </c>
      <c r="E21" s="7">
        <v>1756</v>
      </c>
      <c r="F21" s="8">
        <v>10.54</v>
      </c>
      <c r="G21" s="25">
        <f t="shared" si="0"/>
        <v>2.0400000000000001E-2</v>
      </c>
    </row>
    <row r="22" spans="1:7" ht="12.95" customHeight="1">
      <c r="A22" s="6"/>
      <c r="B22" s="38" t="s">
        <v>289</v>
      </c>
      <c r="C22" s="38" t="s">
        <v>287</v>
      </c>
      <c r="D22" s="5" t="s">
        <v>62</v>
      </c>
      <c r="E22" s="7">
        <v>996</v>
      </c>
      <c r="F22" s="8">
        <v>10.34</v>
      </c>
      <c r="G22" s="25">
        <f t="shared" si="0"/>
        <v>0.02</v>
      </c>
    </row>
    <row r="23" spans="1:7" ht="12.95" customHeight="1">
      <c r="A23" s="6"/>
      <c r="B23" s="38" t="s">
        <v>285</v>
      </c>
      <c r="C23" s="38" t="s">
        <v>286</v>
      </c>
      <c r="D23" s="5" t="s">
        <v>196</v>
      </c>
      <c r="E23" s="7">
        <v>3593</v>
      </c>
      <c r="F23" s="8">
        <v>10.039999999999999</v>
      </c>
      <c r="G23" s="25">
        <f t="shared" si="0"/>
        <v>1.9400000000000001E-2</v>
      </c>
    </row>
    <row r="24" spans="1:7" ht="12.95" customHeight="1">
      <c r="A24" s="6"/>
      <c r="B24" s="38" t="s">
        <v>100</v>
      </c>
      <c r="C24" s="38" t="s">
        <v>19</v>
      </c>
      <c r="D24" s="5" t="s">
        <v>10</v>
      </c>
      <c r="E24" s="7">
        <v>3441</v>
      </c>
      <c r="F24" s="8">
        <v>9.83</v>
      </c>
      <c r="G24" s="25">
        <f t="shared" si="0"/>
        <v>1.9E-2</v>
      </c>
    </row>
    <row r="25" spans="1:7" ht="12.95" customHeight="1">
      <c r="A25" s="6"/>
      <c r="B25" s="38" t="s">
        <v>220</v>
      </c>
      <c r="C25" s="38" t="s">
        <v>221</v>
      </c>
      <c r="D25" s="5" t="s">
        <v>18</v>
      </c>
      <c r="E25" s="7">
        <v>7407</v>
      </c>
      <c r="F25" s="8">
        <v>9.73</v>
      </c>
      <c r="G25" s="25">
        <f t="shared" si="0"/>
        <v>1.8800000000000001E-2</v>
      </c>
    </row>
    <row r="26" spans="1:7" ht="12.95" customHeight="1">
      <c r="A26" s="6"/>
      <c r="B26" s="38" t="s">
        <v>331</v>
      </c>
      <c r="C26" s="38" t="s">
        <v>325</v>
      </c>
      <c r="D26" s="5" t="s">
        <v>48</v>
      </c>
      <c r="E26" s="7">
        <v>4000</v>
      </c>
      <c r="F26" s="8">
        <v>9.7100000000000009</v>
      </c>
      <c r="G26" s="25">
        <f t="shared" si="0"/>
        <v>1.8800000000000001E-2</v>
      </c>
    </row>
    <row r="27" spans="1:7" ht="12.95" customHeight="1">
      <c r="A27" s="6"/>
      <c r="B27" s="38" t="s">
        <v>143</v>
      </c>
      <c r="C27" s="38" t="s">
        <v>259</v>
      </c>
      <c r="D27" s="5" t="s">
        <v>65</v>
      </c>
      <c r="E27" s="7">
        <v>3528</v>
      </c>
      <c r="F27" s="8">
        <v>9.35</v>
      </c>
      <c r="G27" s="25">
        <f t="shared" si="0"/>
        <v>1.8100000000000002E-2</v>
      </c>
    </row>
    <row r="28" spans="1:7" ht="12.95" customHeight="1">
      <c r="A28" s="6"/>
      <c r="B28" s="38" t="s">
        <v>298</v>
      </c>
      <c r="C28" s="38" t="s">
        <v>307</v>
      </c>
      <c r="D28" s="5" t="s">
        <v>140</v>
      </c>
      <c r="E28" s="7">
        <v>2512</v>
      </c>
      <c r="F28" s="8">
        <v>7.83</v>
      </c>
      <c r="G28" s="25">
        <f t="shared" si="0"/>
        <v>1.52E-2</v>
      </c>
    </row>
    <row r="29" spans="1:7" ht="12.95" customHeight="1">
      <c r="A29" s="6"/>
      <c r="B29" s="38" t="s">
        <v>261</v>
      </c>
      <c r="C29" s="38" t="s">
        <v>264</v>
      </c>
      <c r="D29" s="5" t="s">
        <v>140</v>
      </c>
      <c r="E29" s="7">
        <v>3149</v>
      </c>
      <c r="F29" s="8">
        <v>7.81</v>
      </c>
      <c r="G29" s="25">
        <f t="shared" si="0"/>
        <v>1.5100000000000001E-2</v>
      </c>
    </row>
    <row r="30" spans="1:7" ht="12.95" customHeight="1">
      <c r="A30" s="6"/>
      <c r="B30" s="38" t="s">
        <v>184</v>
      </c>
      <c r="C30" s="38" t="s">
        <v>185</v>
      </c>
      <c r="D30" s="5" t="s">
        <v>140</v>
      </c>
      <c r="E30" s="7">
        <v>1059</v>
      </c>
      <c r="F30" s="8">
        <v>7.75</v>
      </c>
      <c r="G30" s="25">
        <f t="shared" si="0"/>
        <v>1.4999999999999999E-2</v>
      </c>
    </row>
    <row r="31" spans="1:7" ht="12.95" customHeight="1">
      <c r="A31" s="6"/>
      <c r="B31" s="38" t="s">
        <v>138</v>
      </c>
      <c r="C31" s="38" t="s">
        <v>89</v>
      </c>
      <c r="D31" s="5" t="s">
        <v>90</v>
      </c>
      <c r="E31" s="7">
        <v>1285</v>
      </c>
      <c r="F31" s="8">
        <v>7.39</v>
      </c>
      <c r="G31" s="25">
        <f t="shared" si="0"/>
        <v>1.43E-2</v>
      </c>
    </row>
    <row r="32" spans="1:7" ht="12.95" customHeight="1">
      <c r="A32" s="6"/>
      <c r="B32" s="38" t="s">
        <v>367</v>
      </c>
      <c r="C32" s="38" t="s">
        <v>358</v>
      </c>
      <c r="D32" s="5" t="s">
        <v>196</v>
      </c>
      <c r="E32" s="7">
        <v>1661</v>
      </c>
      <c r="F32" s="8">
        <v>6.99</v>
      </c>
      <c r="G32" s="25">
        <f t="shared" si="0"/>
        <v>1.35E-2</v>
      </c>
    </row>
    <row r="33" spans="1:7" ht="12.95" customHeight="1">
      <c r="A33" s="6"/>
      <c r="B33" s="38" t="s">
        <v>159</v>
      </c>
      <c r="C33" s="38" t="s">
        <v>160</v>
      </c>
      <c r="D33" s="5" t="s">
        <v>65</v>
      </c>
      <c r="E33" s="7">
        <v>800</v>
      </c>
      <c r="F33" s="8">
        <v>6.88</v>
      </c>
      <c r="G33" s="25">
        <f t="shared" si="0"/>
        <v>1.3299999999999999E-2</v>
      </c>
    </row>
    <row r="34" spans="1:7" ht="12.95" customHeight="1">
      <c r="A34" s="6"/>
      <c r="B34" s="38" t="s">
        <v>236</v>
      </c>
      <c r="C34" s="38" t="s">
        <v>237</v>
      </c>
      <c r="D34" s="5" t="s">
        <v>140</v>
      </c>
      <c r="E34" s="7">
        <v>1207</v>
      </c>
      <c r="F34" s="8">
        <v>6.57</v>
      </c>
      <c r="G34" s="25">
        <f t="shared" si="0"/>
        <v>1.2699999999999999E-2</v>
      </c>
    </row>
    <row r="35" spans="1:7" ht="12.95" customHeight="1">
      <c r="A35" s="6"/>
      <c r="B35" s="38" t="s">
        <v>342</v>
      </c>
      <c r="C35" s="38" t="s">
        <v>348</v>
      </c>
      <c r="D35" s="5" t="s">
        <v>196</v>
      </c>
      <c r="E35" s="7">
        <v>500</v>
      </c>
      <c r="F35" s="8">
        <v>6.54</v>
      </c>
      <c r="G35" s="25">
        <f t="shared" si="0"/>
        <v>1.2699999999999999E-2</v>
      </c>
    </row>
    <row r="36" spans="1:7" ht="12.95" customHeight="1">
      <c r="A36" s="6"/>
      <c r="B36" s="38" t="s">
        <v>209</v>
      </c>
      <c r="C36" s="38" t="s">
        <v>210</v>
      </c>
      <c r="D36" s="5" t="s">
        <v>48</v>
      </c>
      <c r="E36" s="7">
        <v>4765</v>
      </c>
      <c r="F36" s="8">
        <v>6.33</v>
      </c>
      <c r="G36" s="25">
        <f t="shared" ref="G36:G58" si="1">+ROUND(F36/$F$64,4)</f>
        <v>1.23E-2</v>
      </c>
    </row>
    <row r="37" spans="1:7" ht="12.95" customHeight="1">
      <c r="A37" s="6"/>
      <c r="B37" s="38" t="s">
        <v>163</v>
      </c>
      <c r="C37" s="38" t="s">
        <v>164</v>
      </c>
      <c r="D37" s="5" t="s">
        <v>65</v>
      </c>
      <c r="E37" s="7">
        <v>3485</v>
      </c>
      <c r="F37" s="8">
        <v>6.22</v>
      </c>
      <c r="G37" s="25">
        <f t="shared" si="1"/>
        <v>1.2E-2</v>
      </c>
    </row>
    <row r="38" spans="1:7" ht="12.95" customHeight="1">
      <c r="A38" s="6"/>
      <c r="B38" s="38" t="s">
        <v>106</v>
      </c>
      <c r="C38" s="38" t="s">
        <v>183</v>
      </c>
      <c r="D38" s="5" t="s">
        <v>31</v>
      </c>
      <c r="E38" s="7">
        <v>5080</v>
      </c>
      <c r="F38" s="8">
        <v>5.8</v>
      </c>
      <c r="G38" s="25">
        <f t="shared" si="1"/>
        <v>1.12E-2</v>
      </c>
    </row>
    <row r="39" spans="1:7" ht="12.95" customHeight="1">
      <c r="A39" s="6"/>
      <c r="B39" s="38" t="s">
        <v>242</v>
      </c>
      <c r="C39" s="38" t="s">
        <v>243</v>
      </c>
      <c r="D39" s="5" t="s">
        <v>196</v>
      </c>
      <c r="E39" s="7">
        <v>363</v>
      </c>
      <c r="F39" s="8">
        <v>5.61</v>
      </c>
      <c r="G39" s="25">
        <f t="shared" si="1"/>
        <v>1.09E-2</v>
      </c>
    </row>
    <row r="40" spans="1:7" ht="12.95" customHeight="1">
      <c r="A40" s="6"/>
      <c r="B40" s="38" t="s">
        <v>246</v>
      </c>
      <c r="C40" s="38" t="s">
        <v>247</v>
      </c>
      <c r="D40" s="5" t="s">
        <v>31</v>
      </c>
      <c r="E40" s="7">
        <v>684</v>
      </c>
      <c r="F40" s="8">
        <v>5.34</v>
      </c>
      <c r="G40" s="25">
        <f t="shared" si="1"/>
        <v>1.03E-2</v>
      </c>
    </row>
    <row r="41" spans="1:7" ht="12.95" customHeight="1">
      <c r="A41" s="6"/>
      <c r="B41" s="38" t="s">
        <v>211</v>
      </c>
      <c r="C41" s="38" t="s">
        <v>212</v>
      </c>
      <c r="D41" s="5" t="s">
        <v>48</v>
      </c>
      <c r="E41" s="7">
        <v>640</v>
      </c>
      <c r="F41" s="8">
        <v>5.24</v>
      </c>
      <c r="G41" s="25">
        <f t="shared" si="1"/>
        <v>1.01E-2</v>
      </c>
    </row>
    <row r="42" spans="1:7" ht="12.95" customHeight="1">
      <c r="A42" s="6"/>
      <c r="B42" s="38" t="s">
        <v>178</v>
      </c>
      <c r="C42" s="38" t="s">
        <v>179</v>
      </c>
      <c r="D42" s="5" t="s">
        <v>48</v>
      </c>
      <c r="E42" s="7">
        <v>500</v>
      </c>
      <c r="F42" s="8">
        <v>5.14</v>
      </c>
      <c r="G42" s="25">
        <f t="shared" si="1"/>
        <v>9.9000000000000008E-3</v>
      </c>
    </row>
    <row r="43" spans="1:7" ht="12.95" customHeight="1">
      <c r="A43" s="6"/>
      <c r="B43" s="38" t="s">
        <v>299</v>
      </c>
      <c r="C43" s="38" t="s">
        <v>308</v>
      </c>
      <c r="D43" s="5" t="s">
        <v>48</v>
      </c>
      <c r="E43" s="7">
        <v>2959</v>
      </c>
      <c r="F43" s="8">
        <v>4.93</v>
      </c>
      <c r="G43" s="25">
        <f t="shared" si="1"/>
        <v>9.4999999999999998E-3</v>
      </c>
    </row>
    <row r="44" spans="1:7" ht="12.95" customHeight="1">
      <c r="A44" s="6"/>
      <c r="B44" s="38" t="s">
        <v>168</v>
      </c>
      <c r="C44" s="38" t="s">
        <v>169</v>
      </c>
      <c r="D44" s="5" t="s">
        <v>140</v>
      </c>
      <c r="E44" s="7">
        <v>3088</v>
      </c>
      <c r="F44" s="8">
        <v>4.88</v>
      </c>
      <c r="G44" s="25">
        <f t="shared" si="1"/>
        <v>9.4000000000000004E-3</v>
      </c>
    </row>
    <row r="45" spans="1:7" ht="12.95" customHeight="1">
      <c r="A45" s="6"/>
      <c r="B45" s="38" t="s">
        <v>145</v>
      </c>
      <c r="C45" s="38" t="s">
        <v>146</v>
      </c>
      <c r="D45" s="5" t="s">
        <v>86</v>
      </c>
      <c r="E45" s="7">
        <v>5686</v>
      </c>
      <c r="F45" s="8">
        <v>4.84</v>
      </c>
      <c r="G45" s="25">
        <f t="shared" si="1"/>
        <v>9.4000000000000004E-3</v>
      </c>
    </row>
    <row r="46" spans="1:7" ht="12.95" customHeight="1">
      <c r="A46" s="6"/>
      <c r="B46" s="38" t="s">
        <v>244</v>
      </c>
      <c r="C46" s="38" t="s">
        <v>245</v>
      </c>
      <c r="D46" s="5" t="s">
        <v>62</v>
      </c>
      <c r="E46" s="7">
        <v>1229</v>
      </c>
      <c r="F46" s="8">
        <v>4.45</v>
      </c>
      <c r="G46" s="25">
        <f t="shared" si="1"/>
        <v>8.6E-3</v>
      </c>
    </row>
    <row r="47" spans="1:7" ht="12.95" customHeight="1">
      <c r="A47" s="6"/>
      <c r="B47" s="38" t="s">
        <v>111</v>
      </c>
      <c r="C47" s="38" t="s">
        <v>27</v>
      </c>
      <c r="D47" s="5" t="s">
        <v>28</v>
      </c>
      <c r="E47" s="7">
        <v>50</v>
      </c>
      <c r="F47" s="8">
        <v>4.2699999999999996</v>
      </c>
      <c r="G47" s="25">
        <f t="shared" si="1"/>
        <v>8.3000000000000001E-3</v>
      </c>
    </row>
    <row r="48" spans="1:7" ht="12.95" customHeight="1">
      <c r="A48" s="6"/>
      <c r="B48" s="38" t="s">
        <v>222</v>
      </c>
      <c r="C48" s="38" t="s">
        <v>223</v>
      </c>
      <c r="D48" s="5" t="s">
        <v>92</v>
      </c>
      <c r="E48" s="7">
        <v>5754</v>
      </c>
      <c r="F48" s="8">
        <v>4.05</v>
      </c>
      <c r="G48" s="25">
        <f t="shared" si="1"/>
        <v>7.7999999999999996E-3</v>
      </c>
    </row>
    <row r="49" spans="1:7" ht="12.95" customHeight="1">
      <c r="A49" s="6"/>
      <c r="B49" s="38" t="s">
        <v>407</v>
      </c>
      <c r="C49" s="38" t="s">
        <v>404</v>
      </c>
      <c r="D49" s="5" t="s">
        <v>59</v>
      </c>
      <c r="E49" s="7">
        <v>300</v>
      </c>
      <c r="F49" s="8">
        <v>3.77</v>
      </c>
      <c r="G49" s="25">
        <f t="shared" si="1"/>
        <v>7.3000000000000001E-3</v>
      </c>
    </row>
    <row r="50" spans="1:7" ht="12.95" customHeight="1">
      <c r="A50" s="6"/>
      <c r="B50" s="38" t="s">
        <v>226</v>
      </c>
      <c r="C50" s="38" t="s">
        <v>227</v>
      </c>
      <c r="D50" s="5" t="s">
        <v>48</v>
      </c>
      <c r="E50" s="7">
        <v>500</v>
      </c>
      <c r="F50" s="8">
        <v>3.42</v>
      </c>
      <c r="G50" s="25">
        <f t="shared" si="1"/>
        <v>6.6E-3</v>
      </c>
    </row>
    <row r="51" spans="1:7" ht="12.95" customHeight="1">
      <c r="A51" s="6"/>
      <c r="B51" s="38" t="s">
        <v>153</v>
      </c>
      <c r="C51" s="38" t="s">
        <v>144</v>
      </c>
      <c r="D51" s="5" t="s">
        <v>14</v>
      </c>
      <c r="E51" s="7">
        <v>1945</v>
      </c>
      <c r="F51" s="8">
        <v>3.31</v>
      </c>
      <c r="G51" s="25">
        <f t="shared" si="1"/>
        <v>6.4000000000000003E-3</v>
      </c>
    </row>
    <row r="52" spans="1:7" ht="12.95" customHeight="1">
      <c r="A52" s="6"/>
      <c r="B52" s="38" t="s">
        <v>224</v>
      </c>
      <c r="C52" s="38" t="s">
        <v>225</v>
      </c>
      <c r="D52" s="5" t="s">
        <v>14</v>
      </c>
      <c r="E52" s="7">
        <v>225</v>
      </c>
      <c r="F52" s="8">
        <v>3.27</v>
      </c>
      <c r="G52" s="25">
        <f t="shared" si="1"/>
        <v>6.3E-3</v>
      </c>
    </row>
    <row r="53" spans="1:7" ht="12.95" customHeight="1">
      <c r="A53" s="6"/>
      <c r="B53" s="38" t="s">
        <v>228</v>
      </c>
      <c r="C53" s="38" t="s">
        <v>229</v>
      </c>
      <c r="D53" s="5" t="s">
        <v>90</v>
      </c>
      <c r="E53" s="7">
        <v>751</v>
      </c>
      <c r="F53" s="8">
        <v>3.22</v>
      </c>
      <c r="G53" s="25">
        <f t="shared" si="1"/>
        <v>6.1999999999999998E-3</v>
      </c>
    </row>
    <row r="54" spans="1:7" ht="12.95" customHeight="1">
      <c r="A54" s="6"/>
      <c r="B54" s="38" t="s">
        <v>172</v>
      </c>
      <c r="C54" s="38" t="s">
        <v>173</v>
      </c>
      <c r="D54" s="5" t="s">
        <v>10</v>
      </c>
      <c r="E54" s="7">
        <v>3744</v>
      </c>
      <c r="F54" s="8">
        <v>3.18</v>
      </c>
      <c r="G54" s="25">
        <f t="shared" si="1"/>
        <v>6.1999999999999998E-3</v>
      </c>
    </row>
    <row r="55" spans="1:7" ht="12.95" customHeight="1">
      <c r="A55" s="6"/>
      <c r="B55" s="38" t="s">
        <v>238</v>
      </c>
      <c r="C55" s="38" t="s">
        <v>239</v>
      </c>
      <c r="D55" s="5" t="s">
        <v>26</v>
      </c>
      <c r="E55" s="7">
        <v>1616</v>
      </c>
      <c r="F55" s="8">
        <v>3.03</v>
      </c>
      <c r="G55" s="25">
        <f t="shared" si="1"/>
        <v>5.8999999999999999E-3</v>
      </c>
    </row>
    <row r="56" spans="1:7" ht="12.95" customHeight="1">
      <c r="A56" s="6"/>
      <c r="B56" s="38" t="s">
        <v>405</v>
      </c>
      <c r="C56" s="38" t="s">
        <v>402</v>
      </c>
      <c r="D56" s="5" t="s">
        <v>196</v>
      </c>
      <c r="E56" s="7">
        <v>500</v>
      </c>
      <c r="F56" s="8">
        <v>2.66</v>
      </c>
      <c r="G56" s="25">
        <f t="shared" si="1"/>
        <v>5.1000000000000004E-3</v>
      </c>
    </row>
    <row r="57" spans="1:7" ht="12.95" customHeight="1">
      <c r="A57" s="6"/>
      <c r="B57" s="38" t="s">
        <v>213</v>
      </c>
      <c r="C57" s="38" t="s">
        <v>214</v>
      </c>
      <c r="D57" s="5" t="s">
        <v>31</v>
      </c>
      <c r="E57" s="7">
        <v>32</v>
      </c>
      <c r="F57" s="8">
        <v>2.62</v>
      </c>
      <c r="G57" s="25">
        <f t="shared" si="1"/>
        <v>5.1000000000000004E-3</v>
      </c>
    </row>
    <row r="58" spans="1:7" ht="12.95" customHeight="1">
      <c r="A58" s="6"/>
      <c r="B58" s="38" t="s">
        <v>373</v>
      </c>
      <c r="C58" s="38" t="s">
        <v>389</v>
      </c>
      <c r="D58" s="5" t="s">
        <v>86</v>
      </c>
      <c r="E58" s="7">
        <v>5327</v>
      </c>
      <c r="F58" s="8">
        <v>0.31</v>
      </c>
      <c r="G58" s="25">
        <f t="shared" si="1"/>
        <v>5.9999999999999995E-4</v>
      </c>
    </row>
    <row r="59" spans="1:7" ht="12.95" customHeight="1">
      <c r="A59" s="1"/>
      <c r="B59" s="22" t="s">
        <v>50</v>
      </c>
      <c r="C59" s="5" t="s">
        <v>0</v>
      </c>
      <c r="D59" s="5" t="s">
        <v>0</v>
      </c>
      <c r="E59" s="5" t="s">
        <v>0</v>
      </c>
      <c r="F59" s="9">
        <f>SUM(F7:F58)</f>
        <v>493.28999999999996</v>
      </c>
      <c r="G59" s="26">
        <f>SUM(G7:G58)</f>
        <v>0.95450000000000002</v>
      </c>
    </row>
    <row r="60" spans="1:7" ht="12.95" customHeight="1">
      <c r="A60" s="1"/>
      <c r="B60" s="27" t="s">
        <v>51</v>
      </c>
      <c r="C60" s="10" t="s">
        <v>0</v>
      </c>
      <c r="D60" s="10" t="s">
        <v>0</v>
      </c>
      <c r="E60" s="10" t="s">
        <v>0</v>
      </c>
      <c r="F60" s="11" t="s">
        <v>52</v>
      </c>
      <c r="G60" s="28" t="s">
        <v>52</v>
      </c>
    </row>
    <row r="61" spans="1:7" ht="12.95" customHeight="1">
      <c r="A61" s="1"/>
      <c r="B61" s="27" t="s">
        <v>50</v>
      </c>
      <c r="C61" s="10" t="s">
        <v>0</v>
      </c>
      <c r="D61" s="10" t="s">
        <v>0</v>
      </c>
      <c r="E61" s="10" t="s">
        <v>0</v>
      </c>
      <c r="F61" s="11" t="s">
        <v>52</v>
      </c>
      <c r="G61" s="28" t="s">
        <v>52</v>
      </c>
    </row>
    <row r="62" spans="1:7" ht="12.95" customHeight="1">
      <c r="A62" s="1"/>
      <c r="B62" s="27" t="s">
        <v>53</v>
      </c>
      <c r="C62" s="12" t="s">
        <v>0</v>
      </c>
      <c r="D62" s="10" t="s">
        <v>0</v>
      </c>
      <c r="E62" s="12" t="s">
        <v>0</v>
      </c>
      <c r="F62" s="9">
        <f>+F59</f>
        <v>493.28999999999996</v>
      </c>
      <c r="G62" s="26">
        <f>+G59</f>
        <v>0.95450000000000002</v>
      </c>
    </row>
    <row r="63" spans="1:7" ht="12.95" customHeight="1">
      <c r="A63" s="1"/>
      <c r="B63" s="27" t="s">
        <v>54</v>
      </c>
      <c r="C63" s="5" t="s">
        <v>0</v>
      </c>
      <c r="D63" s="10" t="s">
        <v>0</v>
      </c>
      <c r="E63" s="5" t="s">
        <v>0</v>
      </c>
      <c r="F63" s="13">
        <f>+F64-F62</f>
        <v>23.440000000000055</v>
      </c>
      <c r="G63" s="26">
        <f>+G64-G62</f>
        <v>4.5499999999999985E-2</v>
      </c>
    </row>
    <row r="64" spans="1:7" ht="12.95" customHeight="1" thickBot="1">
      <c r="A64" s="1"/>
      <c r="B64" s="29" t="s">
        <v>55</v>
      </c>
      <c r="C64" s="30" t="s">
        <v>0</v>
      </c>
      <c r="D64" s="30" t="s">
        <v>0</v>
      </c>
      <c r="E64" s="30" t="s">
        <v>0</v>
      </c>
      <c r="F64" s="31">
        <v>516.73</v>
      </c>
      <c r="G64" s="32">
        <v>1</v>
      </c>
    </row>
    <row r="65" spans="1:7">
      <c r="A65" s="1"/>
      <c r="B65" s="4" t="s">
        <v>0</v>
      </c>
      <c r="C65" s="1"/>
      <c r="D65" s="1"/>
      <c r="E65" s="1"/>
      <c r="F65" s="1"/>
      <c r="G65" s="1"/>
    </row>
    <row r="66" spans="1:7">
      <c r="B66" s="35" t="s">
        <v>313</v>
      </c>
    </row>
    <row r="67" spans="1:7">
      <c r="B67" s="35" t="s">
        <v>314</v>
      </c>
    </row>
  </sheetData>
  <sortState ref="B5:G61">
    <sortCondition descending="1" ref="F5:F6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1"/>
  <sheetViews>
    <sheetView topLeftCell="A16" zoomScale="90" zoomScaleNormal="90" workbookViewId="0">
      <selection activeCell="B49" sqref="B49"/>
    </sheetView>
  </sheetViews>
  <sheetFormatPr defaultRowHeight="12.75"/>
  <cols>
    <col min="1" max="1" width="2.5703125" customWidth="1"/>
    <col min="2" max="2" width="50.5703125" customWidth="1"/>
    <col min="3" max="3" width="27" customWidth="1"/>
    <col min="4" max="4" width="27" bestFit="1" customWidth="1"/>
    <col min="5" max="5" width="8.855468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73</v>
      </c>
      <c r="C1" s="1"/>
      <c r="D1" s="1"/>
      <c r="E1" s="1"/>
      <c r="F1" s="1"/>
      <c r="G1" s="1"/>
    </row>
    <row r="2" spans="1:7" ht="12.95" customHeight="1">
      <c r="A2" s="1"/>
      <c r="B2" s="3" t="s">
        <v>0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376</v>
      </c>
      <c r="C3" s="1"/>
      <c r="D3" s="1"/>
      <c r="E3" s="1"/>
      <c r="F3" s="1"/>
      <c r="G3" s="1"/>
    </row>
    <row r="4" spans="1:7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5</v>
      </c>
      <c r="G4" s="21" t="s">
        <v>6</v>
      </c>
    </row>
    <row r="5" spans="1:7" ht="12.95" customHeight="1">
      <c r="A5" s="6"/>
      <c r="B5" s="22" t="s">
        <v>7</v>
      </c>
      <c r="C5" s="5" t="s">
        <v>0</v>
      </c>
      <c r="D5" s="5" t="s">
        <v>0</v>
      </c>
      <c r="E5" s="5" t="s">
        <v>0</v>
      </c>
      <c r="F5" s="40"/>
      <c r="G5" s="42" t="s">
        <v>0</v>
      </c>
    </row>
    <row r="6" spans="1:7" ht="12.95" customHeight="1">
      <c r="A6" s="6"/>
      <c r="B6" s="22" t="s">
        <v>8</v>
      </c>
      <c r="C6" s="5" t="s">
        <v>0</v>
      </c>
      <c r="D6" s="5" t="s">
        <v>0</v>
      </c>
      <c r="E6" s="5" t="s">
        <v>0</v>
      </c>
      <c r="F6" s="40"/>
      <c r="G6" s="42" t="s">
        <v>0</v>
      </c>
    </row>
    <row r="7" spans="1:7" ht="12.95" customHeight="1">
      <c r="A7" s="1"/>
      <c r="B7" s="24" t="s">
        <v>98</v>
      </c>
      <c r="C7" s="5" t="s">
        <v>9</v>
      </c>
      <c r="D7" s="5" t="s">
        <v>10</v>
      </c>
      <c r="E7" s="7">
        <v>6062</v>
      </c>
      <c r="F7" s="39">
        <v>129.49</v>
      </c>
      <c r="G7" s="41">
        <f t="shared" ref="G7:G32" si="0">ROUND(F7/$F$38,4)</f>
        <v>0.21160000000000001</v>
      </c>
    </row>
    <row r="8" spans="1:7" ht="12.95" customHeight="1">
      <c r="A8" s="1"/>
      <c r="B8" s="24" t="s">
        <v>100</v>
      </c>
      <c r="C8" s="5" t="s">
        <v>19</v>
      </c>
      <c r="D8" s="5" t="s">
        <v>10</v>
      </c>
      <c r="E8" s="7">
        <v>29428</v>
      </c>
      <c r="F8" s="39">
        <v>84.05</v>
      </c>
      <c r="G8" s="41">
        <f t="shared" si="0"/>
        <v>0.13730000000000001</v>
      </c>
    </row>
    <row r="9" spans="1:7" ht="12.95" customHeight="1">
      <c r="A9" s="6"/>
      <c r="B9" s="24" t="s">
        <v>110</v>
      </c>
      <c r="C9" s="5" t="s">
        <v>40</v>
      </c>
      <c r="D9" s="5" t="s">
        <v>10</v>
      </c>
      <c r="E9" s="7">
        <v>6179</v>
      </c>
      <c r="F9" s="8">
        <v>82.61</v>
      </c>
      <c r="G9" s="25">
        <f t="shared" si="0"/>
        <v>0.13500000000000001</v>
      </c>
    </row>
    <row r="10" spans="1:7" ht="12.95" customHeight="1">
      <c r="A10" s="6"/>
      <c r="B10" s="24" t="s">
        <v>117</v>
      </c>
      <c r="C10" s="5" t="s">
        <v>63</v>
      </c>
      <c r="D10" s="5" t="s">
        <v>10</v>
      </c>
      <c r="E10" s="7">
        <v>2282</v>
      </c>
      <c r="F10" s="8">
        <v>44.45</v>
      </c>
      <c r="G10" s="25">
        <f t="shared" si="0"/>
        <v>7.2599999999999998E-2</v>
      </c>
    </row>
    <row r="11" spans="1:7" ht="12.95" customHeight="1">
      <c r="A11" s="6"/>
      <c r="B11" s="24" t="s">
        <v>102</v>
      </c>
      <c r="C11" s="5" t="s">
        <v>23</v>
      </c>
      <c r="D11" s="5" t="s">
        <v>10</v>
      </c>
      <c r="E11" s="7">
        <v>7304</v>
      </c>
      <c r="F11" s="8">
        <v>39.68</v>
      </c>
      <c r="G11" s="25">
        <f t="shared" si="0"/>
        <v>6.4799999999999996E-2</v>
      </c>
    </row>
    <row r="12" spans="1:7" ht="12.95" customHeight="1">
      <c r="A12" s="6"/>
      <c r="B12" s="24" t="s">
        <v>130</v>
      </c>
      <c r="C12" s="5" t="s">
        <v>230</v>
      </c>
      <c r="D12" s="5" t="s">
        <v>10</v>
      </c>
      <c r="E12" s="7">
        <v>8925</v>
      </c>
      <c r="F12" s="8">
        <v>30.9</v>
      </c>
      <c r="G12" s="25">
        <f t="shared" si="0"/>
        <v>5.0500000000000003E-2</v>
      </c>
    </row>
    <row r="13" spans="1:7" ht="12.95" customHeight="1">
      <c r="A13" s="6"/>
      <c r="B13" s="24" t="s">
        <v>120</v>
      </c>
      <c r="C13" s="5" t="s">
        <v>152</v>
      </c>
      <c r="D13" s="5" t="s">
        <v>14</v>
      </c>
      <c r="E13" s="7">
        <v>1055</v>
      </c>
      <c r="F13" s="8">
        <v>22.24</v>
      </c>
      <c r="G13" s="25">
        <f t="shared" si="0"/>
        <v>3.6299999999999999E-2</v>
      </c>
    </row>
    <row r="14" spans="1:7" ht="12.95" customHeight="1">
      <c r="A14" s="6"/>
      <c r="B14" s="24" t="s">
        <v>20</v>
      </c>
      <c r="C14" s="5" t="s">
        <v>21</v>
      </c>
      <c r="D14" s="5" t="s">
        <v>10</v>
      </c>
      <c r="E14" s="7">
        <v>7449</v>
      </c>
      <c r="F14" s="8">
        <v>20.05</v>
      </c>
      <c r="G14" s="25">
        <f t="shared" si="0"/>
        <v>3.2800000000000003E-2</v>
      </c>
    </row>
    <row r="15" spans="1:7" ht="12.95" customHeight="1">
      <c r="A15" s="6"/>
      <c r="B15" s="24" t="s">
        <v>200</v>
      </c>
      <c r="C15" s="5" t="s">
        <v>201</v>
      </c>
      <c r="D15" s="5" t="s">
        <v>14</v>
      </c>
      <c r="E15" s="7">
        <v>4083</v>
      </c>
      <c r="F15" s="8">
        <v>19.850000000000001</v>
      </c>
      <c r="G15" s="25">
        <f t="shared" si="0"/>
        <v>3.2399999999999998E-2</v>
      </c>
    </row>
    <row r="16" spans="1:7" ht="12.95" customHeight="1">
      <c r="A16" s="6"/>
      <c r="B16" s="24" t="s">
        <v>252</v>
      </c>
      <c r="C16" s="5" t="s">
        <v>253</v>
      </c>
      <c r="D16" s="5" t="s">
        <v>10</v>
      </c>
      <c r="E16" s="7">
        <v>8594</v>
      </c>
      <c r="F16" s="8">
        <v>16.809999999999999</v>
      </c>
      <c r="G16" s="25">
        <f t="shared" si="0"/>
        <v>2.75E-2</v>
      </c>
    </row>
    <row r="17" spans="1:7" ht="12.95" customHeight="1">
      <c r="A17" s="6"/>
      <c r="B17" s="24" t="s">
        <v>94</v>
      </c>
      <c r="C17" s="5" t="s">
        <v>13</v>
      </c>
      <c r="D17" s="5" t="s">
        <v>14</v>
      </c>
      <c r="E17" s="7">
        <v>790</v>
      </c>
      <c r="F17" s="8">
        <v>14.45</v>
      </c>
      <c r="G17" s="25">
        <f t="shared" si="0"/>
        <v>2.3599999999999999E-2</v>
      </c>
    </row>
    <row r="18" spans="1:7" ht="12.95" customHeight="1">
      <c r="A18" s="6"/>
      <c r="B18" s="24" t="s">
        <v>375</v>
      </c>
      <c r="C18" s="5" t="s">
        <v>374</v>
      </c>
      <c r="D18" s="5" t="s">
        <v>14</v>
      </c>
      <c r="E18" s="7">
        <v>2500</v>
      </c>
      <c r="F18" s="8">
        <v>10.57</v>
      </c>
      <c r="G18" s="25">
        <f t="shared" si="0"/>
        <v>1.7299999999999999E-2</v>
      </c>
    </row>
    <row r="19" spans="1:7" ht="12.95" customHeight="1">
      <c r="A19" s="6"/>
      <c r="B19" s="24" t="s">
        <v>224</v>
      </c>
      <c r="C19" s="5" t="s">
        <v>225</v>
      </c>
      <c r="D19" s="5" t="s">
        <v>14</v>
      </c>
      <c r="E19" s="7">
        <v>619</v>
      </c>
      <c r="F19" s="8">
        <v>8.99</v>
      </c>
      <c r="G19" s="25">
        <f t="shared" si="0"/>
        <v>1.47E-2</v>
      </c>
    </row>
    <row r="20" spans="1:7" ht="12.95" customHeight="1">
      <c r="A20" s="6"/>
      <c r="B20" s="24" t="s">
        <v>206</v>
      </c>
      <c r="C20" s="5" t="s">
        <v>207</v>
      </c>
      <c r="D20" s="5" t="s">
        <v>14</v>
      </c>
      <c r="E20" s="7">
        <v>394</v>
      </c>
      <c r="F20" s="8">
        <v>7.28</v>
      </c>
      <c r="G20" s="25">
        <f t="shared" si="0"/>
        <v>1.1900000000000001E-2</v>
      </c>
    </row>
    <row r="21" spans="1:7" ht="12.95" customHeight="1">
      <c r="A21" s="6"/>
      <c r="B21" s="24" t="s">
        <v>172</v>
      </c>
      <c r="C21" s="5" t="s">
        <v>173</v>
      </c>
      <c r="D21" s="5" t="s">
        <v>10</v>
      </c>
      <c r="E21" s="7">
        <v>7898</v>
      </c>
      <c r="F21" s="8">
        <v>6.71</v>
      </c>
      <c r="G21" s="25">
        <f t="shared" si="0"/>
        <v>1.0999999999999999E-2</v>
      </c>
    </row>
    <row r="22" spans="1:7" ht="12.95" customHeight="1">
      <c r="A22" s="6"/>
      <c r="B22" s="24" t="s">
        <v>190</v>
      </c>
      <c r="C22" s="5" t="s">
        <v>191</v>
      </c>
      <c r="D22" s="5" t="s">
        <v>10</v>
      </c>
      <c r="E22" s="7">
        <v>27071</v>
      </c>
      <c r="F22" s="8">
        <v>6.52</v>
      </c>
      <c r="G22" s="25">
        <f t="shared" si="0"/>
        <v>1.0699999999999999E-2</v>
      </c>
    </row>
    <row r="23" spans="1:7" ht="12.95" customHeight="1">
      <c r="A23" s="6"/>
      <c r="B23" s="24" t="s">
        <v>188</v>
      </c>
      <c r="C23" s="5" t="s">
        <v>189</v>
      </c>
      <c r="D23" s="5" t="s">
        <v>14</v>
      </c>
      <c r="E23" s="7">
        <v>1620</v>
      </c>
      <c r="F23" s="8">
        <v>6.38</v>
      </c>
      <c r="G23" s="25">
        <f t="shared" si="0"/>
        <v>1.04E-2</v>
      </c>
    </row>
    <row r="24" spans="1:7" ht="12.95" customHeight="1">
      <c r="A24" s="6"/>
      <c r="B24" s="24" t="s">
        <v>411</v>
      </c>
      <c r="C24" s="5" t="s">
        <v>408</v>
      </c>
      <c r="D24" s="5" t="s">
        <v>14</v>
      </c>
      <c r="E24" s="7">
        <v>3200</v>
      </c>
      <c r="F24" s="8">
        <v>5.61</v>
      </c>
      <c r="G24" s="25">
        <f t="shared" si="0"/>
        <v>9.1999999999999998E-3</v>
      </c>
    </row>
    <row r="25" spans="1:7" ht="12.95" customHeight="1">
      <c r="A25" s="6"/>
      <c r="B25" s="24" t="s">
        <v>370</v>
      </c>
      <c r="C25" s="5" t="s">
        <v>361</v>
      </c>
      <c r="D25" s="5" t="s">
        <v>10</v>
      </c>
      <c r="E25" s="7">
        <v>1500</v>
      </c>
      <c r="F25" s="8">
        <v>5.09</v>
      </c>
      <c r="G25" s="25">
        <f t="shared" si="0"/>
        <v>8.3000000000000001E-3</v>
      </c>
    </row>
    <row r="26" spans="1:7" ht="12.95" customHeight="1">
      <c r="A26" s="6"/>
      <c r="B26" s="24" t="s">
        <v>362</v>
      </c>
      <c r="C26" s="5" t="s">
        <v>353</v>
      </c>
      <c r="D26" s="5" t="s">
        <v>14</v>
      </c>
      <c r="E26" s="7">
        <v>1102</v>
      </c>
      <c r="F26" s="8">
        <v>4.26</v>
      </c>
      <c r="G26" s="25">
        <f t="shared" si="0"/>
        <v>7.0000000000000001E-3</v>
      </c>
    </row>
    <row r="27" spans="1:7" ht="12.95" customHeight="1">
      <c r="A27" s="6"/>
      <c r="B27" s="24" t="s">
        <v>153</v>
      </c>
      <c r="C27" s="5" t="s">
        <v>144</v>
      </c>
      <c r="D27" s="5" t="s">
        <v>14</v>
      </c>
      <c r="E27" s="7">
        <v>2308</v>
      </c>
      <c r="F27" s="8">
        <v>3.93</v>
      </c>
      <c r="G27" s="25">
        <f t="shared" si="0"/>
        <v>6.4000000000000003E-3</v>
      </c>
    </row>
    <row r="28" spans="1:7" ht="12.95" customHeight="1">
      <c r="A28" s="6"/>
      <c r="B28" s="24" t="s">
        <v>315</v>
      </c>
      <c r="C28" s="5" t="s">
        <v>319</v>
      </c>
      <c r="D28" s="5" t="s">
        <v>14</v>
      </c>
      <c r="E28" s="7">
        <v>61</v>
      </c>
      <c r="F28" s="8">
        <v>3.69</v>
      </c>
      <c r="G28" s="25">
        <f t="shared" si="0"/>
        <v>6.0000000000000001E-3</v>
      </c>
    </row>
    <row r="29" spans="1:7" ht="12.95" customHeight="1">
      <c r="A29" s="6"/>
      <c r="B29" s="24" t="s">
        <v>412</v>
      </c>
      <c r="C29" s="5" t="s">
        <v>409</v>
      </c>
      <c r="D29" s="5" t="s">
        <v>14</v>
      </c>
      <c r="E29" s="7">
        <v>500</v>
      </c>
      <c r="F29" s="8">
        <v>3.52</v>
      </c>
      <c r="G29" s="25">
        <f t="shared" si="0"/>
        <v>5.7999999999999996E-3</v>
      </c>
    </row>
    <row r="30" spans="1:7" ht="12.95" customHeight="1">
      <c r="A30" s="6"/>
      <c r="B30" s="24" t="s">
        <v>176</v>
      </c>
      <c r="C30" s="5" t="s">
        <v>177</v>
      </c>
      <c r="D30" s="5" t="s">
        <v>14</v>
      </c>
      <c r="E30" s="7">
        <v>1000</v>
      </c>
      <c r="F30" s="8">
        <v>3.26</v>
      </c>
      <c r="G30" s="25">
        <f t="shared" si="0"/>
        <v>5.3E-3</v>
      </c>
    </row>
    <row r="31" spans="1:7" ht="12.95" customHeight="1">
      <c r="A31" s="6"/>
      <c r="B31" s="24" t="s">
        <v>413</v>
      </c>
      <c r="C31" s="5" t="s">
        <v>410</v>
      </c>
      <c r="D31" s="5" t="s">
        <v>14</v>
      </c>
      <c r="E31" s="7">
        <v>300</v>
      </c>
      <c r="F31" s="8">
        <v>2.76</v>
      </c>
      <c r="G31" s="25">
        <f t="shared" si="0"/>
        <v>4.4999999999999997E-3</v>
      </c>
    </row>
    <row r="32" spans="1:7" ht="12.95" customHeight="1">
      <c r="A32" s="6"/>
      <c r="B32" s="24" t="s">
        <v>272</v>
      </c>
      <c r="C32" s="5" t="s">
        <v>271</v>
      </c>
      <c r="D32" s="5" t="s">
        <v>14</v>
      </c>
      <c r="E32" s="7">
        <v>670</v>
      </c>
      <c r="F32" s="8">
        <v>2.75</v>
      </c>
      <c r="G32" s="25">
        <f t="shared" si="0"/>
        <v>4.4999999999999997E-3</v>
      </c>
    </row>
    <row r="33" spans="1:7" ht="12.95" customHeight="1">
      <c r="A33" s="1"/>
      <c r="B33" s="22" t="s">
        <v>50</v>
      </c>
      <c r="C33" s="5" t="s">
        <v>0</v>
      </c>
      <c r="D33" s="5" t="s">
        <v>0</v>
      </c>
      <c r="E33" s="5" t="s">
        <v>0</v>
      </c>
      <c r="F33" s="9">
        <f>SUM(F7:F32)</f>
        <v>585.90000000000009</v>
      </c>
      <c r="G33" s="26">
        <f>SUM(G7:G32)</f>
        <v>0.95739999999999981</v>
      </c>
    </row>
    <row r="34" spans="1:7" ht="12.95" customHeight="1">
      <c r="A34" s="1"/>
      <c r="B34" s="27" t="s">
        <v>51</v>
      </c>
      <c r="C34" s="10" t="s">
        <v>0</v>
      </c>
      <c r="D34" s="10" t="s">
        <v>0</v>
      </c>
      <c r="E34" s="10" t="s">
        <v>0</v>
      </c>
      <c r="F34" s="11" t="s">
        <v>52</v>
      </c>
      <c r="G34" s="28" t="s">
        <v>52</v>
      </c>
    </row>
    <row r="35" spans="1:7" ht="12.95" customHeight="1">
      <c r="A35" s="1"/>
      <c r="B35" s="27" t="s">
        <v>50</v>
      </c>
      <c r="C35" s="10" t="s">
        <v>0</v>
      </c>
      <c r="D35" s="10" t="s">
        <v>0</v>
      </c>
      <c r="E35" s="10" t="s">
        <v>0</v>
      </c>
      <c r="F35" s="11" t="s">
        <v>52</v>
      </c>
      <c r="G35" s="28" t="s">
        <v>52</v>
      </c>
    </row>
    <row r="36" spans="1:7" ht="12.95" customHeight="1">
      <c r="A36" s="1"/>
      <c r="B36" s="27" t="s">
        <v>53</v>
      </c>
      <c r="C36" s="12" t="s">
        <v>0</v>
      </c>
      <c r="D36" s="10" t="s">
        <v>0</v>
      </c>
      <c r="E36" s="12" t="s">
        <v>0</v>
      </c>
      <c r="F36" s="9">
        <f>+F33</f>
        <v>585.90000000000009</v>
      </c>
      <c r="G36" s="26">
        <f>+G33</f>
        <v>0.95739999999999981</v>
      </c>
    </row>
    <row r="37" spans="1:7" ht="12.95" customHeight="1">
      <c r="A37" s="1"/>
      <c r="B37" s="27" t="s">
        <v>54</v>
      </c>
      <c r="C37" s="5" t="s">
        <v>0</v>
      </c>
      <c r="D37" s="10" t="s">
        <v>0</v>
      </c>
      <c r="E37" s="5" t="s">
        <v>0</v>
      </c>
      <c r="F37" s="13">
        <f>+F38-F36</f>
        <v>26.089999999999918</v>
      </c>
      <c r="G37" s="26">
        <f>+G38-G36</f>
        <v>4.2600000000000193E-2</v>
      </c>
    </row>
    <row r="38" spans="1:7" ht="12.95" customHeight="1" thickBot="1">
      <c r="A38" s="1"/>
      <c r="B38" s="29" t="s">
        <v>55</v>
      </c>
      <c r="C38" s="30" t="s">
        <v>0</v>
      </c>
      <c r="D38" s="30" t="s">
        <v>0</v>
      </c>
      <c r="E38" s="30" t="s">
        <v>0</v>
      </c>
      <c r="F38" s="31">
        <v>611.99</v>
      </c>
      <c r="G38" s="32">
        <v>1</v>
      </c>
    </row>
    <row r="39" spans="1:7">
      <c r="A39" s="1"/>
      <c r="B39" s="2"/>
      <c r="C39" s="1"/>
      <c r="D39" s="1"/>
      <c r="E39" s="1"/>
      <c r="F39" s="1"/>
      <c r="G39" s="1"/>
    </row>
    <row r="40" spans="1:7">
      <c r="B40" s="35"/>
    </row>
    <row r="41" spans="1:7">
      <c r="B41" s="35"/>
    </row>
  </sheetData>
  <sortState ref="B5:G32">
    <sortCondition descending="1" ref="F5:F32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75"/>
  <sheetViews>
    <sheetView zoomScale="90" zoomScaleNormal="90" workbookViewId="0">
      <selection activeCell="B1" sqref="B1"/>
    </sheetView>
  </sheetViews>
  <sheetFormatPr defaultRowHeight="12.75"/>
  <cols>
    <col min="1" max="1" width="2.5703125" customWidth="1"/>
    <col min="2" max="2" width="50.5703125" customWidth="1"/>
    <col min="3" max="3" width="27" customWidth="1"/>
    <col min="4" max="4" width="30.7109375" bestFit="1" customWidth="1"/>
    <col min="5" max="5" width="9.7109375" customWidth="1"/>
    <col min="6" max="6" width="20.85546875" bestFit="1" customWidth="1"/>
    <col min="7" max="7" width="13.7109375" bestFit="1" customWidth="1"/>
    <col min="9" max="9" width="24.85546875" bestFit="1" customWidth="1"/>
  </cols>
  <sheetData>
    <row r="1" spans="1:9" ht="16.5" customHeight="1">
      <c r="A1" s="1"/>
      <c r="B1" s="2" t="s">
        <v>74</v>
      </c>
      <c r="C1" s="1"/>
      <c r="D1" s="1"/>
      <c r="E1" s="1"/>
      <c r="F1" s="1"/>
      <c r="G1" s="1"/>
    </row>
    <row r="2" spans="1:9" ht="12.95" customHeight="1">
      <c r="A2" s="1"/>
      <c r="B2" s="3" t="s">
        <v>0</v>
      </c>
      <c r="C2" s="1"/>
      <c r="D2" s="1"/>
      <c r="E2" s="1"/>
      <c r="F2" s="1"/>
      <c r="G2" s="1"/>
    </row>
    <row r="3" spans="1:9" ht="12.95" customHeight="1" thickBot="1">
      <c r="A3" s="4"/>
      <c r="B3" s="15" t="s">
        <v>376</v>
      </c>
      <c r="C3" s="1"/>
      <c r="D3" s="1"/>
      <c r="E3" s="1"/>
      <c r="F3" s="1"/>
      <c r="G3" s="1"/>
    </row>
    <row r="4" spans="1:9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5</v>
      </c>
      <c r="G4" s="21" t="s">
        <v>6</v>
      </c>
    </row>
    <row r="5" spans="1:9" ht="12.95" customHeight="1">
      <c r="A5" s="6"/>
      <c r="B5" s="22" t="s">
        <v>7</v>
      </c>
      <c r="C5" s="5" t="s">
        <v>0</v>
      </c>
      <c r="D5" s="5" t="s">
        <v>0</v>
      </c>
      <c r="E5" s="5" t="s">
        <v>0</v>
      </c>
      <c r="F5" s="40"/>
      <c r="G5" s="42" t="s">
        <v>0</v>
      </c>
      <c r="H5" s="36"/>
      <c r="I5" s="37"/>
    </row>
    <row r="6" spans="1:9" ht="12.95" customHeight="1">
      <c r="A6" s="6"/>
      <c r="B6" s="22" t="s">
        <v>8</v>
      </c>
      <c r="C6" s="5" t="s">
        <v>0</v>
      </c>
      <c r="D6" s="5" t="s">
        <v>0</v>
      </c>
      <c r="E6" s="5" t="s">
        <v>0</v>
      </c>
      <c r="F6" s="40"/>
      <c r="G6" s="42" t="s">
        <v>0</v>
      </c>
      <c r="H6" s="36"/>
      <c r="I6" s="37"/>
    </row>
    <row r="7" spans="1:9" ht="12.95" customHeight="1">
      <c r="A7" s="1"/>
      <c r="B7" s="24" t="s">
        <v>96</v>
      </c>
      <c r="C7" s="5" t="s">
        <v>11</v>
      </c>
      <c r="D7" s="5" t="s">
        <v>12</v>
      </c>
      <c r="E7" s="7">
        <v>12377</v>
      </c>
      <c r="F7" s="39">
        <v>152.47</v>
      </c>
      <c r="G7" s="41">
        <f t="shared" ref="G7:G42" si="0">+ROUND(F7/$F$74,4)</f>
        <v>5.3699999999999998E-2</v>
      </c>
    </row>
    <row r="8" spans="1:9" ht="12.95" customHeight="1">
      <c r="A8" s="1"/>
      <c r="B8" s="24" t="s">
        <v>103</v>
      </c>
      <c r="C8" s="5" t="s">
        <v>29</v>
      </c>
      <c r="D8" s="5" t="s">
        <v>12</v>
      </c>
      <c r="E8" s="7">
        <v>8402</v>
      </c>
      <c r="F8" s="39">
        <v>146.6</v>
      </c>
      <c r="G8" s="41">
        <f t="shared" ref="G8:G11" si="1">+ROUND(F8/$F$74,4)</f>
        <v>5.16E-2</v>
      </c>
    </row>
    <row r="9" spans="1:9" ht="12.95" customHeight="1">
      <c r="A9" s="1"/>
      <c r="B9" s="24" t="s">
        <v>292</v>
      </c>
      <c r="C9" s="5" t="s">
        <v>301</v>
      </c>
      <c r="D9" s="5" t="s">
        <v>12</v>
      </c>
      <c r="E9" s="7">
        <v>9448</v>
      </c>
      <c r="F9" s="39">
        <v>105.61</v>
      </c>
      <c r="G9" s="41">
        <f t="shared" si="1"/>
        <v>3.7199999999999997E-2</v>
      </c>
    </row>
    <row r="10" spans="1:9" ht="12.95" customHeight="1">
      <c r="A10" s="1"/>
      <c r="B10" s="24" t="s">
        <v>215</v>
      </c>
      <c r="C10" s="5" t="s">
        <v>216</v>
      </c>
      <c r="D10" s="5" t="s">
        <v>217</v>
      </c>
      <c r="E10" s="7">
        <v>376</v>
      </c>
      <c r="F10" s="39">
        <v>94.75</v>
      </c>
      <c r="G10" s="41">
        <f t="shared" si="1"/>
        <v>3.3300000000000003E-2</v>
      </c>
    </row>
    <row r="11" spans="1:9" ht="12.95" customHeight="1">
      <c r="A11" s="1"/>
      <c r="B11" s="24" t="s">
        <v>121</v>
      </c>
      <c r="C11" s="5" t="s">
        <v>60</v>
      </c>
      <c r="D11" s="5" t="s">
        <v>35</v>
      </c>
      <c r="E11" s="7">
        <v>1545</v>
      </c>
      <c r="F11" s="39">
        <v>91.63</v>
      </c>
      <c r="G11" s="41">
        <f t="shared" si="1"/>
        <v>3.2199999999999999E-2</v>
      </c>
    </row>
    <row r="12" spans="1:9" ht="12.95" customHeight="1">
      <c r="A12" s="1"/>
      <c r="B12" s="24" t="s">
        <v>111</v>
      </c>
      <c r="C12" s="5" t="s">
        <v>27</v>
      </c>
      <c r="D12" s="5" t="s">
        <v>28</v>
      </c>
      <c r="E12" s="7">
        <v>990</v>
      </c>
      <c r="F12" s="39">
        <v>84.5</v>
      </c>
      <c r="G12" s="41">
        <f t="shared" si="0"/>
        <v>2.9700000000000001E-2</v>
      </c>
    </row>
    <row r="13" spans="1:9" ht="12.95" customHeight="1">
      <c r="A13" s="6"/>
      <c r="B13" s="24" t="s">
        <v>233</v>
      </c>
      <c r="C13" s="5" t="s">
        <v>234</v>
      </c>
      <c r="D13" s="5" t="s">
        <v>235</v>
      </c>
      <c r="E13" s="7">
        <v>25000</v>
      </c>
      <c r="F13" s="8">
        <v>82.75</v>
      </c>
      <c r="G13" s="25">
        <f t="shared" si="0"/>
        <v>2.9100000000000001E-2</v>
      </c>
      <c r="H13" s="36"/>
      <c r="I13" s="37"/>
    </row>
    <row r="14" spans="1:9" ht="12.95" customHeight="1">
      <c r="A14" s="6"/>
      <c r="B14" s="24" t="s">
        <v>141</v>
      </c>
      <c r="C14" s="5" t="s">
        <v>75</v>
      </c>
      <c r="D14" s="5" t="s">
        <v>199</v>
      </c>
      <c r="E14" s="7">
        <v>420</v>
      </c>
      <c r="F14" s="8">
        <v>81.47</v>
      </c>
      <c r="G14" s="25">
        <f t="shared" si="0"/>
        <v>2.87E-2</v>
      </c>
      <c r="H14" s="36"/>
      <c r="I14" s="37"/>
    </row>
    <row r="15" spans="1:9" ht="12.95" customHeight="1">
      <c r="A15" s="6"/>
      <c r="B15" s="24" t="s">
        <v>163</v>
      </c>
      <c r="C15" s="5" t="s">
        <v>164</v>
      </c>
      <c r="D15" s="5" t="s">
        <v>65</v>
      </c>
      <c r="E15" s="7">
        <v>43272</v>
      </c>
      <c r="F15" s="8">
        <v>77.28</v>
      </c>
      <c r="G15" s="25">
        <f t="shared" si="0"/>
        <v>2.7199999999999998E-2</v>
      </c>
      <c r="H15" s="36"/>
      <c r="I15" s="37"/>
    </row>
    <row r="16" spans="1:9" ht="12.95" customHeight="1">
      <c r="A16" s="6"/>
      <c r="B16" s="24" t="s">
        <v>132</v>
      </c>
      <c r="C16" s="5" t="s">
        <v>84</v>
      </c>
      <c r="D16" s="5" t="s">
        <v>35</v>
      </c>
      <c r="E16" s="7">
        <v>5867</v>
      </c>
      <c r="F16" s="8">
        <v>76.599999999999994</v>
      </c>
      <c r="G16" s="25">
        <f t="shared" si="0"/>
        <v>2.7E-2</v>
      </c>
      <c r="H16" s="36"/>
      <c r="I16" s="37"/>
    </row>
    <row r="17" spans="1:9" ht="12.95" customHeight="1">
      <c r="A17" s="6"/>
      <c r="B17" s="24" t="s">
        <v>143</v>
      </c>
      <c r="C17" s="5" t="s">
        <v>259</v>
      </c>
      <c r="D17" s="5" t="s">
        <v>65</v>
      </c>
      <c r="E17" s="7">
        <v>28675</v>
      </c>
      <c r="F17" s="8">
        <v>75.989999999999995</v>
      </c>
      <c r="G17" s="25">
        <f t="shared" si="0"/>
        <v>2.6700000000000002E-2</v>
      </c>
      <c r="H17" s="36"/>
      <c r="I17" s="37"/>
    </row>
    <row r="18" spans="1:9" ht="12.95" customHeight="1">
      <c r="A18" s="6"/>
      <c r="B18" s="24" t="s">
        <v>291</v>
      </c>
      <c r="C18" s="5" t="s">
        <v>300</v>
      </c>
      <c r="D18" s="5" t="s">
        <v>12</v>
      </c>
      <c r="E18" s="7">
        <v>26373</v>
      </c>
      <c r="F18" s="8">
        <v>73</v>
      </c>
      <c r="G18" s="25">
        <f t="shared" si="0"/>
        <v>2.5700000000000001E-2</v>
      </c>
      <c r="H18" s="36"/>
      <c r="I18" s="37"/>
    </row>
    <row r="19" spans="1:9" ht="12.95" customHeight="1">
      <c r="A19" s="6"/>
      <c r="B19" s="24" t="s">
        <v>367</v>
      </c>
      <c r="C19" s="5" t="s">
        <v>358</v>
      </c>
      <c r="D19" s="5" t="s">
        <v>196</v>
      </c>
      <c r="E19" s="7">
        <v>14517</v>
      </c>
      <c r="F19" s="8">
        <v>61.08</v>
      </c>
      <c r="G19" s="25">
        <f t="shared" si="0"/>
        <v>2.1499999999999998E-2</v>
      </c>
      <c r="H19" s="36"/>
      <c r="I19" s="37"/>
    </row>
    <row r="20" spans="1:9" ht="12.95" customHeight="1">
      <c r="A20" s="6"/>
      <c r="B20" s="24" t="s">
        <v>369</v>
      </c>
      <c r="C20" s="5" t="s">
        <v>360</v>
      </c>
      <c r="D20" s="5" t="s">
        <v>235</v>
      </c>
      <c r="E20" s="7">
        <v>105000</v>
      </c>
      <c r="F20" s="8">
        <v>60.9</v>
      </c>
      <c r="G20" s="25">
        <f t="shared" si="0"/>
        <v>2.1399999999999999E-2</v>
      </c>
      <c r="H20" s="36"/>
      <c r="I20" s="37"/>
    </row>
    <row r="21" spans="1:9" ht="12.95" customHeight="1">
      <c r="A21" s="6"/>
      <c r="B21" s="24" t="s">
        <v>242</v>
      </c>
      <c r="C21" s="5" t="s">
        <v>243</v>
      </c>
      <c r="D21" s="5" t="s">
        <v>196</v>
      </c>
      <c r="E21" s="7">
        <v>3811</v>
      </c>
      <c r="F21" s="8">
        <v>58.9</v>
      </c>
      <c r="G21" s="25">
        <f t="shared" si="0"/>
        <v>2.07E-2</v>
      </c>
      <c r="H21" s="36"/>
      <c r="I21" s="37"/>
    </row>
    <row r="22" spans="1:9" ht="12.95" customHeight="1">
      <c r="A22" s="6"/>
      <c r="B22" s="24" t="s">
        <v>124</v>
      </c>
      <c r="C22" s="5" t="s">
        <v>69</v>
      </c>
      <c r="D22" s="5" t="s">
        <v>62</v>
      </c>
      <c r="E22" s="7">
        <v>1551</v>
      </c>
      <c r="F22" s="8">
        <v>57.93</v>
      </c>
      <c r="G22" s="25">
        <f t="shared" si="0"/>
        <v>2.0400000000000001E-2</v>
      </c>
      <c r="H22" s="36"/>
      <c r="I22" s="37"/>
    </row>
    <row r="23" spans="1:9" ht="12.95" customHeight="1">
      <c r="A23" s="6"/>
      <c r="B23" s="24" t="s">
        <v>394</v>
      </c>
      <c r="C23" s="5" t="s">
        <v>381</v>
      </c>
      <c r="D23" s="5" t="s">
        <v>35</v>
      </c>
      <c r="E23" s="7">
        <v>15000</v>
      </c>
      <c r="F23" s="8">
        <v>57.56</v>
      </c>
      <c r="G23" s="25">
        <f t="shared" si="0"/>
        <v>2.0299999999999999E-2</v>
      </c>
      <c r="H23" s="36"/>
      <c r="I23" s="37"/>
    </row>
    <row r="24" spans="1:9" ht="12.95" customHeight="1">
      <c r="A24" s="6"/>
      <c r="B24" s="24" t="s">
        <v>391</v>
      </c>
      <c r="C24" s="5" t="s">
        <v>378</v>
      </c>
      <c r="D24" s="5" t="s">
        <v>12</v>
      </c>
      <c r="E24" s="7">
        <v>7262</v>
      </c>
      <c r="F24" s="8">
        <v>53.29</v>
      </c>
      <c r="G24" s="25">
        <f t="shared" si="0"/>
        <v>1.8800000000000001E-2</v>
      </c>
      <c r="H24" s="36"/>
      <c r="I24" s="37"/>
    </row>
    <row r="25" spans="1:9" ht="12.95" customHeight="1">
      <c r="A25" s="6"/>
      <c r="B25" s="24" t="s">
        <v>134</v>
      </c>
      <c r="C25" s="5" t="s">
        <v>87</v>
      </c>
      <c r="D25" s="5" t="s">
        <v>28</v>
      </c>
      <c r="E25" s="7">
        <v>1500</v>
      </c>
      <c r="F25" s="8">
        <v>53.21</v>
      </c>
      <c r="G25" s="25">
        <f t="shared" si="0"/>
        <v>1.8700000000000001E-2</v>
      </c>
      <c r="H25" s="36"/>
      <c r="I25" s="37"/>
    </row>
    <row r="26" spans="1:9" ht="12.95" customHeight="1">
      <c r="A26" s="6"/>
      <c r="B26" s="24" t="s">
        <v>390</v>
      </c>
      <c r="C26" s="5" t="s">
        <v>377</v>
      </c>
      <c r="D26" s="5" t="s">
        <v>12</v>
      </c>
      <c r="E26" s="7">
        <v>3000</v>
      </c>
      <c r="F26" s="8">
        <v>52.12</v>
      </c>
      <c r="G26" s="25">
        <f t="shared" si="0"/>
        <v>1.83E-2</v>
      </c>
      <c r="H26" s="36"/>
      <c r="I26" s="37"/>
    </row>
    <row r="27" spans="1:9" ht="12.95" customHeight="1">
      <c r="A27" s="6"/>
      <c r="B27" s="24" t="s">
        <v>276</v>
      </c>
      <c r="C27" s="5" t="s">
        <v>281</v>
      </c>
      <c r="D27" s="5" t="s">
        <v>59</v>
      </c>
      <c r="E27" s="7">
        <v>8127</v>
      </c>
      <c r="F27" s="8">
        <v>51.35</v>
      </c>
      <c r="G27" s="25">
        <f t="shared" si="0"/>
        <v>1.8100000000000002E-2</v>
      </c>
      <c r="H27" s="36"/>
      <c r="I27" s="37"/>
    </row>
    <row r="28" spans="1:9" ht="12.95" customHeight="1">
      <c r="A28" s="6"/>
      <c r="B28" s="24" t="s">
        <v>240</v>
      </c>
      <c r="C28" s="5" t="s">
        <v>241</v>
      </c>
      <c r="D28" s="5" t="s">
        <v>35</v>
      </c>
      <c r="E28" s="7">
        <v>18670</v>
      </c>
      <c r="F28" s="8">
        <v>50.05</v>
      </c>
      <c r="G28" s="25">
        <f t="shared" si="0"/>
        <v>1.7600000000000001E-2</v>
      </c>
      <c r="H28" s="36"/>
      <c r="I28" s="37"/>
    </row>
    <row r="29" spans="1:9" ht="12.95" customHeight="1">
      <c r="A29" s="6"/>
      <c r="B29" s="24" t="s">
        <v>115</v>
      </c>
      <c r="C29" s="5" t="s">
        <v>64</v>
      </c>
      <c r="D29" s="5" t="s">
        <v>35</v>
      </c>
      <c r="E29" s="7">
        <v>3902</v>
      </c>
      <c r="F29" s="8">
        <v>44.55</v>
      </c>
      <c r="G29" s="25">
        <f t="shared" si="0"/>
        <v>1.5699999999999999E-2</v>
      </c>
      <c r="H29" s="36"/>
      <c r="I29" s="37"/>
    </row>
    <row r="30" spans="1:9" ht="12.95" customHeight="1">
      <c r="A30" s="6"/>
      <c r="B30" s="24" t="s">
        <v>333</v>
      </c>
      <c r="C30" s="5" t="s">
        <v>327</v>
      </c>
      <c r="D30" s="5" t="s">
        <v>196</v>
      </c>
      <c r="E30" s="7">
        <v>5713</v>
      </c>
      <c r="F30" s="8">
        <v>44.45</v>
      </c>
      <c r="G30" s="25">
        <f t="shared" si="0"/>
        <v>1.5599999999999999E-2</v>
      </c>
      <c r="H30" s="36"/>
      <c r="I30" s="37"/>
    </row>
    <row r="31" spans="1:9" ht="12.95" customHeight="1">
      <c r="A31" s="6"/>
      <c r="B31" s="24" t="s">
        <v>396</v>
      </c>
      <c r="C31" s="5" t="s">
        <v>383</v>
      </c>
      <c r="D31" s="5" t="s">
        <v>12</v>
      </c>
      <c r="E31" s="7">
        <v>3471</v>
      </c>
      <c r="F31" s="8">
        <v>42.86</v>
      </c>
      <c r="G31" s="25">
        <f t="shared" si="0"/>
        <v>1.5100000000000001E-2</v>
      </c>
      <c r="H31" s="36"/>
      <c r="I31" s="37"/>
    </row>
    <row r="32" spans="1:9" ht="12.95" customHeight="1">
      <c r="A32" s="6"/>
      <c r="B32" s="24" t="s">
        <v>118</v>
      </c>
      <c r="C32" s="5" t="s">
        <v>58</v>
      </c>
      <c r="D32" s="5" t="s">
        <v>59</v>
      </c>
      <c r="E32" s="7">
        <v>13108</v>
      </c>
      <c r="F32" s="8">
        <v>40.64</v>
      </c>
      <c r="G32" s="25">
        <f t="shared" si="0"/>
        <v>1.43E-2</v>
      </c>
      <c r="H32" s="36"/>
      <c r="I32" s="37"/>
    </row>
    <row r="33" spans="1:9" ht="12.95" customHeight="1">
      <c r="A33" s="6"/>
      <c r="B33" s="24" t="s">
        <v>222</v>
      </c>
      <c r="C33" s="5" t="s">
        <v>223</v>
      </c>
      <c r="D33" s="5" t="s">
        <v>92</v>
      </c>
      <c r="E33" s="7">
        <v>55986</v>
      </c>
      <c r="F33" s="8">
        <v>39.409999999999997</v>
      </c>
      <c r="G33" s="25">
        <f t="shared" si="0"/>
        <v>1.3899999999999999E-2</v>
      </c>
      <c r="H33" s="36"/>
      <c r="I33" s="37"/>
    </row>
    <row r="34" spans="1:9" ht="12.95" customHeight="1">
      <c r="A34" s="6"/>
      <c r="B34" s="24" t="s">
        <v>262</v>
      </c>
      <c r="C34" s="5" t="s">
        <v>265</v>
      </c>
      <c r="D34" s="5" t="s">
        <v>35</v>
      </c>
      <c r="E34" s="7">
        <v>3650</v>
      </c>
      <c r="F34" s="8">
        <v>38.229999999999997</v>
      </c>
      <c r="G34" s="25">
        <f t="shared" si="0"/>
        <v>1.35E-2</v>
      </c>
      <c r="H34" s="36"/>
      <c r="I34" s="37"/>
    </row>
    <row r="35" spans="1:9" ht="12.95" customHeight="1">
      <c r="A35" s="6"/>
      <c r="B35" s="24" t="s">
        <v>316</v>
      </c>
      <c r="C35" s="5" t="s">
        <v>320</v>
      </c>
      <c r="D35" s="5" t="s">
        <v>59</v>
      </c>
      <c r="E35" s="7">
        <v>50</v>
      </c>
      <c r="F35" s="8">
        <v>37.880000000000003</v>
      </c>
      <c r="G35" s="25">
        <f t="shared" si="0"/>
        <v>1.3299999999999999E-2</v>
      </c>
      <c r="H35" s="36"/>
      <c r="I35" s="37"/>
    </row>
    <row r="36" spans="1:9" ht="12.95" customHeight="1">
      <c r="A36" s="6"/>
      <c r="B36" s="24" t="s">
        <v>213</v>
      </c>
      <c r="C36" s="5" t="s">
        <v>214</v>
      </c>
      <c r="D36" s="5" t="s">
        <v>31</v>
      </c>
      <c r="E36" s="7">
        <v>462</v>
      </c>
      <c r="F36" s="8">
        <v>37.76</v>
      </c>
      <c r="G36" s="25">
        <f t="shared" si="0"/>
        <v>1.3299999999999999E-2</v>
      </c>
      <c r="H36" s="36"/>
      <c r="I36" s="37"/>
    </row>
    <row r="37" spans="1:9" ht="12.95" customHeight="1">
      <c r="A37" s="6"/>
      <c r="B37" s="24" t="s">
        <v>295</v>
      </c>
      <c r="C37" s="5" t="s">
        <v>304</v>
      </c>
      <c r="D37" s="5" t="s">
        <v>24</v>
      </c>
      <c r="E37" s="7">
        <v>750</v>
      </c>
      <c r="F37" s="8">
        <v>37.520000000000003</v>
      </c>
      <c r="G37" s="25">
        <f t="shared" si="0"/>
        <v>1.32E-2</v>
      </c>
      <c r="H37" s="36"/>
      <c r="I37" s="37"/>
    </row>
    <row r="38" spans="1:9" ht="12.95" customHeight="1">
      <c r="A38" s="6"/>
      <c r="B38" s="24" t="s">
        <v>178</v>
      </c>
      <c r="C38" s="5" t="s">
        <v>179</v>
      </c>
      <c r="D38" s="5" t="s">
        <v>48</v>
      </c>
      <c r="E38" s="7">
        <v>3636</v>
      </c>
      <c r="F38" s="8">
        <v>37.4</v>
      </c>
      <c r="G38" s="25">
        <f t="shared" si="0"/>
        <v>1.32E-2</v>
      </c>
      <c r="H38" s="36"/>
      <c r="I38" s="37"/>
    </row>
    <row r="39" spans="1:9" ht="12.95" customHeight="1">
      <c r="A39" s="6"/>
      <c r="B39" s="24" t="s">
        <v>154</v>
      </c>
      <c r="C39" s="5" t="s">
        <v>155</v>
      </c>
      <c r="D39" s="5" t="s">
        <v>59</v>
      </c>
      <c r="E39" s="7">
        <v>12991</v>
      </c>
      <c r="F39" s="8">
        <v>33.72</v>
      </c>
      <c r="G39" s="25">
        <f t="shared" si="0"/>
        <v>1.1900000000000001E-2</v>
      </c>
      <c r="H39" s="36"/>
      <c r="I39" s="37"/>
    </row>
    <row r="40" spans="1:9" ht="12.95" customHeight="1">
      <c r="A40" s="6"/>
      <c r="B40" s="24" t="s">
        <v>218</v>
      </c>
      <c r="C40" s="5" t="s">
        <v>219</v>
      </c>
      <c r="D40" s="5" t="s">
        <v>196</v>
      </c>
      <c r="E40" s="7">
        <v>4625</v>
      </c>
      <c r="F40" s="8">
        <v>32.479999999999997</v>
      </c>
      <c r="G40" s="25">
        <f t="shared" si="0"/>
        <v>1.14E-2</v>
      </c>
      <c r="H40" s="36"/>
      <c r="I40" s="37"/>
    </row>
    <row r="41" spans="1:9" ht="12.95" customHeight="1">
      <c r="A41" s="6"/>
      <c r="B41" s="24" t="s">
        <v>119</v>
      </c>
      <c r="C41" s="5" t="s">
        <v>57</v>
      </c>
      <c r="D41" s="5" t="s">
        <v>48</v>
      </c>
      <c r="E41" s="7">
        <v>4946</v>
      </c>
      <c r="F41" s="8">
        <v>32.18</v>
      </c>
      <c r="G41" s="25">
        <f t="shared" si="0"/>
        <v>1.1299999999999999E-2</v>
      </c>
      <c r="H41" s="36"/>
      <c r="I41" s="37"/>
    </row>
    <row r="42" spans="1:9" ht="12.95" customHeight="1">
      <c r="A42" s="6"/>
      <c r="B42" s="24" t="s">
        <v>170</v>
      </c>
      <c r="C42" s="5" t="s">
        <v>171</v>
      </c>
      <c r="D42" s="5" t="s">
        <v>28</v>
      </c>
      <c r="E42" s="7">
        <v>104</v>
      </c>
      <c r="F42" s="8">
        <v>31.87</v>
      </c>
      <c r="G42" s="25">
        <f t="shared" si="0"/>
        <v>1.12E-2</v>
      </c>
      <c r="H42" s="36"/>
      <c r="I42" s="37"/>
    </row>
    <row r="43" spans="1:9" ht="12.95" customHeight="1">
      <c r="A43" s="6"/>
      <c r="B43" s="24" t="s">
        <v>285</v>
      </c>
      <c r="C43" s="5" t="s">
        <v>286</v>
      </c>
      <c r="D43" s="5" t="s">
        <v>196</v>
      </c>
      <c r="E43" s="7">
        <v>11065</v>
      </c>
      <c r="F43" s="8">
        <v>30.9</v>
      </c>
      <c r="G43" s="25">
        <f t="shared" ref="G43:G68" si="2">+ROUND(F43/$F$74,4)</f>
        <v>1.09E-2</v>
      </c>
      <c r="H43" s="36"/>
      <c r="I43" s="37"/>
    </row>
    <row r="44" spans="1:9" ht="12.95" customHeight="1">
      <c r="A44" s="6"/>
      <c r="B44" s="24" t="s">
        <v>278</v>
      </c>
      <c r="C44" s="5" t="s">
        <v>283</v>
      </c>
      <c r="D44" s="5" t="s">
        <v>196</v>
      </c>
      <c r="E44" s="7">
        <v>4080</v>
      </c>
      <c r="F44" s="8">
        <v>29.12</v>
      </c>
      <c r="G44" s="25">
        <f t="shared" si="2"/>
        <v>1.0200000000000001E-2</v>
      </c>
      <c r="H44" s="36"/>
      <c r="I44" s="37"/>
    </row>
    <row r="45" spans="1:9" ht="12.95" customHeight="1">
      <c r="A45" s="6"/>
      <c r="B45" s="24" t="s">
        <v>297</v>
      </c>
      <c r="C45" s="5" t="s">
        <v>306</v>
      </c>
      <c r="D45" s="5" t="s">
        <v>35</v>
      </c>
      <c r="E45" s="7">
        <v>1500</v>
      </c>
      <c r="F45" s="8">
        <v>29</v>
      </c>
      <c r="G45" s="25">
        <f t="shared" si="2"/>
        <v>1.0200000000000001E-2</v>
      </c>
      <c r="H45" s="36"/>
      <c r="I45" s="37"/>
    </row>
    <row r="46" spans="1:9" ht="12.95" customHeight="1">
      <c r="A46" s="6"/>
      <c r="B46" s="24" t="s">
        <v>104</v>
      </c>
      <c r="C46" s="5" t="s">
        <v>45</v>
      </c>
      <c r="D46" s="5" t="s">
        <v>12</v>
      </c>
      <c r="E46" s="7">
        <v>3000</v>
      </c>
      <c r="F46" s="8">
        <v>27.32</v>
      </c>
      <c r="G46" s="25">
        <f t="shared" si="2"/>
        <v>9.5999999999999992E-3</v>
      </c>
      <c r="H46" s="36"/>
      <c r="I46" s="37"/>
    </row>
    <row r="47" spans="1:9" ht="12.95" customHeight="1">
      <c r="A47" s="6"/>
      <c r="B47" s="24" t="s">
        <v>180</v>
      </c>
      <c r="C47" s="5" t="s">
        <v>181</v>
      </c>
      <c r="D47" s="5" t="s">
        <v>35</v>
      </c>
      <c r="E47" s="7">
        <v>9104</v>
      </c>
      <c r="F47" s="8">
        <v>27.11</v>
      </c>
      <c r="G47" s="25">
        <f t="shared" si="2"/>
        <v>9.4999999999999998E-3</v>
      </c>
      <c r="H47" s="36"/>
      <c r="I47" s="37"/>
    </row>
    <row r="48" spans="1:9" ht="12.95" customHeight="1">
      <c r="A48" s="6"/>
      <c r="B48" s="24" t="s">
        <v>275</v>
      </c>
      <c r="C48" s="5" t="s">
        <v>280</v>
      </c>
      <c r="D48" s="5" t="s">
        <v>12</v>
      </c>
      <c r="E48" s="7">
        <v>3315</v>
      </c>
      <c r="F48" s="8">
        <v>26.11</v>
      </c>
      <c r="G48" s="25">
        <f t="shared" si="2"/>
        <v>9.1999999999999998E-3</v>
      </c>
      <c r="H48" s="36"/>
      <c r="I48" s="37"/>
    </row>
    <row r="49" spans="1:9" ht="12.95" customHeight="1">
      <c r="A49" s="6"/>
      <c r="B49" s="24" t="s">
        <v>99</v>
      </c>
      <c r="C49" s="5" t="s">
        <v>39</v>
      </c>
      <c r="D49" s="5" t="s">
        <v>12</v>
      </c>
      <c r="E49" s="7">
        <v>9000</v>
      </c>
      <c r="F49" s="8">
        <v>23.57</v>
      </c>
      <c r="G49" s="25">
        <f t="shared" si="2"/>
        <v>8.3000000000000001E-3</v>
      </c>
      <c r="H49" s="36"/>
      <c r="I49" s="37"/>
    </row>
    <row r="50" spans="1:9" ht="12.95" customHeight="1">
      <c r="A50" s="6"/>
      <c r="B50" s="24" t="s">
        <v>250</v>
      </c>
      <c r="C50" s="5" t="s">
        <v>251</v>
      </c>
      <c r="D50" s="5" t="s">
        <v>48</v>
      </c>
      <c r="E50" s="7">
        <v>7176</v>
      </c>
      <c r="F50" s="8">
        <v>23.29</v>
      </c>
      <c r="G50" s="25">
        <f t="shared" si="2"/>
        <v>8.2000000000000007E-3</v>
      </c>
      <c r="H50" s="36"/>
      <c r="I50" s="37"/>
    </row>
    <row r="51" spans="1:9" ht="12.95" customHeight="1">
      <c r="A51" s="6"/>
      <c r="B51" s="24" t="s">
        <v>254</v>
      </c>
      <c r="C51" s="5" t="s">
        <v>257</v>
      </c>
      <c r="D51" s="5" t="s">
        <v>59</v>
      </c>
      <c r="E51" s="7">
        <v>310</v>
      </c>
      <c r="F51" s="8">
        <v>23.2</v>
      </c>
      <c r="G51" s="25">
        <f t="shared" si="2"/>
        <v>8.2000000000000007E-3</v>
      </c>
      <c r="H51" s="36"/>
      <c r="I51" s="37"/>
    </row>
    <row r="52" spans="1:9" ht="12.95" customHeight="1">
      <c r="A52" s="6"/>
      <c r="B52" s="24" t="s">
        <v>311</v>
      </c>
      <c r="C52" s="5" t="s">
        <v>61</v>
      </c>
      <c r="D52" s="5" t="s">
        <v>62</v>
      </c>
      <c r="E52" s="7">
        <v>131</v>
      </c>
      <c r="F52" s="8">
        <v>22.06</v>
      </c>
      <c r="G52" s="25">
        <f t="shared" si="2"/>
        <v>7.7999999999999996E-3</v>
      </c>
      <c r="H52" s="36"/>
      <c r="I52" s="37"/>
    </row>
    <row r="53" spans="1:9" ht="12.95" customHeight="1">
      <c r="A53" s="6"/>
      <c r="B53" s="24" t="s">
        <v>269</v>
      </c>
      <c r="C53" s="5" t="s">
        <v>267</v>
      </c>
      <c r="D53" s="5" t="s">
        <v>12</v>
      </c>
      <c r="E53" s="7">
        <v>544</v>
      </c>
      <c r="F53" s="8">
        <v>21.76</v>
      </c>
      <c r="G53" s="25">
        <f t="shared" si="2"/>
        <v>7.7000000000000002E-3</v>
      </c>
      <c r="H53" s="36"/>
      <c r="I53" s="37"/>
    </row>
    <row r="54" spans="1:9" ht="12.95" customHeight="1">
      <c r="A54" s="6"/>
      <c r="B54" s="24" t="s">
        <v>398</v>
      </c>
      <c r="C54" s="5" t="s">
        <v>385</v>
      </c>
      <c r="D54" s="5" t="s">
        <v>48</v>
      </c>
      <c r="E54" s="7">
        <v>1200</v>
      </c>
      <c r="F54" s="8">
        <v>21.4</v>
      </c>
      <c r="G54" s="25">
        <f t="shared" si="2"/>
        <v>7.4999999999999997E-3</v>
      </c>
      <c r="H54" s="36"/>
      <c r="I54" s="37"/>
    </row>
    <row r="55" spans="1:9" ht="12.95" customHeight="1">
      <c r="A55" s="6"/>
      <c r="B55" s="24" t="s">
        <v>192</v>
      </c>
      <c r="C55" s="5" t="s">
        <v>193</v>
      </c>
      <c r="D55" s="5" t="s">
        <v>34</v>
      </c>
      <c r="E55" s="7">
        <v>1816</v>
      </c>
      <c r="F55" s="8">
        <v>21.15</v>
      </c>
      <c r="G55" s="25">
        <f t="shared" si="2"/>
        <v>7.4000000000000003E-3</v>
      </c>
      <c r="H55" s="36"/>
      <c r="I55" s="37"/>
    </row>
    <row r="56" spans="1:9" ht="12.95" customHeight="1">
      <c r="A56" s="6"/>
      <c r="B56" s="24" t="s">
        <v>256</v>
      </c>
      <c r="C56" s="5" t="s">
        <v>260</v>
      </c>
      <c r="D56" s="5" t="s">
        <v>22</v>
      </c>
      <c r="E56" s="7">
        <v>614</v>
      </c>
      <c r="F56" s="8">
        <v>21.11</v>
      </c>
      <c r="G56" s="25">
        <f t="shared" si="2"/>
        <v>7.4000000000000003E-3</v>
      </c>
      <c r="H56" s="36"/>
      <c r="I56" s="37"/>
    </row>
    <row r="57" spans="1:9" ht="12.95" customHeight="1">
      <c r="A57" s="6"/>
      <c r="B57" s="24" t="s">
        <v>363</v>
      </c>
      <c r="C57" s="5" t="s">
        <v>354</v>
      </c>
      <c r="D57" s="5" t="s">
        <v>371</v>
      </c>
      <c r="E57" s="7">
        <v>7000</v>
      </c>
      <c r="F57" s="8">
        <v>19.43</v>
      </c>
      <c r="G57" s="25">
        <f t="shared" si="2"/>
        <v>6.7999999999999996E-3</v>
      </c>
      <c r="H57" s="36"/>
      <c r="I57" s="37"/>
    </row>
    <row r="58" spans="1:9" ht="12.95" customHeight="1">
      <c r="A58" s="6"/>
      <c r="B58" s="24" t="s">
        <v>263</v>
      </c>
      <c r="C58" s="5" t="s">
        <v>266</v>
      </c>
      <c r="D58" s="5" t="s">
        <v>24</v>
      </c>
      <c r="E58" s="7">
        <v>1000</v>
      </c>
      <c r="F58" s="8">
        <v>19.22</v>
      </c>
      <c r="G58" s="25">
        <f t="shared" si="2"/>
        <v>6.7999999999999996E-3</v>
      </c>
      <c r="H58" s="36"/>
      <c r="I58" s="37"/>
    </row>
    <row r="59" spans="1:9" ht="12.95" customHeight="1">
      <c r="A59" s="6"/>
      <c r="B59" s="24" t="s">
        <v>335</v>
      </c>
      <c r="C59" s="5" t="s">
        <v>336</v>
      </c>
      <c r="D59" s="5" t="s">
        <v>196</v>
      </c>
      <c r="E59" s="7">
        <v>1255</v>
      </c>
      <c r="F59" s="8">
        <v>19.13</v>
      </c>
      <c r="G59" s="25">
        <f t="shared" si="2"/>
        <v>6.7000000000000002E-3</v>
      </c>
      <c r="H59" s="36"/>
      <c r="I59" s="37"/>
    </row>
    <row r="60" spans="1:9" ht="12.95" customHeight="1">
      <c r="A60" s="6"/>
      <c r="B60" s="24" t="s">
        <v>317</v>
      </c>
      <c r="C60" s="5" t="s">
        <v>321</v>
      </c>
      <c r="D60" s="5" t="s">
        <v>59</v>
      </c>
      <c r="E60" s="7">
        <v>1398</v>
      </c>
      <c r="F60" s="8">
        <v>19.02</v>
      </c>
      <c r="G60" s="25">
        <f t="shared" si="2"/>
        <v>6.7000000000000002E-3</v>
      </c>
      <c r="H60" s="36"/>
      <c r="I60" s="37"/>
    </row>
    <row r="61" spans="1:9" ht="12.95" customHeight="1">
      <c r="A61" s="6"/>
      <c r="B61" s="24" t="s">
        <v>174</v>
      </c>
      <c r="C61" s="5" t="s">
        <v>175</v>
      </c>
      <c r="D61" s="5" t="s">
        <v>31</v>
      </c>
      <c r="E61" s="7">
        <v>1512</v>
      </c>
      <c r="F61" s="8">
        <v>18.559999999999999</v>
      </c>
      <c r="G61" s="25">
        <f t="shared" si="2"/>
        <v>6.4999999999999997E-3</v>
      </c>
      <c r="H61" s="36"/>
      <c r="I61" s="37"/>
    </row>
    <row r="62" spans="1:9" ht="12.95" customHeight="1">
      <c r="A62" s="6"/>
      <c r="B62" s="24" t="s">
        <v>182</v>
      </c>
      <c r="C62" s="5" t="s">
        <v>47</v>
      </c>
      <c r="D62" s="5" t="s">
        <v>24</v>
      </c>
      <c r="E62" s="7">
        <v>3759</v>
      </c>
      <c r="F62" s="8">
        <v>18.05</v>
      </c>
      <c r="G62" s="25">
        <f t="shared" si="2"/>
        <v>6.4000000000000003E-3</v>
      </c>
      <c r="H62" s="36"/>
      <c r="I62" s="37"/>
    </row>
    <row r="63" spans="1:9" ht="12.95" customHeight="1">
      <c r="A63" s="6"/>
      <c r="B63" s="24" t="s">
        <v>147</v>
      </c>
      <c r="C63" s="5" t="s">
        <v>148</v>
      </c>
      <c r="D63" s="5" t="s">
        <v>48</v>
      </c>
      <c r="E63" s="7">
        <v>1000</v>
      </c>
      <c r="F63" s="8">
        <v>15.5</v>
      </c>
      <c r="G63" s="25">
        <f t="shared" si="2"/>
        <v>5.4999999999999997E-3</v>
      </c>
      <c r="H63" s="36"/>
      <c r="I63" s="37"/>
    </row>
    <row r="64" spans="1:9" ht="12.95" customHeight="1">
      <c r="A64" s="6"/>
      <c r="B64" s="24" t="s">
        <v>125</v>
      </c>
      <c r="C64" s="5" t="s">
        <v>70</v>
      </c>
      <c r="D64" s="5" t="s">
        <v>12</v>
      </c>
      <c r="E64" s="7">
        <v>2058</v>
      </c>
      <c r="F64" s="8">
        <v>14.65</v>
      </c>
      <c r="G64" s="25">
        <f t="shared" si="2"/>
        <v>5.1999999999999998E-3</v>
      </c>
      <c r="H64" s="36"/>
      <c r="I64" s="37"/>
    </row>
    <row r="65" spans="1:9" ht="12.95" customHeight="1">
      <c r="A65" s="6"/>
      <c r="B65" s="24" t="s">
        <v>312</v>
      </c>
      <c r="C65" s="5" t="s">
        <v>310</v>
      </c>
      <c r="D65" s="5" t="s">
        <v>33</v>
      </c>
      <c r="E65" s="7">
        <v>8391</v>
      </c>
      <c r="F65" s="8">
        <v>13.82</v>
      </c>
      <c r="G65" s="25">
        <f t="shared" si="2"/>
        <v>4.8999999999999998E-3</v>
      </c>
      <c r="H65" s="36"/>
      <c r="I65" s="37"/>
    </row>
    <row r="66" spans="1:9" ht="12.95" customHeight="1">
      <c r="A66" s="6"/>
      <c r="B66" s="24" t="s">
        <v>349</v>
      </c>
      <c r="C66" s="5" t="s">
        <v>350</v>
      </c>
      <c r="D66" s="5" t="s">
        <v>35</v>
      </c>
      <c r="E66" s="7">
        <v>4000</v>
      </c>
      <c r="F66" s="8">
        <v>12.89</v>
      </c>
      <c r="G66" s="25">
        <f t="shared" si="2"/>
        <v>4.4999999999999997E-3</v>
      </c>
      <c r="H66" s="36"/>
      <c r="I66" s="37"/>
    </row>
    <row r="67" spans="1:9" ht="12.95" customHeight="1">
      <c r="A67" s="6"/>
      <c r="B67" s="24" t="s">
        <v>399</v>
      </c>
      <c r="C67" s="5" t="s">
        <v>386</v>
      </c>
      <c r="D67" s="5" t="s">
        <v>35</v>
      </c>
      <c r="E67" s="7">
        <v>1000</v>
      </c>
      <c r="F67" s="8">
        <v>12.49</v>
      </c>
      <c r="G67" s="25">
        <f t="shared" si="2"/>
        <v>4.4000000000000003E-3</v>
      </c>
      <c r="H67" s="36"/>
      <c r="I67" s="37"/>
    </row>
    <row r="68" spans="1:9" ht="12.95" customHeight="1">
      <c r="A68" s="6"/>
      <c r="B68" s="24" t="s">
        <v>279</v>
      </c>
      <c r="C68" s="5" t="s">
        <v>284</v>
      </c>
      <c r="D68" s="5" t="s">
        <v>59</v>
      </c>
      <c r="E68" s="7">
        <v>275</v>
      </c>
      <c r="F68" s="8">
        <v>12.47</v>
      </c>
      <c r="G68" s="25">
        <f t="shared" si="2"/>
        <v>4.4000000000000003E-3</v>
      </c>
      <c r="H68" s="36"/>
      <c r="I68" s="37"/>
    </row>
    <row r="69" spans="1:9" ht="12.95" customHeight="1">
      <c r="A69" s="1"/>
      <c r="B69" s="22" t="s">
        <v>50</v>
      </c>
      <c r="C69" s="5" t="s">
        <v>0</v>
      </c>
      <c r="D69" s="5" t="s">
        <v>0</v>
      </c>
      <c r="E69" s="5" t="s">
        <v>0</v>
      </c>
      <c r="F69" s="9">
        <f>SUM(F7:F68)</f>
        <v>2772.32</v>
      </c>
      <c r="G69" s="26">
        <f>SUM(G7:G68)</f>
        <v>0.97569999999999968</v>
      </c>
      <c r="H69" s="36"/>
      <c r="I69" s="36"/>
    </row>
    <row r="70" spans="1:9" ht="12.95" customHeight="1">
      <c r="A70" s="1"/>
      <c r="B70" s="27" t="s">
        <v>51</v>
      </c>
      <c r="C70" s="10" t="s">
        <v>0</v>
      </c>
      <c r="D70" s="10" t="s">
        <v>0</v>
      </c>
      <c r="E70" s="10" t="s">
        <v>0</v>
      </c>
      <c r="F70" s="11" t="s">
        <v>52</v>
      </c>
      <c r="G70" s="28" t="s">
        <v>52</v>
      </c>
    </row>
    <row r="71" spans="1:9" ht="12.95" customHeight="1">
      <c r="A71" s="1"/>
      <c r="B71" s="27" t="s">
        <v>50</v>
      </c>
      <c r="C71" s="10" t="s">
        <v>0</v>
      </c>
      <c r="D71" s="10" t="s">
        <v>0</v>
      </c>
      <c r="E71" s="10" t="s">
        <v>0</v>
      </c>
      <c r="F71" s="11" t="s">
        <v>52</v>
      </c>
      <c r="G71" s="28" t="s">
        <v>52</v>
      </c>
    </row>
    <row r="72" spans="1:9" ht="12.95" customHeight="1">
      <c r="A72" s="1"/>
      <c r="B72" s="27" t="s">
        <v>53</v>
      </c>
      <c r="C72" s="12" t="s">
        <v>0</v>
      </c>
      <c r="D72" s="10" t="s">
        <v>0</v>
      </c>
      <c r="E72" s="12" t="s">
        <v>0</v>
      </c>
      <c r="F72" s="9">
        <f>+F69</f>
        <v>2772.32</v>
      </c>
      <c r="G72" s="26">
        <f>+G69</f>
        <v>0.97569999999999968</v>
      </c>
    </row>
    <row r="73" spans="1:9" ht="12.95" customHeight="1">
      <c r="A73" s="1"/>
      <c r="B73" s="27" t="s">
        <v>54</v>
      </c>
      <c r="C73" s="5" t="s">
        <v>0</v>
      </c>
      <c r="D73" s="10" t="s">
        <v>0</v>
      </c>
      <c r="E73" s="5" t="s">
        <v>0</v>
      </c>
      <c r="F73" s="13">
        <f>+F74-F72</f>
        <v>69.589999999999691</v>
      </c>
      <c r="G73" s="26">
        <f>+G74-G72</f>
        <v>2.4300000000000321E-2</v>
      </c>
    </row>
    <row r="74" spans="1:9" ht="12.95" customHeight="1" thickBot="1">
      <c r="A74" s="1"/>
      <c r="B74" s="29" t="s">
        <v>55</v>
      </c>
      <c r="C74" s="30" t="s">
        <v>0</v>
      </c>
      <c r="D74" s="30" t="s">
        <v>0</v>
      </c>
      <c r="E74" s="30" t="s">
        <v>0</v>
      </c>
      <c r="F74" s="31">
        <v>2841.91</v>
      </c>
      <c r="G74" s="32">
        <v>1</v>
      </c>
    </row>
    <row r="75" spans="1:9">
      <c r="A75" s="1"/>
      <c r="B75" s="2" t="s">
        <v>56</v>
      </c>
      <c r="C75" s="1"/>
      <c r="D75" s="1"/>
      <c r="E75" s="1"/>
      <c r="F75" s="1"/>
      <c r="G75" s="1"/>
    </row>
  </sheetData>
  <sortState ref="B5:G64">
    <sortCondition descending="1" ref="F5:F64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2"/>
  <sheetViews>
    <sheetView zoomScale="90" zoomScaleNormal="90" workbookViewId="0">
      <selection activeCell="B19" sqref="B19"/>
    </sheetView>
  </sheetViews>
  <sheetFormatPr defaultRowHeight="12.75"/>
  <cols>
    <col min="1" max="1" width="2.5703125" customWidth="1"/>
    <col min="2" max="2" width="50.5703125" customWidth="1"/>
    <col min="3" max="3" width="14" bestFit="1" customWidth="1"/>
    <col min="4" max="4" width="14.28515625" bestFit="1" customWidth="1"/>
    <col min="5" max="5" width="9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82</v>
      </c>
      <c r="C1" s="1"/>
      <c r="D1" s="1"/>
      <c r="E1" s="1"/>
      <c r="F1" s="1"/>
      <c r="G1" s="1"/>
    </row>
    <row r="2" spans="1:7" ht="12.95" customHeight="1">
      <c r="A2" s="1"/>
      <c r="B2" s="3" t="s">
        <v>0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376</v>
      </c>
      <c r="C3" s="1"/>
      <c r="D3" s="1"/>
      <c r="E3" s="1"/>
      <c r="F3" s="1"/>
      <c r="G3" s="1"/>
    </row>
    <row r="4" spans="1:7" ht="33" customHeight="1">
      <c r="A4" s="1"/>
      <c r="B4" s="18" t="s">
        <v>1</v>
      </c>
      <c r="C4" s="19" t="s">
        <v>2</v>
      </c>
      <c r="D4" s="20" t="s">
        <v>66</v>
      </c>
      <c r="E4" s="20" t="s">
        <v>4</v>
      </c>
      <c r="F4" s="20" t="s">
        <v>5</v>
      </c>
      <c r="G4" s="21" t="s">
        <v>6</v>
      </c>
    </row>
    <row r="5" spans="1:7" ht="12.95" customHeight="1">
      <c r="A5" s="1"/>
      <c r="B5" s="22" t="s">
        <v>67</v>
      </c>
      <c r="C5" s="5" t="s">
        <v>0</v>
      </c>
      <c r="D5" s="5" t="s">
        <v>0</v>
      </c>
      <c r="E5" s="5" t="s">
        <v>0</v>
      </c>
      <c r="F5" s="1"/>
      <c r="G5" s="23" t="s">
        <v>0</v>
      </c>
    </row>
    <row r="6" spans="1:7" ht="12.95" customHeight="1">
      <c r="A6" s="6"/>
      <c r="B6" s="24" t="s">
        <v>149</v>
      </c>
      <c r="C6" s="5" t="s">
        <v>414</v>
      </c>
      <c r="D6" s="5" t="s">
        <v>56</v>
      </c>
      <c r="E6" s="7">
        <v>3786158.43</v>
      </c>
      <c r="F6" s="8">
        <v>3786.16</v>
      </c>
      <c r="G6" s="25">
        <f>+ROUND(F6/$F$10,4)</f>
        <v>0.98180000000000001</v>
      </c>
    </row>
    <row r="7" spans="1:7" ht="12.95" customHeight="1">
      <c r="A7" s="1"/>
      <c r="B7" s="22" t="s">
        <v>50</v>
      </c>
      <c r="C7" s="5" t="s">
        <v>0</v>
      </c>
      <c r="D7" s="5" t="s">
        <v>0</v>
      </c>
      <c r="E7" s="5" t="s">
        <v>0</v>
      </c>
      <c r="F7" s="9">
        <f>+F6</f>
        <v>3786.16</v>
      </c>
      <c r="G7" s="26">
        <f>+G6</f>
        <v>0.98180000000000001</v>
      </c>
    </row>
    <row r="8" spans="1:7" ht="12.95" customHeight="1">
      <c r="A8" s="1"/>
      <c r="B8" s="27" t="s">
        <v>53</v>
      </c>
      <c r="C8" s="12" t="s">
        <v>0</v>
      </c>
      <c r="D8" s="10" t="s">
        <v>0</v>
      </c>
      <c r="E8" s="12" t="s">
        <v>0</v>
      </c>
      <c r="F8" s="9">
        <f>+F7</f>
        <v>3786.16</v>
      </c>
      <c r="G8" s="26">
        <f>+G7</f>
        <v>0.98180000000000001</v>
      </c>
    </row>
    <row r="9" spans="1:7" ht="12.95" customHeight="1">
      <c r="A9" s="1"/>
      <c r="B9" s="27" t="s">
        <v>54</v>
      </c>
      <c r="C9" s="5" t="s">
        <v>0</v>
      </c>
      <c r="D9" s="10" t="s">
        <v>0</v>
      </c>
      <c r="E9" s="5" t="s">
        <v>0</v>
      </c>
      <c r="F9" s="13">
        <f>+F10-F8</f>
        <v>70.050000000000182</v>
      </c>
      <c r="G9" s="26">
        <f>+G10-G8</f>
        <v>1.8199999999999994E-2</v>
      </c>
    </row>
    <row r="10" spans="1:7" ht="12.95" customHeight="1" thickBot="1">
      <c r="A10" s="1"/>
      <c r="B10" s="29" t="s">
        <v>55</v>
      </c>
      <c r="C10" s="30" t="s">
        <v>0</v>
      </c>
      <c r="D10" s="30" t="s">
        <v>0</v>
      </c>
      <c r="E10" s="30" t="s">
        <v>0</v>
      </c>
      <c r="F10" s="31">
        <v>3856.21</v>
      </c>
      <c r="G10" s="32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</sheetData>
  <sortState ref="B40:G41">
    <sortCondition descending="1" ref="G40:G4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TBF</vt:lpstr>
      <vt:lpstr>TDF</vt:lpstr>
      <vt:lpstr>TTS</vt:lpstr>
      <vt:lpstr>TNI</vt:lpstr>
      <vt:lpstr>TSS</vt:lpstr>
      <vt:lpstr>TISF</vt:lpstr>
      <vt:lpstr>TBFS</vt:lpstr>
      <vt:lpstr>TEF</vt:lpstr>
      <vt:lpstr>TLF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Sancheti</dc:creator>
  <cp:lastModifiedBy>CHANDRAKANT GAJANE</cp:lastModifiedBy>
  <dcterms:created xsi:type="dcterms:W3CDTF">2015-09-01T06:50:16Z</dcterms:created>
  <dcterms:modified xsi:type="dcterms:W3CDTF">2018-06-08T10:56:56Z</dcterms:modified>
</cp:coreProperties>
</file>