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8196" tabRatio="675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25725"/>
</workbook>
</file>

<file path=xl/calcChain.xml><?xml version="1.0" encoding="utf-8"?>
<calcChain xmlns="http://schemas.openxmlformats.org/spreadsheetml/2006/main">
  <c r="I42" i="9"/>
  <c r="K37"/>
  <c r="BK8" i="8"/>
  <c r="BK9" s="1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11"/>
  <c r="BK12" s="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W31" s="1"/>
  <c r="X12"/>
  <c r="Y12"/>
  <c r="Z12"/>
  <c r="AA12"/>
  <c r="AA31" s="1"/>
  <c r="AB12"/>
  <c r="AC12"/>
  <c r="AD12"/>
  <c r="AE12"/>
  <c r="AE31" s="1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4"/>
  <c r="BK15"/>
  <c r="BK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9"/>
  <c r="BK20" s="1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2"/>
  <c r="BK23" s="1"/>
  <c r="C23"/>
  <c r="D23"/>
  <c r="E23"/>
  <c r="F23"/>
  <c r="G23"/>
  <c r="H23"/>
  <c r="I23"/>
  <c r="J23"/>
  <c r="K23"/>
  <c r="L23"/>
  <c r="M23"/>
  <c r="N23"/>
  <c r="N31" s="1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H31" s="1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5"/>
  <c r="BK26"/>
  <c r="BK27"/>
  <c r="BK28"/>
  <c r="BK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Y31"/>
  <c r="AX31"/>
  <c r="BK35"/>
  <c r="BK36" s="1"/>
  <c r="C36"/>
  <c r="D36"/>
  <c r="E36"/>
  <c r="E43" s="1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8"/>
  <c r="BK39"/>
  <c r="BK40"/>
  <c r="BK41"/>
  <c r="C42"/>
  <c r="D42"/>
  <c r="E42"/>
  <c r="F42"/>
  <c r="F43" s="1"/>
  <c r="G42"/>
  <c r="H42"/>
  <c r="H43" s="1"/>
  <c r="I42"/>
  <c r="J42"/>
  <c r="J43" s="1"/>
  <c r="K42"/>
  <c r="L42"/>
  <c r="L43" s="1"/>
  <c r="M42"/>
  <c r="N42"/>
  <c r="O42"/>
  <c r="P42"/>
  <c r="P43" s="1"/>
  <c r="Q42"/>
  <c r="R42"/>
  <c r="S42"/>
  <c r="T42"/>
  <c r="T43" s="1"/>
  <c r="U42"/>
  <c r="V42"/>
  <c r="V43" s="1"/>
  <c r="W42"/>
  <c r="X42"/>
  <c r="X43" s="1"/>
  <c r="Y42"/>
  <c r="Z42"/>
  <c r="Z43" s="1"/>
  <c r="AA42"/>
  <c r="AB42"/>
  <c r="AC42"/>
  <c r="AD42"/>
  <c r="AD43" s="1"/>
  <c r="AE42"/>
  <c r="AF42"/>
  <c r="AG42"/>
  <c r="AH42"/>
  <c r="AH43" s="1"/>
  <c r="AI42"/>
  <c r="AJ42"/>
  <c r="AK42"/>
  <c r="AL42"/>
  <c r="AL43" s="1"/>
  <c r="AM42"/>
  <c r="AN42"/>
  <c r="AN43" s="1"/>
  <c r="AO42"/>
  <c r="AP42"/>
  <c r="AP43" s="1"/>
  <c r="AQ42"/>
  <c r="AR42"/>
  <c r="AS42"/>
  <c r="AT42"/>
  <c r="AT43" s="1"/>
  <c r="AU42"/>
  <c r="AV42"/>
  <c r="AW42"/>
  <c r="AX42"/>
  <c r="AX43" s="1"/>
  <c r="AY42"/>
  <c r="AZ42"/>
  <c r="BA42"/>
  <c r="BB42"/>
  <c r="BB43" s="1"/>
  <c r="BC42"/>
  <c r="BD42"/>
  <c r="BD43" s="1"/>
  <c r="BE42"/>
  <c r="BF42"/>
  <c r="BF43" s="1"/>
  <c r="BG42"/>
  <c r="BH42"/>
  <c r="BI42"/>
  <c r="BJ42"/>
  <c r="BJ43" s="1"/>
  <c r="G43"/>
  <c r="K43"/>
  <c r="N43"/>
  <c r="AF43"/>
  <c r="AV43"/>
  <c r="BK47"/>
  <c r="BK48" s="1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52"/>
  <c r="BK53" s="1"/>
  <c r="C53"/>
  <c r="D53"/>
  <c r="E53"/>
  <c r="F53"/>
  <c r="G53"/>
  <c r="H53"/>
  <c r="I53"/>
  <c r="I57" s="1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5"/>
  <c r="BK56" s="1"/>
  <c r="C56"/>
  <c r="D56"/>
  <c r="D57" s="1"/>
  <c r="E56"/>
  <c r="F56"/>
  <c r="F57" s="1"/>
  <c r="G56"/>
  <c r="G57" s="1"/>
  <c r="H56"/>
  <c r="I56"/>
  <c r="J56"/>
  <c r="J57" s="1"/>
  <c r="K56"/>
  <c r="L56"/>
  <c r="M56"/>
  <c r="N56"/>
  <c r="O56"/>
  <c r="P56"/>
  <c r="P57" s="1"/>
  <c r="Q56"/>
  <c r="R56"/>
  <c r="S56"/>
  <c r="T56"/>
  <c r="T57" s="1"/>
  <c r="U56"/>
  <c r="V56"/>
  <c r="W56"/>
  <c r="X56"/>
  <c r="X57" s="1"/>
  <c r="Y56"/>
  <c r="Z56"/>
  <c r="AA56"/>
  <c r="AB56"/>
  <c r="AB57" s="1"/>
  <c r="AC56"/>
  <c r="AD56"/>
  <c r="AE56"/>
  <c r="AF56"/>
  <c r="AF57" s="1"/>
  <c r="AG56"/>
  <c r="AH56"/>
  <c r="AI56"/>
  <c r="AJ56"/>
  <c r="AJ57" s="1"/>
  <c r="AK56"/>
  <c r="AL56"/>
  <c r="AM56"/>
  <c r="AN56"/>
  <c r="AN57" s="1"/>
  <c r="AO56"/>
  <c r="AP56"/>
  <c r="AQ56"/>
  <c r="AR56"/>
  <c r="AR57" s="1"/>
  <c r="AS56"/>
  <c r="AT56"/>
  <c r="AU56"/>
  <c r="AV56"/>
  <c r="AV57" s="1"/>
  <c r="AW56"/>
  <c r="AX56"/>
  <c r="AY56"/>
  <c r="AZ56"/>
  <c r="AZ57" s="1"/>
  <c r="BA56"/>
  <c r="BB56"/>
  <c r="BC56"/>
  <c r="BD56"/>
  <c r="BD57" s="1"/>
  <c r="BE56"/>
  <c r="BF56"/>
  <c r="BG56"/>
  <c r="BH56"/>
  <c r="BH57" s="1"/>
  <c r="BI56"/>
  <c r="BJ56"/>
  <c r="C57"/>
  <c r="E57"/>
  <c r="K57"/>
  <c r="N57"/>
  <c r="R57"/>
  <c r="V57"/>
  <c r="Z57"/>
  <c r="AD57"/>
  <c r="AH57"/>
  <c r="AL57"/>
  <c r="AP57"/>
  <c r="AT57"/>
  <c r="AX57"/>
  <c r="BB57"/>
  <c r="BF57"/>
  <c r="BJ57"/>
  <c r="BK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K67"/>
  <c r="BK68" s="1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G42" i="9"/>
  <c r="E42"/>
  <c r="K5"/>
  <c r="L42"/>
  <c r="F42"/>
  <c r="D42"/>
  <c r="J42"/>
  <c r="H42"/>
  <c r="K41"/>
  <c r="K40"/>
  <c r="K39"/>
  <c r="K38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BJ31" i="8" l="1"/>
  <c r="BJ64" s="1"/>
  <c r="BF31"/>
  <c r="BB31"/>
  <c r="AT31"/>
  <c r="AP31"/>
  <c r="AP64" s="1"/>
  <c r="AL31"/>
  <c r="AD31"/>
  <c r="Z31"/>
  <c r="R31"/>
  <c r="J31"/>
  <c r="BH31"/>
  <c r="BD31"/>
  <c r="AZ31"/>
  <c r="AZ64" s="1"/>
  <c r="AV31"/>
  <c r="AR31"/>
  <c r="AN31"/>
  <c r="AJ31"/>
  <c r="AJ64" s="1"/>
  <c r="AF31"/>
  <c r="AB31"/>
  <c r="X31"/>
  <c r="H31"/>
  <c r="D31"/>
  <c r="H57"/>
  <c r="BH43"/>
  <c r="AZ43"/>
  <c r="AR43"/>
  <c r="AJ43"/>
  <c r="AB43"/>
  <c r="R43"/>
  <c r="BI57"/>
  <c r="BG57"/>
  <c r="BE57"/>
  <c r="BC57"/>
  <c r="BA57"/>
  <c r="AY57"/>
  <c r="AW57"/>
  <c r="AU57"/>
  <c r="AS57"/>
  <c r="AQ57"/>
  <c r="AO57"/>
  <c r="AM57"/>
  <c r="AM64" s="1"/>
  <c r="AK57"/>
  <c r="AI57"/>
  <c r="AG57"/>
  <c r="AE57"/>
  <c r="AE64" s="1"/>
  <c r="AC57"/>
  <c r="AA57"/>
  <c r="Y57"/>
  <c r="W57"/>
  <c r="W64" s="1"/>
  <c r="U57"/>
  <c r="S57"/>
  <c r="Q57"/>
  <c r="O57"/>
  <c r="M57"/>
  <c r="BI43"/>
  <c r="BG43"/>
  <c r="BE43"/>
  <c r="BE64" s="1"/>
  <c r="BC43"/>
  <c r="BA43"/>
  <c r="AY43"/>
  <c r="AW43"/>
  <c r="AW64" s="1"/>
  <c r="AU43"/>
  <c r="AS43"/>
  <c r="AQ43"/>
  <c r="AO43"/>
  <c r="AM43"/>
  <c r="AK43"/>
  <c r="AI43"/>
  <c r="AG43"/>
  <c r="AE43"/>
  <c r="AC43"/>
  <c r="AA43"/>
  <c r="Y43"/>
  <c r="W43"/>
  <c r="U43"/>
  <c r="Q43"/>
  <c r="O43"/>
  <c r="M43"/>
  <c r="I43"/>
  <c r="C43"/>
  <c r="T31"/>
  <c r="T64" s="1"/>
  <c r="P31"/>
  <c r="L31"/>
  <c r="F31"/>
  <c r="AV64"/>
  <c r="Z64"/>
  <c r="L57"/>
  <c r="BK57"/>
  <c r="BI31"/>
  <c r="BG31"/>
  <c r="BG64" s="1"/>
  <c r="BE31"/>
  <c r="BC31"/>
  <c r="BC64" s="1"/>
  <c r="BA31"/>
  <c r="AY31"/>
  <c r="AW31"/>
  <c r="AU31"/>
  <c r="AU64" s="1"/>
  <c r="BH64"/>
  <c r="BD64"/>
  <c r="P64"/>
  <c r="F64"/>
  <c r="BF64"/>
  <c r="BB64"/>
  <c r="AX64"/>
  <c r="AT64"/>
  <c r="AH64"/>
  <c r="AA64"/>
  <c r="Y64"/>
  <c r="N64"/>
  <c r="BI64"/>
  <c r="AY64"/>
  <c r="AS31"/>
  <c r="AQ31"/>
  <c r="AQ64" s="1"/>
  <c r="AO31"/>
  <c r="AM31"/>
  <c r="AK31"/>
  <c r="AI31"/>
  <c r="AI64" s="1"/>
  <c r="AG31"/>
  <c r="AC31"/>
  <c r="AC64" s="1"/>
  <c r="U31"/>
  <c r="S31"/>
  <c r="Q31"/>
  <c r="Q64" s="1"/>
  <c r="O31"/>
  <c r="M31"/>
  <c r="M64" s="1"/>
  <c r="K31"/>
  <c r="G31"/>
  <c r="E31"/>
  <c r="C31"/>
  <c r="K42" i="9"/>
  <c r="AN64" i="8"/>
  <c r="AL64"/>
  <c r="S43"/>
  <c r="S64" s="1"/>
  <c r="BK42"/>
  <c r="BK43" s="1"/>
  <c r="D43"/>
  <c r="D64" s="1"/>
  <c r="AR64"/>
  <c r="AF64"/>
  <c r="AD64"/>
  <c r="AB64"/>
  <c r="X64"/>
  <c r="R64"/>
  <c r="L64"/>
  <c r="H64"/>
  <c r="J64"/>
  <c r="V31"/>
  <c r="V64" s="1"/>
  <c r="BK30"/>
  <c r="BK17"/>
  <c r="I31"/>
  <c r="I64" s="1"/>
  <c r="K64"/>
  <c r="G64"/>
  <c r="E64"/>
  <c r="C64"/>
  <c r="O64" l="1"/>
  <c r="BA64"/>
  <c r="U64"/>
  <c r="AG64"/>
  <c r="AK64"/>
  <c r="AO64"/>
  <c r="AS64"/>
  <c r="BK31"/>
  <c r="BK64" s="1"/>
</calcChain>
</file>

<file path=xl/sharedStrings.xml><?xml version="1.0" encoding="utf-8"?>
<sst xmlns="http://schemas.openxmlformats.org/spreadsheetml/2006/main" count="172" uniqueCount="128">
  <si>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</si>
  <si>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</si>
  <si>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</si>
  <si>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</si>
  <si>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</si>
  <si>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</si>
  <si>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</si>
  <si>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</si>
  <si>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</si>
  <si>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</si>
  <si>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</si>
  <si>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</si>
  <si>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</si>
  <si>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</si>
  <si>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</si>
  <si>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</si>
  <si>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</si>
  <si>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</si>
  <si>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</si>
  <si>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</si>
  <si>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</si>
  <si>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</si>
  <si>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</si>
  <si>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</si>
  <si>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</si>
  <si>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</si>
  <si>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</si>
  <si>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</si>
  <si>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</si>
  <si>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</si>
  <si>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</si>
  <si>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</si>
  <si>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</si>
  <si>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</si>
  <si>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</si>
  <si>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</si>
  <si>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</si>
  <si>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</si>
  <si>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</si>
  <si>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</si>
  <si>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</si>
  <si>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</si>
  <si>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</si>
  <si>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</si>
  <si>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</si>
  <si>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</si>
  <si>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</si>
  <si>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</si>
  <si>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</si>
  <si>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</si>
  <si>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</si>
  <si>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</si>
  <si>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</si>
  <si>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</si>
  <si>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</si>
  <si>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</si>
  <si>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</si>
  <si>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</si>
  <si>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</si>
  <si>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</si>
  <si>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</si>
  <si>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</si>
  <si>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</si>
  <si>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</si>
  <si>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</si>
  <si>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</si>
  <si>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</si>
  <si>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</si>
  <si>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</si>
  <si>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</si>
  <si>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</si>
  <si>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</si>
  <si>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</si>
  <si>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</si>
  <si>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</si>
  <si>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</si>
  <si>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</si>
  <si>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</si>
  <si>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</si>
  <si>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</si>
  <si>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</si>
  <si>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</si>
  <si>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</si>
  <si>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</si>
  <si>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</si>
  <si>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</si>
  <si>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</si>
  <si>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</si>
  <si>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</si>
  <si>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</si>
  <si>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</si>
  <si>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</si>
  <si>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</si>
  <si>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</si>
  <si>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</si>
  <si>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</si>
  <si>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</si>
  <si>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</si>
  <si>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</si>
  <si>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</si>
  <si>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</si>
  <si>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</si>
  <si>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</si>
  <si>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</si>
  <si>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</si>
  <si>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</si>
  <si>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</si>
  <si>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FMP - Series III – 494 days(December 2013)–O</t>
  </si>
  <si>
    <t>IDBI FMP - Series IV–518 Days (January 2014)–B</t>
  </si>
  <si>
    <t>IDBI FMP-Series IV–542 Days(February 2014)–F</t>
  </si>
  <si>
    <t>IDBI Debt Opportunities Fund</t>
  </si>
  <si>
    <t>IDBI Dynamic Bond Fund</t>
  </si>
  <si>
    <t>IDBI Monthly Income Plan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</si>
  <si>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</si>
  <si>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</si>
  <si>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</si>
  <si>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</si>
  <si>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</si>
  <si>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</si>
  <si>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</si>
  <si>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</si>
  <si>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</si>
  <si>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</si>
  <si>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</si>
  <si>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Mutual Fund: Net Average Assets Under Management (AAUM) as on 31st December, 2016(All figures in Rs. Crore)</t>
  </si>
  <si>
    <t>Table showing State wise /Union Territory wise contribution to AAUM of category of schemes as on 31st December, 2016</t>
  </si>
  <si>
    <t>IDBI Prudence Fund</t>
  </si>
  <si>
    <t>-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</si>
</sst>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3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2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164" fontId="0" fillId="0" borderId="1" xfId="1" applyFont="1" applyBorder="1" applyAlignment="1">
      <alignment horizontal="right"/>
    </xf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83"/>
  <sheetViews>
    <sheetView showGridLines="0" tabSelected="1" zoomScale="85" zoomScaleNormal="85" workbookViewId="0">
      <pane xSplit="2" ySplit="5" topLeftCell="BD6" activePane="bottomRight" state="frozen"/>
      <selection activeCell="F20" sqref="F20"/>
      <selection pane="topRight" activeCell="F20" sqref="F20"/>
      <selection pane="bottomLeft" activeCell="F20" sqref="F20"/>
      <selection pane="bottomRight" activeCell="BK8" sqref="BK8"/>
    </sheetView>
  </sheetViews>
  <sheetFormatPr defaultColWidth="9.109375" defaultRowHeight="13.2"/>
  <cols>
    <col min="1" max="1" width="5" style="3" customWidth="1"/>
    <col min="2" max="2" width="47.5546875" style="3" customWidth="1"/>
    <col min="3" max="3" width="15.44140625" style="3" customWidth="1"/>
    <col min="4" max="4" width="15.44140625" style="3" bestFit="1" customWidth="1"/>
    <col min="5" max="62" width="15.44140625" style="3" customWidth="1"/>
    <col min="63" max="63" width="9.5546875" style="3" customWidth="1"/>
    <col min="64" max="64" width="16.6640625" style="3" bestFit="1" customWidth="1"/>
    <col min="65" max="65" width="18" style="3" bestFit="1" customWidth="1"/>
    <col min="66" max="66" width="24.88671875" style="3" bestFit="1" customWidth="1"/>
    <col min="67" max="16384" width="9.109375" style="3"/>
  </cols>
  <sheetData>
    <row r="1" spans="1:107" s="1" customFormat="1" ht="19.5" customHeight="1" thickBot="1">
      <c r="A1" s="76" t="s">
        <v>79</v>
      </c>
      <c r="B1" s="53" t="s">
        <v>32</v>
      </c>
      <c r="C1" s="67" t="s">
        <v>124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9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>
      <c r="A2" s="77"/>
      <c r="B2" s="54"/>
      <c r="C2" s="55" t="s">
        <v>31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7"/>
      <c r="W2" s="55" t="s">
        <v>27</v>
      </c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/>
      <c r="AQ2" s="55" t="s">
        <v>28</v>
      </c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7"/>
      <c r="BK2" s="70" t="s">
        <v>25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6.8" thickBot="1">
      <c r="A3" s="77"/>
      <c r="B3" s="54"/>
      <c r="C3" s="61" t="s">
        <v>12</v>
      </c>
      <c r="D3" s="62"/>
      <c r="E3" s="62"/>
      <c r="F3" s="62"/>
      <c r="G3" s="62"/>
      <c r="H3" s="62"/>
      <c r="I3" s="62"/>
      <c r="J3" s="62"/>
      <c r="K3" s="62"/>
      <c r="L3" s="63"/>
      <c r="M3" s="61" t="s">
        <v>13</v>
      </c>
      <c r="N3" s="62"/>
      <c r="O3" s="62"/>
      <c r="P3" s="62"/>
      <c r="Q3" s="62"/>
      <c r="R3" s="62"/>
      <c r="S3" s="62"/>
      <c r="T3" s="62"/>
      <c r="U3" s="62"/>
      <c r="V3" s="63"/>
      <c r="W3" s="61" t="s">
        <v>12</v>
      </c>
      <c r="X3" s="62"/>
      <c r="Y3" s="62"/>
      <c r="Z3" s="62"/>
      <c r="AA3" s="62"/>
      <c r="AB3" s="62"/>
      <c r="AC3" s="62"/>
      <c r="AD3" s="62"/>
      <c r="AE3" s="62"/>
      <c r="AF3" s="63"/>
      <c r="AG3" s="61" t="s">
        <v>13</v>
      </c>
      <c r="AH3" s="62"/>
      <c r="AI3" s="62"/>
      <c r="AJ3" s="62"/>
      <c r="AK3" s="62"/>
      <c r="AL3" s="62"/>
      <c r="AM3" s="62"/>
      <c r="AN3" s="62"/>
      <c r="AO3" s="62"/>
      <c r="AP3" s="63"/>
      <c r="AQ3" s="61" t="s">
        <v>12</v>
      </c>
      <c r="AR3" s="62"/>
      <c r="AS3" s="62"/>
      <c r="AT3" s="62"/>
      <c r="AU3" s="62"/>
      <c r="AV3" s="62"/>
      <c r="AW3" s="62"/>
      <c r="AX3" s="62"/>
      <c r="AY3" s="62"/>
      <c r="AZ3" s="63"/>
      <c r="BA3" s="61" t="s">
        <v>13</v>
      </c>
      <c r="BB3" s="62"/>
      <c r="BC3" s="62"/>
      <c r="BD3" s="62"/>
      <c r="BE3" s="62"/>
      <c r="BF3" s="62"/>
      <c r="BG3" s="62"/>
      <c r="BH3" s="62"/>
      <c r="BI3" s="62"/>
      <c r="BJ3" s="63"/>
      <c r="BK3" s="71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6.2">
      <c r="A4" s="77"/>
      <c r="B4" s="54"/>
      <c r="C4" s="58" t="s">
        <v>38</v>
      </c>
      <c r="D4" s="59"/>
      <c r="E4" s="59"/>
      <c r="F4" s="59"/>
      <c r="G4" s="60"/>
      <c r="H4" s="58" t="s">
        <v>39</v>
      </c>
      <c r="I4" s="59"/>
      <c r="J4" s="59"/>
      <c r="K4" s="59"/>
      <c r="L4" s="60"/>
      <c r="M4" s="58" t="s">
        <v>38</v>
      </c>
      <c r="N4" s="59"/>
      <c r="O4" s="59"/>
      <c r="P4" s="59"/>
      <c r="Q4" s="60"/>
      <c r="R4" s="58" t="s">
        <v>39</v>
      </c>
      <c r="S4" s="59"/>
      <c r="T4" s="59"/>
      <c r="U4" s="59"/>
      <c r="V4" s="60"/>
      <c r="W4" s="58" t="s">
        <v>38</v>
      </c>
      <c r="X4" s="59"/>
      <c r="Y4" s="59"/>
      <c r="Z4" s="59"/>
      <c r="AA4" s="60"/>
      <c r="AB4" s="58" t="s">
        <v>39</v>
      </c>
      <c r="AC4" s="59"/>
      <c r="AD4" s="59"/>
      <c r="AE4" s="59"/>
      <c r="AF4" s="60"/>
      <c r="AG4" s="58" t="s">
        <v>38</v>
      </c>
      <c r="AH4" s="59"/>
      <c r="AI4" s="59"/>
      <c r="AJ4" s="59"/>
      <c r="AK4" s="60"/>
      <c r="AL4" s="58" t="s">
        <v>39</v>
      </c>
      <c r="AM4" s="59"/>
      <c r="AN4" s="59"/>
      <c r="AO4" s="59"/>
      <c r="AP4" s="60"/>
      <c r="AQ4" s="58" t="s">
        <v>38</v>
      </c>
      <c r="AR4" s="59"/>
      <c r="AS4" s="59"/>
      <c r="AT4" s="59"/>
      <c r="AU4" s="60"/>
      <c r="AV4" s="58" t="s">
        <v>39</v>
      </c>
      <c r="AW4" s="59"/>
      <c r="AX4" s="59"/>
      <c r="AY4" s="59"/>
      <c r="AZ4" s="60"/>
      <c r="BA4" s="58" t="s">
        <v>38</v>
      </c>
      <c r="BB4" s="59"/>
      <c r="BC4" s="59"/>
      <c r="BD4" s="59"/>
      <c r="BE4" s="60"/>
      <c r="BF4" s="58" t="s">
        <v>39</v>
      </c>
      <c r="BG4" s="59"/>
      <c r="BH4" s="59"/>
      <c r="BI4" s="59"/>
      <c r="BJ4" s="60"/>
      <c r="BK4" s="71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>
      <c r="A5" s="77"/>
      <c r="B5" s="54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2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>
      <c r="A6" s="17" t="s">
        <v>0</v>
      </c>
      <c r="B6" s="24" t="s">
        <v>6</v>
      </c>
      <c r="C6" s="64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6"/>
    </row>
    <row r="7" spans="1:107">
      <c r="A7" s="17" t="s">
        <v>80</v>
      </c>
      <c r="B7" s="24" t="s">
        <v>14</v>
      </c>
      <c r="C7" s="64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6"/>
    </row>
    <row r="8" spans="1:107">
      <c r="A8" s="17"/>
      <c r="B8" s="34" t="s">
        <v>105</v>
      </c>
      <c r="C8" s="40">
        <v>0</v>
      </c>
      <c r="D8" s="40">
        <v>68.661194757741796</v>
      </c>
      <c r="E8" s="40">
        <v>382.51996211738702</v>
      </c>
      <c r="F8" s="40">
        <v>0</v>
      </c>
      <c r="G8" s="40">
        <v>0</v>
      </c>
      <c r="H8" s="40">
        <v>3.6078858018687003</v>
      </c>
      <c r="I8" s="40">
        <v>1736.5697484490383</v>
      </c>
      <c r="J8" s="40">
        <v>481.3412884089667</v>
      </c>
      <c r="K8" s="40">
        <v>0</v>
      </c>
      <c r="L8" s="40">
        <v>22.702033710998005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1.7520365199647001</v>
      </c>
      <c r="S8" s="40">
        <v>234.71733904964427</v>
      </c>
      <c r="T8" s="40">
        <v>176.86959464428969</v>
      </c>
      <c r="U8" s="40">
        <v>0</v>
      </c>
      <c r="V8" s="40">
        <v>2.7335309280312003</v>
      </c>
      <c r="W8" s="40">
        <v>0</v>
      </c>
      <c r="X8" s="40">
        <v>2.9037663187419001</v>
      </c>
      <c r="Y8" s="40">
        <v>0</v>
      </c>
      <c r="Z8" s="40">
        <v>0</v>
      </c>
      <c r="AA8" s="40">
        <v>0</v>
      </c>
      <c r="AB8" s="40">
        <v>2.1791509799010997</v>
      </c>
      <c r="AC8" s="40">
        <v>66.424068981059946</v>
      </c>
      <c r="AD8" s="40">
        <v>65.03095638399958</v>
      </c>
      <c r="AE8" s="40">
        <v>0</v>
      </c>
      <c r="AF8" s="40">
        <v>90.810997377222918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5.0246148394793018</v>
      </c>
      <c r="AM8" s="40">
        <v>24.161994068094899</v>
      </c>
      <c r="AN8" s="40">
        <v>306.70916292864308</v>
      </c>
      <c r="AO8" s="40">
        <v>0</v>
      </c>
      <c r="AP8" s="40">
        <v>27.741680891028899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6.4628849610503982</v>
      </c>
      <c r="AW8" s="40">
        <v>99.138229761392807</v>
      </c>
      <c r="AX8" s="40">
        <v>128.31616086574169</v>
      </c>
      <c r="AY8" s="40">
        <v>0</v>
      </c>
      <c r="AZ8" s="40">
        <v>60.657835953317651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1.8500370593784998</v>
      </c>
      <c r="BG8" s="40">
        <v>18.593581839580398</v>
      </c>
      <c r="BH8" s="40">
        <v>25.682375135709201</v>
      </c>
      <c r="BI8" s="40">
        <v>0</v>
      </c>
      <c r="BJ8" s="40">
        <v>1.8054745099018994</v>
      </c>
      <c r="BK8" s="41">
        <f>SUM(C8:BJ8)</f>
        <v>4044.967587242174</v>
      </c>
    </row>
    <row r="9" spans="1:107">
      <c r="A9" s="17"/>
      <c r="B9" s="26" t="s">
        <v>89</v>
      </c>
      <c r="C9" s="38">
        <f t="shared" ref="C9:BJ9" si="0">SUM(C8)</f>
        <v>0</v>
      </c>
      <c r="D9" s="38">
        <f t="shared" si="0"/>
        <v>68.661194757741796</v>
      </c>
      <c r="E9" s="38">
        <f t="shared" si="0"/>
        <v>382.51996211738702</v>
      </c>
      <c r="F9" s="38">
        <f t="shared" si="0"/>
        <v>0</v>
      </c>
      <c r="G9" s="38">
        <f t="shared" si="0"/>
        <v>0</v>
      </c>
      <c r="H9" s="38">
        <f t="shared" si="0"/>
        <v>3.6078858018687003</v>
      </c>
      <c r="I9" s="38">
        <f t="shared" si="0"/>
        <v>1736.5697484490383</v>
      </c>
      <c r="J9" s="38">
        <f t="shared" si="0"/>
        <v>481.3412884089667</v>
      </c>
      <c r="K9" s="38">
        <f t="shared" si="0"/>
        <v>0</v>
      </c>
      <c r="L9" s="38">
        <f t="shared" si="0"/>
        <v>22.702033710998005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1.7520365199647001</v>
      </c>
      <c r="S9" s="38">
        <f t="shared" si="0"/>
        <v>234.71733904964427</v>
      </c>
      <c r="T9" s="38">
        <f t="shared" si="0"/>
        <v>176.86959464428969</v>
      </c>
      <c r="U9" s="38">
        <f t="shared" si="0"/>
        <v>0</v>
      </c>
      <c r="V9" s="38">
        <f t="shared" si="0"/>
        <v>2.7335309280312003</v>
      </c>
      <c r="W9" s="38">
        <f t="shared" si="0"/>
        <v>0</v>
      </c>
      <c r="X9" s="38">
        <f t="shared" si="0"/>
        <v>2.9037663187419001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2.1791509799010997</v>
      </c>
      <c r="AC9" s="38">
        <f t="shared" si="0"/>
        <v>66.424068981059946</v>
      </c>
      <c r="AD9" s="38">
        <f t="shared" si="0"/>
        <v>65.03095638399958</v>
      </c>
      <c r="AE9" s="38">
        <f t="shared" si="0"/>
        <v>0</v>
      </c>
      <c r="AF9" s="38">
        <f t="shared" si="0"/>
        <v>90.810997377222918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5.0246148394793018</v>
      </c>
      <c r="AM9" s="38">
        <f t="shared" si="0"/>
        <v>24.161994068094899</v>
      </c>
      <c r="AN9" s="38">
        <f t="shared" si="0"/>
        <v>306.70916292864308</v>
      </c>
      <c r="AO9" s="38">
        <f t="shared" si="0"/>
        <v>0</v>
      </c>
      <c r="AP9" s="38">
        <f t="shared" si="0"/>
        <v>27.741680891028899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6.4628849610503982</v>
      </c>
      <c r="AW9" s="38">
        <f>(SUM(AW8))</f>
        <v>99.138229761392807</v>
      </c>
      <c r="AX9" s="38">
        <f t="shared" si="0"/>
        <v>128.31616086574169</v>
      </c>
      <c r="AY9" s="38">
        <f t="shared" si="0"/>
        <v>0</v>
      </c>
      <c r="AZ9" s="38">
        <f t="shared" si="0"/>
        <v>60.657835953317651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1.8500370593784998</v>
      </c>
      <c r="BG9" s="38">
        <f t="shared" si="0"/>
        <v>18.593581839580398</v>
      </c>
      <c r="BH9" s="38">
        <f t="shared" si="0"/>
        <v>25.682375135709201</v>
      </c>
      <c r="BI9" s="38">
        <f t="shared" si="0"/>
        <v>0</v>
      </c>
      <c r="BJ9" s="38">
        <f t="shared" si="0"/>
        <v>1.8054745099018994</v>
      </c>
      <c r="BK9" s="36">
        <f>SUM(BK8)</f>
        <v>4044.967587242174</v>
      </c>
    </row>
    <row r="10" spans="1:107">
      <c r="A10" s="17" t="s">
        <v>81</v>
      </c>
      <c r="B10" s="25" t="s">
        <v>3</v>
      </c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6"/>
    </row>
    <row r="11" spans="1:107">
      <c r="A11" s="17"/>
      <c r="B11" s="34" t="s">
        <v>106</v>
      </c>
      <c r="C11" s="40">
        <v>0</v>
      </c>
      <c r="D11" s="40">
        <v>3.8958316022579997</v>
      </c>
      <c r="E11" s="40">
        <v>0</v>
      </c>
      <c r="F11" s="40">
        <v>0</v>
      </c>
      <c r="G11" s="40">
        <v>0</v>
      </c>
      <c r="H11" s="40">
        <v>0.16293844841890001</v>
      </c>
      <c r="I11" s="40">
        <v>0</v>
      </c>
      <c r="J11" s="40">
        <v>0.99285922616120004</v>
      </c>
      <c r="K11" s="40">
        <v>0</v>
      </c>
      <c r="L11" s="40">
        <v>6.957324038700001E-2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0.16953222938660001</v>
      </c>
      <c r="S11" s="40">
        <v>2.4767508193499998E-2</v>
      </c>
      <c r="T11" s="40">
        <v>0</v>
      </c>
      <c r="U11" s="40">
        <v>0</v>
      </c>
      <c r="V11" s="40">
        <v>1.20734342903E-2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0.97421744235329999</v>
      </c>
      <c r="AC11" s="40">
        <v>0.1628133095805</v>
      </c>
      <c r="AD11" s="40">
        <v>2.9426370663224</v>
      </c>
      <c r="AE11" s="40">
        <v>0</v>
      </c>
      <c r="AF11" s="40">
        <v>0.79011822612879989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0.86142031654520013</v>
      </c>
      <c r="AM11" s="40">
        <v>4.9242574870900002E-2</v>
      </c>
      <c r="AN11" s="40">
        <v>1.4327274193547999</v>
      </c>
      <c r="AO11" s="40">
        <v>0</v>
      </c>
      <c r="AP11" s="40">
        <v>0.47394983651580008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0.96643245535280076</v>
      </c>
      <c r="AW11" s="40">
        <v>6.6571074266448003</v>
      </c>
      <c r="AX11" s="40">
        <v>0</v>
      </c>
      <c r="AY11" s="40">
        <v>0</v>
      </c>
      <c r="AZ11" s="40">
        <v>1.1848576186446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0.32043940225630002</v>
      </c>
      <c r="BG11" s="40">
        <v>0.16685310329020001</v>
      </c>
      <c r="BH11" s="40">
        <v>0</v>
      </c>
      <c r="BI11" s="40">
        <v>0</v>
      </c>
      <c r="BJ11" s="40">
        <v>0</v>
      </c>
      <c r="BK11" s="41">
        <f>SUM(C11:BJ11)</f>
        <v>22.310391886955902</v>
      </c>
      <c r="BL11" s="42"/>
      <c r="BO11" s="42"/>
    </row>
    <row r="12" spans="1:107">
      <c r="A12" s="17"/>
      <c r="B12" s="26" t="s">
        <v>90</v>
      </c>
      <c r="C12" s="38">
        <f t="shared" ref="C12:BJ12" si="1">SUM(C11)</f>
        <v>0</v>
      </c>
      <c r="D12" s="38">
        <f t="shared" si="1"/>
        <v>3.8958316022579997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0.16293844841890001</v>
      </c>
      <c r="I12" s="38">
        <f t="shared" si="1"/>
        <v>0</v>
      </c>
      <c r="J12" s="38">
        <f t="shared" si="1"/>
        <v>0.99285922616120004</v>
      </c>
      <c r="K12" s="38">
        <f t="shared" si="1"/>
        <v>0</v>
      </c>
      <c r="L12" s="38">
        <f t="shared" si="1"/>
        <v>6.957324038700001E-2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0.16953222938660001</v>
      </c>
      <c r="S12" s="38">
        <f t="shared" si="1"/>
        <v>2.4767508193499998E-2</v>
      </c>
      <c r="T12" s="38">
        <f t="shared" si="1"/>
        <v>0</v>
      </c>
      <c r="U12" s="38">
        <f t="shared" si="1"/>
        <v>0</v>
      </c>
      <c r="V12" s="38">
        <f t="shared" si="1"/>
        <v>1.20734342903E-2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0.97421744235329999</v>
      </c>
      <c r="AC12" s="38">
        <f t="shared" si="1"/>
        <v>0.1628133095805</v>
      </c>
      <c r="AD12" s="38">
        <f t="shared" si="1"/>
        <v>2.9426370663224</v>
      </c>
      <c r="AE12" s="38">
        <f t="shared" si="1"/>
        <v>0</v>
      </c>
      <c r="AF12" s="38">
        <f t="shared" si="1"/>
        <v>0.79011822612879989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0.86142031654520013</v>
      </c>
      <c r="AM12" s="38">
        <f t="shared" si="1"/>
        <v>4.9242574870900002E-2</v>
      </c>
      <c r="AN12" s="38">
        <f t="shared" si="1"/>
        <v>1.4327274193547999</v>
      </c>
      <c r="AO12" s="38">
        <f t="shared" si="1"/>
        <v>0</v>
      </c>
      <c r="AP12" s="38">
        <f t="shared" si="1"/>
        <v>0.47394983651580008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0.96643245535280076</v>
      </c>
      <c r="AW12" s="38">
        <f>(SUM(AW11))</f>
        <v>6.6571074266448003</v>
      </c>
      <c r="AX12" s="38">
        <f t="shared" si="1"/>
        <v>0</v>
      </c>
      <c r="AY12" s="38">
        <f t="shared" si="1"/>
        <v>0</v>
      </c>
      <c r="AZ12" s="38">
        <f t="shared" si="1"/>
        <v>1.1848576186446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0.32043940225630002</v>
      </c>
      <c r="BG12" s="38">
        <f t="shared" si="1"/>
        <v>0.16685310329020001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22.310391886955902</v>
      </c>
    </row>
    <row r="13" spans="1:107">
      <c r="A13" s="17" t="s">
        <v>82</v>
      </c>
      <c r="B13" s="25" t="s">
        <v>10</v>
      </c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6"/>
    </row>
    <row r="14" spans="1:107">
      <c r="A14" s="17"/>
      <c r="B14" s="34" t="s">
        <v>107</v>
      </c>
      <c r="C14" s="40">
        <v>0</v>
      </c>
      <c r="D14" s="40">
        <v>2.5856154838709</v>
      </c>
      <c r="E14" s="40">
        <v>0</v>
      </c>
      <c r="F14" s="40">
        <v>0</v>
      </c>
      <c r="G14" s="40">
        <v>0</v>
      </c>
      <c r="H14" s="40">
        <v>0.1892858921933</v>
      </c>
      <c r="I14" s="40">
        <v>0</v>
      </c>
      <c r="J14" s="40">
        <v>0</v>
      </c>
      <c r="K14" s="40">
        <v>0</v>
      </c>
      <c r="L14" s="40">
        <v>6.4640387096700003E-2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7.0458021935481998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0.2806587893545</v>
      </c>
      <c r="AC14" s="40">
        <v>0</v>
      </c>
      <c r="AD14" s="40">
        <v>0</v>
      </c>
      <c r="AE14" s="40">
        <v>0</v>
      </c>
      <c r="AF14" s="40">
        <v>2.5708624957093997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0.1922097179352</v>
      </c>
      <c r="AM14" s="40">
        <v>0</v>
      </c>
      <c r="AN14" s="40">
        <v>0</v>
      </c>
      <c r="AO14" s="40">
        <v>0</v>
      </c>
      <c r="AP14" s="40">
        <v>1.4331591735158999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2.3021700799977998</v>
      </c>
      <c r="AW14" s="40">
        <v>3.3397628756771001</v>
      </c>
      <c r="AX14" s="40">
        <v>0</v>
      </c>
      <c r="AY14" s="40">
        <v>0</v>
      </c>
      <c r="AZ14" s="40">
        <v>15.775162467901305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0.1361610682577</v>
      </c>
      <c r="BG14" s="40">
        <v>3.1965693548299999E-2</v>
      </c>
      <c r="BH14" s="40">
        <v>1.2786149556774</v>
      </c>
      <c r="BI14" s="40">
        <v>0</v>
      </c>
      <c r="BJ14" s="40">
        <v>0.12385942580629999</v>
      </c>
      <c r="BK14" s="41">
        <f t="shared" ref="BK14:BK16" si="2">SUM(C14:BJ14)</f>
        <v>37.349930700090006</v>
      </c>
    </row>
    <row r="15" spans="1:107">
      <c r="A15" s="17"/>
      <c r="B15" s="34" t="s">
        <v>108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0.10505174358039999</v>
      </c>
      <c r="I15" s="40">
        <v>0</v>
      </c>
      <c r="J15" s="40">
        <v>0</v>
      </c>
      <c r="K15" s="40">
        <v>0</v>
      </c>
      <c r="L15" s="40">
        <v>2.0639276783866998</v>
      </c>
      <c r="M15" s="40">
        <v>0</v>
      </c>
      <c r="N15" s="40">
        <v>0</v>
      </c>
      <c r="O15" s="40">
        <v>0</v>
      </c>
      <c r="P15" s="40">
        <v>0</v>
      </c>
      <c r="Q15" s="40">
        <v>0</v>
      </c>
      <c r="R15" s="40">
        <v>3.6843593999899997E-2</v>
      </c>
      <c r="S15" s="40">
        <v>0</v>
      </c>
      <c r="T15" s="40">
        <v>0.3198895967741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A15" s="40">
        <v>0</v>
      </c>
      <c r="AB15" s="40">
        <v>0.27006483522540004</v>
      </c>
      <c r="AC15" s="40">
        <v>0</v>
      </c>
      <c r="AD15" s="40">
        <v>0.1262868387096</v>
      </c>
      <c r="AE15" s="40">
        <v>0</v>
      </c>
      <c r="AF15" s="40">
        <v>4.0872152144514002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0.19059862606429998</v>
      </c>
      <c r="AM15" s="40">
        <v>0</v>
      </c>
      <c r="AN15" s="40">
        <v>0</v>
      </c>
      <c r="AO15" s="40">
        <v>0</v>
      </c>
      <c r="AP15" s="40">
        <v>0.81360511035459993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1.6346152139337</v>
      </c>
      <c r="AW15" s="40">
        <v>5.2726190183222998</v>
      </c>
      <c r="AX15" s="40">
        <v>0</v>
      </c>
      <c r="AY15" s="40">
        <v>0</v>
      </c>
      <c r="AZ15" s="40">
        <v>9.2972808963210003</v>
      </c>
      <c r="BA15" s="40">
        <v>0</v>
      </c>
      <c r="BB15" s="40">
        <v>0</v>
      </c>
      <c r="BC15" s="40">
        <v>0</v>
      </c>
      <c r="BD15" s="40">
        <v>0</v>
      </c>
      <c r="BE15" s="40">
        <v>0</v>
      </c>
      <c r="BF15" s="40">
        <v>0.35590249638679999</v>
      </c>
      <c r="BG15" s="40">
        <v>2.5257367741900003E-2</v>
      </c>
      <c r="BH15" s="40">
        <v>0</v>
      </c>
      <c r="BI15" s="40">
        <v>0</v>
      </c>
      <c r="BJ15" s="40">
        <v>0.2074282845482</v>
      </c>
      <c r="BK15" s="41">
        <f t="shared" si="2"/>
        <v>24.806586514800298</v>
      </c>
    </row>
    <row r="16" spans="1:107">
      <c r="A16" s="17"/>
      <c r="B16" s="34" t="s">
        <v>109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5.0600206449999997E-3</v>
      </c>
      <c r="I16" s="40">
        <v>2.5300103225806003</v>
      </c>
      <c r="J16" s="40">
        <v>0</v>
      </c>
      <c r="K16" s="40">
        <v>0</v>
      </c>
      <c r="L16" s="40">
        <v>0.2340259548386</v>
      </c>
      <c r="M16" s="40">
        <v>0</v>
      </c>
      <c r="N16" s="40">
        <v>0</v>
      </c>
      <c r="O16" s="40">
        <v>0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0">
        <v>0.1194334192256</v>
      </c>
      <c r="AC16" s="40">
        <v>0</v>
      </c>
      <c r="AD16" s="40">
        <v>0</v>
      </c>
      <c r="AE16" s="40">
        <v>0</v>
      </c>
      <c r="AF16" s="40">
        <v>0.44974927741919996</v>
      </c>
      <c r="AG16" s="40">
        <v>0</v>
      </c>
      <c r="AH16" s="40">
        <v>0</v>
      </c>
      <c r="AI16" s="40">
        <v>0</v>
      </c>
      <c r="AJ16" s="40">
        <v>0</v>
      </c>
      <c r="AK16" s="40">
        <v>0</v>
      </c>
      <c r="AL16" s="40">
        <v>0.17815827674170001</v>
      </c>
      <c r="AM16" s="40">
        <v>0</v>
      </c>
      <c r="AN16" s="40">
        <v>0.3747910645161</v>
      </c>
      <c r="AO16" s="40">
        <v>0</v>
      </c>
      <c r="AP16" s="40">
        <v>0.59827367664510001</v>
      </c>
      <c r="AQ16" s="40">
        <v>0</v>
      </c>
      <c r="AR16" s="40">
        <v>0</v>
      </c>
      <c r="AS16" s="40">
        <v>0</v>
      </c>
      <c r="AT16" s="40">
        <v>0</v>
      </c>
      <c r="AU16" s="40">
        <v>0</v>
      </c>
      <c r="AV16" s="40">
        <v>0.79380122815950005</v>
      </c>
      <c r="AW16" s="40">
        <v>8.2454034193546004</v>
      </c>
      <c r="AX16" s="40">
        <v>0</v>
      </c>
      <c r="AY16" s="40">
        <v>0</v>
      </c>
      <c r="AZ16" s="40">
        <v>4.3288367951605995</v>
      </c>
      <c r="BA16" s="40">
        <v>0</v>
      </c>
      <c r="BB16" s="40">
        <v>0</v>
      </c>
      <c r="BC16" s="40">
        <v>0</v>
      </c>
      <c r="BD16" s="40">
        <v>0</v>
      </c>
      <c r="BE16" s="40">
        <v>0</v>
      </c>
      <c r="BF16" s="40">
        <v>7.5728131161099999E-2</v>
      </c>
      <c r="BG16" s="40">
        <v>2.6669215275482001</v>
      </c>
      <c r="BH16" s="40">
        <v>0</v>
      </c>
      <c r="BI16" s="40">
        <v>0</v>
      </c>
      <c r="BJ16" s="40">
        <v>0.32882540645160002</v>
      </c>
      <c r="BK16" s="41">
        <f t="shared" si="2"/>
        <v>20.929018520447503</v>
      </c>
    </row>
    <row r="17" spans="1:67">
      <c r="A17" s="17"/>
      <c r="B17" s="26" t="s">
        <v>97</v>
      </c>
      <c r="C17" s="39">
        <f t="shared" ref="C17:AH17" si="3">SUM(C14:C16)</f>
        <v>0</v>
      </c>
      <c r="D17" s="39">
        <f t="shared" si="3"/>
        <v>2.5856154838709</v>
      </c>
      <c r="E17" s="39">
        <f t="shared" si="3"/>
        <v>0</v>
      </c>
      <c r="F17" s="39">
        <f t="shared" si="3"/>
        <v>0</v>
      </c>
      <c r="G17" s="39">
        <f t="shared" si="3"/>
        <v>0</v>
      </c>
      <c r="H17" s="39">
        <f t="shared" si="3"/>
        <v>0.29939765641869998</v>
      </c>
      <c r="I17" s="39">
        <f t="shared" si="3"/>
        <v>2.5300103225806003</v>
      </c>
      <c r="J17" s="39">
        <f t="shared" si="3"/>
        <v>0</v>
      </c>
      <c r="K17" s="39">
        <f t="shared" si="3"/>
        <v>0</v>
      </c>
      <c r="L17" s="39">
        <f t="shared" si="3"/>
        <v>2.3625940203219997</v>
      </c>
      <c r="M17" s="39">
        <f t="shared" si="3"/>
        <v>0</v>
      </c>
      <c r="N17" s="39">
        <f t="shared" si="3"/>
        <v>0</v>
      </c>
      <c r="O17" s="39">
        <f t="shared" si="3"/>
        <v>0</v>
      </c>
      <c r="P17" s="39">
        <f t="shared" si="3"/>
        <v>0</v>
      </c>
      <c r="Q17" s="39">
        <f t="shared" si="3"/>
        <v>0</v>
      </c>
      <c r="R17" s="39">
        <f t="shared" si="3"/>
        <v>3.6843593999899997E-2</v>
      </c>
      <c r="S17" s="39">
        <f t="shared" si="3"/>
        <v>0</v>
      </c>
      <c r="T17" s="39">
        <f t="shared" si="3"/>
        <v>0.3198895967741</v>
      </c>
      <c r="U17" s="39">
        <f t="shared" si="3"/>
        <v>0</v>
      </c>
      <c r="V17" s="39">
        <f t="shared" si="3"/>
        <v>7.0458021935481998</v>
      </c>
      <c r="W17" s="39">
        <f t="shared" si="3"/>
        <v>0</v>
      </c>
      <c r="X17" s="39">
        <f t="shared" si="3"/>
        <v>0</v>
      </c>
      <c r="Y17" s="39">
        <f t="shared" si="3"/>
        <v>0</v>
      </c>
      <c r="Z17" s="39">
        <f t="shared" si="3"/>
        <v>0</v>
      </c>
      <c r="AA17" s="39">
        <f t="shared" si="3"/>
        <v>0</v>
      </c>
      <c r="AB17" s="39">
        <f t="shared" si="3"/>
        <v>0.67015704380550012</v>
      </c>
      <c r="AC17" s="39">
        <f t="shared" si="3"/>
        <v>0</v>
      </c>
      <c r="AD17" s="39">
        <f t="shared" si="3"/>
        <v>0.1262868387096</v>
      </c>
      <c r="AE17" s="39">
        <f t="shared" si="3"/>
        <v>0</v>
      </c>
      <c r="AF17" s="39">
        <f t="shared" si="3"/>
        <v>7.1078269875800002</v>
      </c>
      <c r="AG17" s="39">
        <f t="shared" si="3"/>
        <v>0</v>
      </c>
      <c r="AH17" s="39">
        <f t="shared" si="3"/>
        <v>0</v>
      </c>
      <c r="AI17" s="39">
        <f t="shared" ref="AI17:BK17" si="4">SUM(AI14:AI16)</f>
        <v>0</v>
      </c>
      <c r="AJ17" s="39">
        <f t="shared" si="4"/>
        <v>0</v>
      </c>
      <c r="AK17" s="39">
        <f t="shared" si="4"/>
        <v>0</v>
      </c>
      <c r="AL17" s="39">
        <f t="shared" si="4"/>
        <v>0.56096662074119996</v>
      </c>
      <c r="AM17" s="39">
        <f t="shared" si="4"/>
        <v>0</v>
      </c>
      <c r="AN17" s="39">
        <f t="shared" si="4"/>
        <v>0.3747910645161</v>
      </c>
      <c r="AO17" s="39">
        <f t="shared" si="4"/>
        <v>0</v>
      </c>
      <c r="AP17" s="39">
        <f t="shared" si="4"/>
        <v>2.8450379605156</v>
      </c>
      <c r="AQ17" s="39">
        <f t="shared" si="4"/>
        <v>0</v>
      </c>
      <c r="AR17" s="39">
        <f t="shared" si="4"/>
        <v>0</v>
      </c>
      <c r="AS17" s="39">
        <f t="shared" si="4"/>
        <v>0</v>
      </c>
      <c r="AT17" s="39">
        <f t="shared" si="4"/>
        <v>0</v>
      </c>
      <c r="AU17" s="39">
        <f t="shared" si="4"/>
        <v>0</v>
      </c>
      <c r="AV17" s="39">
        <f t="shared" si="4"/>
        <v>4.7305865220910004</v>
      </c>
      <c r="AW17" s="39">
        <f t="shared" si="4"/>
        <v>16.857785313354</v>
      </c>
      <c r="AX17" s="39">
        <f t="shared" si="4"/>
        <v>0</v>
      </c>
      <c r="AY17" s="39">
        <f t="shared" si="4"/>
        <v>0</v>
      </c>
      <c r="AZ17" s="39">
        <f t="shared" si="4"/>
        <v>29.401280159382907</v>
      </c>
      <c r="BA17" s="39">
        <f t="shared" si="4"/>
        <v>0</v>
      </c>
      <c r="BB17" s="39">
        <f t="shared" si="4"/>
        <v>0</v>
      </c>
      <c r="BC17" s="39">
        <f t="shared" si="4"/>
        <v>0</v>
      </c>
      <c r="BD17" s="39">
        <f t="shared" si="4"/>
        <v>0</v>
      </c>
      <c r="BE17" s="39">
        <f t="shared" si="4"/>
        <v>0</v>
      </c>
      <c r="BF17" s="39">
        <f t="shared" si="4"/>
        <v>0.56779169580559996</v>
      </c>
      <c r="BG17" s="39">
        <f t="shared" si="4"/>
        <v>2.7241445888384002</v>
      </c>
      <c r="BH17" s="39">
        <f t="shared" si="4"/>
        <v>1.2786149556774</v>
      </c>
      <c r="BI17" s="39">
        <f t="shared" si="4"/>
        <v>0</v>
      </c>
      <c r="BJ17" s="39">
        <f t="shared" si="4"/>
        <v>0.66011311680610008</v>
      </c>
      <c r="BK17" s="39">
        <f t="shared" si="4"/>
        <v>83.0855357353378</v>
      </c>
    </row>
    <row r="18" spans="1:67">
      <c r="A18" s="17" t="s">
        <v>83</v>
      </c>
      <c r="B18" s="25" t="s">
        <v>15</v>
      </c>
      <c r="C18" s="64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6"/>
    </row>
    <row r="19" spans="1:67">
      <c r="A19" s="17"/>
      <c r="B19" s="26" t="s">
        <v>40</v>
      </c>
      <c r="C19" s="36">
        <v>0</v>
      </c>
      <c r="D19" s="35">
        <v>0</v>
      </c>
      <c r="E19" s="35">
        <v>0</v>
      </c>
      <c r="F19" s="35">
        <v>0</v>
      </c>
      <c r="G19" s="37">
        <v>0</v>
      </c>
      <c r="H19" s="36">
        <v>0</v>
      </c>
      <c r="I19" s="35">
        <v>0</v>
      </c>
      <c r="J19" s="35">
        <v>0</v>
      </c>
      <c r="K19" s="35">
        <v>0</v>
      </c>
      <c r="L19" s="37">
        <v>0</v>
      </c>
      <c r="M19" s="36">
        <v>0</v>
      </c>
      <c r="N19" s="35">
        <v>0</v>
      </c>
      <c r="O19" s="35">
        <v>0</v>
      </c>
      <c r="P19" s="35">
        <v>0</v>
      </c>
      <c r="Q19" s="37">
        <v>0</v>
      </c>
      <c r="R19" s="36">
        <v>0</v>
      </c>
      <c r="S19" s="35">
        <v>0</v>
      </c>
      <c r="T19" s="35">
        <v>0</v>
      </c>
      <c r="U19" s="35">
        <v>0</v>
      </c>
      <c r="V19" s="37">
        <v>0</v>
      </c>
      <c r="W19" s="36">
        <v>0</v>
      </c>
      <c r="X19" s="35">
        <v>0</v>
      </c>
      <c r="Y19" s="35">
        <v>0</v>
      </c>
      <c r="Z19" s="35">
        <v>0</v>
      </c>
      <c r="AA19" s="37">
        <v>0</v>
      </c>
      <c r="AB19" s="36">
        <v>0</v>
      </c>
      <c r="AC19" s="35">
        <v>0</v>
      </c>
      <c r="AD19" s="35">
        <v>0</v>
      </c>
      <c r="AE19" s="35">
        <v>0</v>
      </c>
      <c r="AF19" s="37">
        <v>0</v>
      </c>
      <c r="AG19" s="36">
        <v>0</v>
      </c>
      <c r="AH19" s="35">
        <v>0</v>
      </c>
      <c r="AI19" s="35">
        <v>0</v>
      </c>
      <c r="AJ19" s="35">
        <v>0</v>
      </c>
      <c r="AK19" s="37">
        <v>0</v>
      </c>
      <c r="AL19" s="36">
        <v>0</v>
      </c>
      <c r="AM19" s="35">
        <v>0</v>
      </c>
      <c r="AN19" s="35">
        <v>0</v>
      </c>
      <c r="AO19" s="35">
        <v>0</v>
      </c>
      <c r="AP19" s="37">
        <v>0</v>
      </c>
      <c r="AQ19" s="36">
        <v>0</v>
      </c>
      <c r="AR19" s="35">
        <v>0</v>
      </c>
      <c r="AS19" s="35">
        <v>0</v>
      </c>
      <c r="AT19" s="35">
        <v>0</v>
      </c>
      <c r="AU19" s="37">
        <v>0</v>
      </c>
      <c r="AV19" s="36">
        <v>0</v>
      </c>
      <c r="AW19" s="35">
        <v>0</v>
      </c>
      <c r="AX19" s="35">
        <v>0</v>
      </c>
      <c r="AY19" s="35">
        <v>0</v>
      </c>
      <c r="AZ19" s="37">
        <v>0</v>
      </c>
      <c r="BA19" s="36">
        <v>0</v>
      </c>
      <c r="BB19" s="35">
        <v>0</v>
      </c>
      <c r="BC19" s="35">
        <v>0</v>
      </c>
      <c r="BD19" s="35">
        <v>0</v>
      </c>
      <c r="BE19" s="37">
        <v>0</v>
      </c>
      <c r="BF19" s="36">
        <v>0</v>
      </c>
      <c r="BG19" s="35">
        <v>0</v>
      </c>
      <c r="BH19" s="35">
        <v>0</v>
      </c>
      <c r="BI19" s="35">
        <v>0</v>
      </c>
      <c r="BJ19" s="37">
        <v>0</v>
      </c>
      <c r="BK19" s="41">
        <f>SUM(C19:BJ19)</f>
        <v>0</v>
      </c>
    </row>
    <row r="20" spans="1:67">
      <c r="A20" s="17"/>
      <c r="B20" s="26" t="s">
        <v>96</v>
      </c>
      <c r="C20" s="38">
        <f t="shared" ref="C20:BJ20" si="5">SUM(C19)</f>
        <v>0</v>
      </c>
      <c r="D20" s="38">
        <f t="shared" si="5"/>
        <v>0</v>
      </c>
      <c r="E20" s="38">
        <f t="shared" si="5"/>
        <v>0</v>
      </c>
      <c r="F20" s="38">
        <f t="shared" si="5"/>
        <v>0</v>
      </c>
      <c r="G20" s="38">
        <f t="shared" si="5"/>
        <v>0</v>
      </c>
      <c r="H20" s="38">
        <f t="shared" si="5"/>
        <v>0</v>
      </c>
      <c r="I20" s="38">
        <f t="shared" si="5"/>
        <v>0</v>
      </c>
      <c r="J20" s="38">
        <f t="shared" si="5"/>
        <v>0</v>
      </c>
      <c r="K20" s="38">
        <f t="shared" si="5"/>
        <v>0</v>
      </c>
      <c r="L20" s="38">
        <f t="shared" si="5"/>
        <v>0</v>
      </c>
      <c r="M20" s="38">
        <f t="shared" si="5"/>
        <v>0</v>
      </c>
      <c r="N20" s="38">
        <f t="shared" si="5"/>
        <v>0</v>
      </c>
      <c r="O20" s="38">
        <f t="shared" si="5"/>
        <v>0</v>
      </c>
      <c r="P20" s="38">
        <f t="shared" si="5"/>
        <v>0</v>
      </c>
      <c r="Q20" s="38">
        <f t="shared" si="5"/>
        <v>0</v>
      </c>
      <c r="R20" s="38">
        <f t="shared" si="5"/>
        <v>0</v>
      </c>
      <c r="S20" s="38">
        <f t="shared" si="5"/>
        <v>0</v>
      </c>
      <c r="T20" s="38">
        <f t="shared" si="5"/>
        <v>0</v>
      </c>
      <c r="U20" s="38">
        <f t="shared" si="5"/>
        <v>0</v>
      </c>
      <c r="V20" s="38">
        <f t="shared" si="5"/>
        <v>0</v>
      </c>
      <c r="W20" s="38">
        <f t="shared" si="5"/>
        <v>0</v>
      </c>
      <c r="X20" s="38">
        <f t="shared" si="5"/>
        <v>0</v>
      </c>
      <c r="Y20" s="38">
        <f t="shared" si="5"/>
        <v>0</v>
      </c>
      <c r="Z20" s="38">
        <f t="shared" si="5"/>
        <v>0</v>
      </c>
      <c r="AA20" s="38">
        <f t="shared" si="5"/>
        <v>0</v>
      </c>
      <c r="AB20" s="38">
        <f t="shared" si="5"/>
        <v>0</v>
      </c>
      <c r="AC20" s="38">
        <f t="shared" si="5"/>
        <v>0</v>
      </c>
      <c r="AD20" s="38">
        <f t="shared" si="5"/>
        <v>0</v>
      </c>
      <c r="AE20" s="38">
        <f t="shared" si="5"/>
        <v>0</v>
      </c>
      <c r="AF20" s="38">
        <f t="shared" si="5"/>
        <v>0</v>
      </c>
      <c r="AG20" s="38">
        <f t="shared" si="5"/>
        <v>0</v>
      </c>
      <c r="AH20" s="38">
        <f t="shared" si="5"/>
        <v>0</v>
      </c>
      <c r="AI20" s="38">
        <f t="shared" si="5"/>
        <v>0</v>
      </c>
      <c r="AJ20" s="38">
        <f t="shared" si="5"/>
        <v>0</v>
      </c>
      <c r="AK20" s="38">
        <f t="shared" si="5"/>
        <v>0</v>
      </c>
      <c r="AL20" s="38">
        <f t="shared" si="5"/>
        <v>0</v>
      </c>
      <c r="AM20" s="38">
        <f t="shared" si="5"/>
        <v>0</v>
      </c>
      <c r="AN20" s="38">
        <f t="shared" si="5"/>
        <v>0</v>
      </c>
      <c r="AO20" s="38">
        <f t="shared" si="5"/>
        <v>0</v>
      </c>
      <c r="AP20" s="38">
        <f t="shared" si="5"/>
        <v>0</v>
      </c>
      <c r="AQ20" s="38">
        <f t="shared" si="5"/>
        <v>0</v>
      </c>
      <c r="AR20" s="38">
        <f t="shared" si="5"/>
        <v>0</v>
      </c>
      <c r="AS20" s="38">
        <f t="shared" si="5"/>
        <v>0</v>
      </c>
      <c r="AT20" s="38">
        <f t="shared" si="5"/>
        <v>0</v>
      </c>
      <c r="AU20" s="38">
        <f t="shared" si="5"/>
        <v>0</v>
      </c>
      <c r="AV20" s="38">
        <f t="shared" si="5"/>
        <v>0</v>
      </c>
      <c r="AW20" s="38">
        <f t="shared" si="5"/>
        <v>0</v>
      </c>
      <c r="AX20" s="38">
        <f t="shared" si="5"/>
        <v>0</v>
      </c>
      <c r="AY20" s="38">
        <f t="shared" si="5"/>
        <v>0</v>
      </c>
      <c r="AZ20" s="38">
        <f t="shared" si="5"/>
        <v>0</v>
      </c>
      <c r="BA20" s="38">
        <f t="shared" si="5"/>
        <v>0</v>
      </c>
      <c r="BB20" s="38">
        <f t="shared" si="5"/>
        <v>0</v>
      </c>
      <c r="BC20" s="38">
        <f t="shared" si="5"/>
        <v>0</v>
      </c>
      <c r="BD20" s="38">
        <f t="shared" si="5"/>
        <v>0</v>
      </c>
      <c r="BE20" s="38">
        <f t="shared" si="5"/>
        <v>0</v>
      </c>
      <c r="BF20" s="38">
        <f t="shared" si="5"/>
        <v>0</v>
      </c>
      <c r="BG20" s="38">
        <f t="shared" si="5"/>
        <v>0</v>
      </c>
      <c r="BH20" s="38">
        <f t="shared" si="5"/>
        <v>0</v>
      </c>
      <c r="BI20" s="38">
        <f t="shared" si="5"/>
        <v>0</v>
      </c>
      <c r="BJ20" s="38">
        <f t="shared" si="5"/>
        <v>0</v>
      </c>
      <c r="BK20" s="39">
        <f>SUM(BK19)</f>
        <v>0</v>
      </c>
    </row>
    <row r="21" spans="1:67">
      <c r="A21" s="17" t="s">
        <v>85</v>
      </c>
      <c r="B21" s="33" t="s">
        <v>101</v>
      </c>
      <c r="C21" s="64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6"/>
    </row>
    <row r="22" spans="1:67">
      <c r="A22" s="17"/>
      <c r="B22" s="26" t="s">
        <v>40</v>
      </c>
      <c r="C22" s="36">
        <v>0</v>
      </c>
      <c r="D22" s="35">
        <v>0</v>
      </c>
      <c r="E22" s="35">
        <v>0</v>
      </c>
      <c r="F22" s="35">
        <v>0</v>
      </c>
      <c r="G22" s="37">
        <v>0</v>
      </c>
      <c r="H22" s="36">
        <v>0</v>
      </c>
      <c r="I22" s="35">
        <v>0</v>
      </c>
      <c r="J22" s="35">
        <v>0</v>
      </c>
      <c r="K22" s="35">
        <v>0</v>
      </c>
      <c r="L22" s="37">
        <v>0</v>
      </c>
      <c r="M22" s="36">
        <v>0</v>
      </c>
      <c r="N22" s="35">
        <v>0</v>
      </c>
      <c r="O22" s="35">
        <v>0</v>
      </c>
      <c r="P22" s="35">
        <v>0</v>
      </c>
      <c r="Q22" s="37">
        <v>0</v>
      </c>
      <c r="R22" s="36">
        <v>0</v>
      </c>
      <c r="S22" s="35">
        <v>0</v>
      </c>
      <c r="T22" s="35">
        <v>0</v>
      </c>
      <c r="U22" s="35">
        <v>0</v>
      </c>
      <c r="V22" s="37">
        <v>0</v>
      </c>
      <c r="W22" s="36">
        <v>0</v>
      </c>
      <c r="X22" s="35">
        <v>0</v>
      </c>
      <c r="Y22" s="35">
        <v>0</v>
      </c>
      <c r="Z22" s="35">
        <v>0</v>
      </c>
      <c r="AA22" s="37">
        <v>0</v>
      </c>
      <c r="AB22" s="36">
        <v>0</v>
      </c>
      <c r="AC22" s="35">
        <v>0</v>
      </c>
      <c r="AD22" s="35">
        <v>0</v>
      </c>
      <c r="AE22" s="35">
        <v>0</v>
      </c>
      <c r="AF22" s="37">
        <v>0</v>
      </c>
      <c r="AG22" s="36">
        <v>0</v>
      </c>
      <c r="AH22" s="35">
        <v>0</v>
      </c>
      <c r="AI22" s="35">
        <v>0</v>
      </c>
      <c r="AJ22" s="35">
        <v>0</v>
      </c>
      <c r="AK22" s="37">
        <v>0</v>
      </c>
      <c r="AL22" s="36">
        <v>0</v>
      </c>
      <c r="AM22" s="35">
        <v>0</v>
      </c>
      <c r="AN22" s="35">
        <v>0</v>
      </c>
      <c r="AO22" s="35">
        <v>0</v>
      </c>
      <c r="AP22" s="37">
        <v>0</v>
      </c>
      <c r="AQ22" s="36">
        <v>0</v>
      </c>
      <c r="AR22" s="35">
        <v>0</v>
      </c>
      <c r="AS22" s="35">
        <v>0</v>
      </c>
      <c r="AT22" s="35">
        <v>0</v>
      </c>
      <c r="AU22" s="37">
        <v>0</v>
      </c>
      <c r="AV22" s="36">
        <v>0</v>
      </c>
      <c r="AW22" s="35">
        <v>0</v>
      </c>
      <c r="AX22" s="35">
        <v>0</v>
      </c>
      <c r="AY22" s="35">
        <v>0</v>
      </c>
      <c r="AZ22" s="37">
        <v>0</v>
      </c>
      <c r="BA22" s="36">
        <v>0</v>
      </c>
      <c r="BB22" s="35">
        <v>0</v>
      </c>
      <c r="BC22" s="35">
        <v>0</v>
      </c>
      <c r="BD22" s="35">
        <v>0</v>
      </c>
      <c r="BE22" s="37">
        <v>0</v>
      </c>
      <c r="BF22" s="36">
        <v>0</v>
      </c>
      <c r="BG22" s="35">
        <v>0</v>
      </c>
      <c r="BH22" s="35">
        <v>0</v>
      </c>
      <c r="BI22" s="35">
        <v>0</v>
      </c>
      <c r="BJ22" s="37">
        <v>0</v>
      </c>
      <c r="BK22" s="41">
        <f>SUM(C22:BJ22)</f>
        <v>0</v>
      </c>
    </row>
    <row r="23" spans="1:67">
      <c r="A23" s="17"/>
      <c r="B23" s="26" t="s">
        <v>95</v>
      </c>
      <c r="C23" s="38">
        <f t="shared" ref="C23:BJ23" si="6">SUM(C22)</f>
        <v>0</v>
      </c>
      <c r="D23" s="38">
        <f t="shared" si="6"/>
        <v>0</v>
      </c>
      <c r="E23" s="38">
        <f t="shared" si="6"/>
        <v>0</v>
      </c>
      <c r="F23" s="38">
        <f t="shared" si="6"/>
        <v>0</v>
      </c>
      <c r="G23" s="38">
        <f t="shared" si="6"/>
        <v>0</v>
      </c>
      <c r="H23" s="38">
        <f t="shared" si="6"/>
        <v>0</v>
      </c>
      <c r="I23" s="38">
        <f t="shared" si="6"/>
        <v>0</v>
      </c>
      <c r="J23" s="38">
        <f t="shared" si="6"/>
        <v>0</v>
      </c>
      <c r="K23" s="38">
        <f t="shared" si="6"/>
        <v>0</v>
      </c>
      <c r="L23" s="38">
        <f t="shared" si="6"/>
        <v>0</v>
      </c>
      <c r="M23" s="38">
        <f t="shared" si="6"/>
        <v>0</v>
      </c>
      <c r="N23" s="38">
        <f t="shared" si="6"/>
        <v>0</v>
      </c>
      <c r="O23" s="38">
        <f t="shared" si="6"/>
        <v>0</v>
      </c>
      <c r="P23" s="38">
        <f t="shared" si="6"/>
        <v>0</v>
      </c>
      <c r="Q23" s="38">
        <f t="shared" si="6"/>
        <v>0</v>
      </c>
      <c r="R23" s="38">
        <f t="shared" si="6"/>
        <v>0</v>
      </c>
      <c r="S23" s="38">
        <f t="shared" si="6"/>
        <v>0</v>
      </c>
      <c r="T23" s="38">
        <f t="shared" si="6"/>
        <v>0</v>
      </c>
      <c r="U23" s="38">
        <f t="shared" si="6"/>
        <v>0</v>
      </c>
      <c r="V23" s="38">
        <f t="shared" si="6"/>
        <v>0</v>
      </c>
      <c r="W23" s="38">
        <f t="shared" si="6"/>
        <v>0</v>
      </c>
      <c r="X23" s="38">
        <f t="shared" si="6"/>
        <v>0</v>
      </c>
      <c r="Y23" s="38">
        <f t="shared" si="6"/>
        <v>0</v>
      </c>
      <c r="Z23" s="38">
        <f t="shared" si="6"/>
        <v>0</v>
      </c>
      <c r="AA23" s="38">
        <f t="shared" si="6"/>
        <v>0</v>
      </c>
      <c r="AB23" s="38">
        <f t="shared" si="6"/>
        <v>0</v>
      </c>
      <c r="AC23" s="38">
        <f t="shared" si="6"/>
        <v>0</v>
      </c>
      <c r="AD23" s="38">
        <f t="shared" si="6"/>
        <v>0</v>
      </c>
      <c r="AE23" s="38">
        <f t="shared" si="6"/>
        <v>0</v>
      </c>
      <c r="AF23" s="38">
        <f t="shared" si="6"/>
        <v>0</v>
      </c>
      <c r="AG23" s="38">
        <f t="shared" si="6"/>
        <v>0</v>
      </c>
      <c r="AH23" s="38">
        <f t="shared" si="6"/>
        <v>0</v>
      </c>
      <c r="AI23" s="38">
        <f t="shared" si="6"/>
        <v>0</v>
      </c>
      <c r="AJ23" s="38">
        <f t="shared" si="6"/>
        <v>0</v>
      </c>
      <c r="AK23" s="38">
        <f t="shared" si="6"/>
        <v>0</v>
      </c>
      <c r="AL23" s="38">
        <f t="shared" si="6"/>
        <v>0</v>
      </c>
      <c r="AM23" s="38">
        <f t="shared" si="6"/>
        <v>0</v>
      </c>
      <c r="AN23" s="38">
        <f t="shared" si="6"/>
        <v>0</v>
      </c>
      <c r="AO23" s="38">
        <f t="shared" si="6"/>
        <v>0</v>
      </c>
      <c r="AP23" s="38">
        <f t="shared" si="6"/>
        <v>0</v>
      </c>
      <c r="AQ23" s="38">
        <f t="shared" si="6"/>
        <v>0</v>
      </c>
      <c r="AR23" s="38">
        <f t="shared" si="6"/>
        <v>0</v>
      </c>
      <c r="AS23" s="38">
        <f t="shared" si="6"/>
        <v>0</v>
      </c>
      <c r="AT23" s="38">
        <f t="shared" si="6"/>
        <v>0</v>
      </c>
      <c r="AU23" s="38">
        <f t="shared" si="6"/>
        <v>0</v>
      </c>
      <c r="AV23" s="38">
        <f t="shared" si="6"/>
        <v>0</v>
      </c>
      <c r="AW23" s="38">
        <f t="shared" si="6"/>
        <v>0</v>
      </c>
      <c r="AX23" s="38">
        <f t="shared" si="6"/>
        <v>0</v>
      </c>
      <c r="AY23" s="38">
        <f t="shared" si="6"/>
        <v>0</v>
      </c>
      <c r="AZ23" s="38">
        <f t="shared" si="6"/>
        <v>0</v>
      </c>
      <c r="BA23" s="38">
        <f t="shared" si="6"/>
        <v>0</v>
      </c>
      <c r="BB23" s="38">
        <f t="shared" si="6"/>
        <v>0</v>
      </c>
      <c r="BC23" s="38">
        <f t="shared" si="6"/>
        <v>0</v>
      </c>
      <c r="BD23" s="38">
        <f t="shared" si="6"/>
        <v>0</v>
      </c>
      <c r="BE23" s="38">
        <f t="shared" si="6"/>
        <v>0</v>
      </c>
      <c r="BF23" s="38">
        <f t="shared" si="6"/>
        <v>0</v>
      </c>
      <c r="BG23" s="38">
        <f t="shared" si="6"/>
        <v>0</v>
      </c>
      <c r="BH23" s="38">
        <f t="shared" si="6"/>
        <v>0</v>
      </c>
      <c r="BI23" s="38">
        <f t="shared" si="6"/>
        <v>0</v>
      </c>
      <c r="BJ23" s="38">
        <f t="shared" si="6"/>
        <v>0</v>
      </c>
      <c r="BK23" s="39">
        <f>SUM(BK22)</f>
        <v>0</v>
      </c>
    </row>
    <row r="24" spans="1:67">
      <c r="A24" s="17" t="s">
        <v>86</v>
      </c>
      <c r="B24" s="25" t="s">
        <v>16</v>
      </c>
      <c r="C24" s="6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6"/>
    </row>
    <row r="25" spans="1:67">
      <c r="A25" s="17"/>
      <c r="B25" s="34" t="s">
        <v>110</v>
      </c>
      <c r="C25" s="40">
        <v>0</v>
      </c>
      <c r="D25" s="40">
        <v>0.60280518087090007</v>
      </c>
      <c r="E25" s="40">
        <v>0</v>
      </c>
      <c r="F25" s="40">
        <v>0</v>
      </c>
      <c r="G25" s="40">
        <v>0</v>
      </c>
      <c r="H25" s="40">
        <v>0.33924188609599992</v>
      </c>
      <c r="I25" s="40">
        <v>6.4432118877419002</v>
      </c>
      <c r="J25" s="40">
        <v>0</v>
      </c>
      <c r="K25" s="40">
        <v>0</v>
      </c>
      <c r="L25" s="40">
        <v>0.5990349941930001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0.42905001416020011</v>
      </c>
      <c r="S25" s="40">
        <v>1.0476227685483002</v>
      </c>
      <c r="T25" s="40">
        <v>1.3758382107418998</v>
      </c>
      <c r="U25" s="40">
        <v>0</v>
      </c>
      <c r="V25" s="40">
        <v>0.70543131490300004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4.2263818009650009</v>
      </c>
      <c r="AC25" s="40">
        <v>0.87079685651579997</v>
      </c>
      <c r="AD25" s="40">
        <v>0.385529032258</v>
      </c>
      <c r="AE25" s="40">
        <v>0</v>
      </c>
      <c r="AF25" s="40">
        <v>20.954324353579405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9.3679087597046014</v>
      </c>
      <c r="AM25" s="40">
        <v>1.0637183667095</v>
      </c>
      <c r="AN25" s="40">
        <v>0.1285096774193</v>
      </c>
      <c r="AO25" s="40">
        <v>0</v>
      </c>
      <c r="AP25" s="40">
        <v>20.320843999868394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10.157291784181799</v>
      </c>
      <c r="AW25" s="40">
        <v>34.810832775547091</v>
      </c>
      <c r="AX25" s="40">
        <v>1.2850967741935</v>
      </c>
      <c r="AY25" s="40">
        <v>0</v>
      </c>
      <c r="AZ25" s="40">
        <v>48.328173067253012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2.2151881279935011</v>
      </c>
      <c r="BG25" s="40">
        <v>3.4446779209675</v>
      </c>
      <c r="BH25" s="40">
        <v>1.6295362480644</v>
      </c>
      <c r="BI25" s="40">
        <v>0</v>
      </c>
      <c r="BJ25" s="40">
        <v>3.5619095375471996</v>
      </c>
      <c r="BK25" s="41">
        <f>SUM(C25:BJ25)</f>
        <v>174.29295534002321</v>
      </c>
      <c r="BL25" s="42"/>
      <c r="BN25" s="42"/>
    </row>
    <row r="26" spans="1:67">
      <c r="A26" s="17"/>
      <c r="B26" s="34" t="s">
        <v>111</v>
      </c>
      <c r="C26" s="40">
        <v>0</v>
      </c>
      <c r="D26" s="40">
        <v>0.59359423938699996</v>
      </c>
      <c r="E26" s="40">
        <v>0</v>
      </c>
      <c r="F26" s="40">
        <v>0</v>
      </c>
      <c r="G26" s="40">
        <v>0</v>
      </c>
      <c r="H26" s="40">
        <v>6.8216639354200012E-2</v>
      </c>
      <c r="I26" s="40">
        <v>0.15781188993540002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6.1121083063799993E-2</v>
      </c>
      <c r="S26" s="40">
        <v>2.3702472290299998E-2</v>
      </c>
      <c r="T26" s="40">
        <v>0.38762610435479999</v>
      </c>
      <c r="U26" s="40">
        <v>0</v>
      </c>
      <c r="V26" s="40">
        <v>6.9201454612800001E-2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3.3046848325129998</v>
      </c>
      <c r="AC26" s="40">
        <v>0.25889971935459999</v>
      </c>
      <c r="AD26" s="40">
        <v>0</v>
      </c>
      <c r="AE26" s="40">
        <v>0</v>
      </c>
      <c r="AF26" s="40">
        <v>4.4010300631603005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2.7937764796399986</v>
      </c>
      <c r="AM26" s="40">
        <v>0.30048399941920001</v>
      </c>
      <c r="AN26" s="40">
        <v>7.1448096774099995E-2</v>
      </c>
      <c r="AO26" s="40">
        <v>0</v>
      </c>
      <c r="AP26" s="40">
        <v>1.6034841166444997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4.2941803848284987</v>
      </c>
      <c r="AW26" s="40">
        <v>7.4948631474833007</v>
      </c>
      <c r="AX26" s="40">
        <v>0</v>
      </c>
      <c r="AY26" s="40">
        <v>0</v>
      </c>
      <c r="AZ26" s="40">
        <v>14.624681960513101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0.82882232970420022</v>
      </c>
      <c r="BG26" s="40">
        <v>0.63842140222569999</v>
      </c>
      <c r="BH26" s="40">
        <v>0.49283726387090004</v>
      </c>
      <c r="BI26" s="40">
        <v>0</v>
      </c>
      <c r="BJ26" s="40">
        <v>0.92376711577390003</v>
      </c>
      <c r="BK26" s="41">
        <f>SUM(C26:BJ26)</f>
        <v>43.392654794903606</v>
      </c>
      <c r="BL26" s="42"/>
      <c r="BM26" s="43"/>
      <c r="BN26" s="42"/>
    </row>
    <row r="27" spans="1:67">
      <c r="A27" s="17"/>
      <c r="B27" s="34" t="s">
        <v>112</v>
      </c>
      <c r="C27" s="40">
        <v>0</v>
      </c>
      <c r="D27" s="40">
        <v>0.5647383235483</v>
      </c>
      <c r="E27" s="40">
        <v>0</v>
      </c>
      <c r="F27" s="40">
        <v>0</v>
      </c>
      <c r="G27" s="40">
        <v>0</v>
      </c>
      <c r="H27" s="40">
        <v>4.8441839548100003E-2</v>
      </c>
      <c r="I27" s="40">
        <v>0</v>
      </c>
      <c r="J27" s="40">
        <v>0</v>
      </c>
      <c r="K27" s="40">
        <v>0</v>
      </c>
      <c r="L27" s="40">
        <v>0</v>
      </c>
      <c r="M27" s="40">
        <v>0</v>
      </c>
      <c r="N27" s="40">
        <v>0</v>
      </c>
      <c r="O27" s="40">
        <v>0</v>
      </c>
      <c r="P27" s="40">
        <v>0</v>
      </c>
      <c r="Q27" s="40">
        <v>0</v>
      </c>
      <c r="R27" s="40">
        <v>7.8150585773700015E-2</v>
      </c>
      <c r="S27" s="40">
        <v>0</v>
      </c>
      <c r="T27" s="40">
        <v>0</v>
      </c>
      <c r="U27" s="40">
        <v>0</v>
      </c>
      <c r="V27" s="40">
        <v>0</v>
      </c>
      <c r="W27" s="40">
        <v>0</v>
      </c>
      <c r="X27" s="40">
        <v>0</v>
      </c>
      <c r="Y27" s="40">
        <v>0</v>
      </c>
      <c r="Z27" s="40">
        <v>0</v>
      </c>
      <c r="AA27" s="40">
        <v>0</v>
      </c>
      <c r="AB27" s="40">
        <v>0.64135663261069986</v>
      </c>
      <c r="AC27" s="40">
        <v>0.23517361206430001</v>
      </c>
      <c r="AD27" s="40">
        <v>0</v>
      </c>
      <c r="AE27" s="40">
        <v>0</v>
      </c>
      <c r="AF27" s="40">
        <v>1.1802782969673</v>
      </c>
      <c r="AG27" s="40">
        <v>0</v>
      </c>
      <c r="AH27" s="40">
        <v>0</v>
      </c>
      <c r="AI27" s="40">
        <v>0</v>
      </c>
      <c r="AJ27" s="40">
        <v>0</v>
      </c>
      <c r="AK27" s="40">
        <v>0</v>
      </c>
      <c r="AL27" s="40">
        <v>2.0473684797059009</v>
      </c>
      <c r="AM27" s="40">
        <v>4.600348064516</v>
      </c>
      <c r="AN27" s="40">
        <v>0</v>
      </c>
      <c r="AO27" s="40">
        <v>0</v>
      </c>
      <c r="AP27" s="40">
        <v>1.2899689443544</v>
      </c>
      <c r="AQ27" s="40">
        <v>0</v>
      </c>
      <c r="AR27" s="40">
        <v>0</v>
      </c>
      <c r="AS27" s="40">
        <v>0</v>
      </c>
      <c r="AT27" s="40">
        <v>0</v>
      </c>
      <c r="AU27" s="40">
        <v>0</v>
      </c>
      <c r="AV27" s="40">
        <v>6.6970160911836976</v>
      </c>
      <c r="AW27" s="40">
        <v>6.1102944904833008</v>
      </c>
      <c r="AX27" s="40">
        <v>0</v>
      </c>
      <c r="AY27" s="40">
        <v>0</v>
      </c>
      <c r="AZ27" s="40">
        <v>17.582517307384197</v>
      </c>
      <c r="BA27" s="40">
        <v>0</v>
      </c>
      <c r="BB27" s="40">
        <v>0</v>
      </c>
      <c r="BC27" s="40">
        <v>0</v>
      </c>
      <c r="BD27" s="40">
        <v>0</v>
      </c>
      <c r="BE27" s="40">
        <v>0</v>
      </c>
      <c r="BF27" s="40">
        <v>1.173383027479</v>
      </c>
      <c r="BG27" s="40">
        <v>0</v>
      </c>
      <c r="BH27" s="40">
        <v>0</v>
      </c>
      <c r="BI27" s="40">
        <v>0</v>
      </c>
      <c r="BJ27" s="40">
        <v>1.0349087599672999</v>
      </c>
      <c r="BK27" s="41">
        <f>SUM(C27:BJ27)</f>
        <v>43.283944455586195</v>
      </c>
      <c r="BM27" s="42"/>
      <c r="BO27" s="42"/>
    </row>
    <row r="28" spans="1:67">
      <c r="A28" s="17"/>
      <c r="B28" s="34" t="s">
        <v>113</v>
      </c>
      <c r="C28" s="40">
        <v>0</v>
      </c>
      <c r="D28" s="40">
        <v>9.1242863872257001</v>
      </c>
      <c r="E28" s="40">
        <v>19.385089470935402</v>
      </c>
      <c r="F28" s="40">
        <v>0</v>
      </c>
      <c r="G28" s="40">
        <v>0</v>
      </c>
      <c r="H28" s="40">
        <v>0.31476366261200001</v>
      </c>
      <c r="I28" s="40">
        <v>7.8580144583546998</v>
      </c>
      <c r="J28" s="40">
        <v>9.0151810865803981</v>
      </c>
      <c r="K28" s="40">
        <v>0</v>
      </c>
      <c r="L28" s="40">
        <v>1.5877313436125</v>
      </c>
      <c r="M28" s="40">
        <v>0</v>
      </c>
      <c r="N28" s="40">
        <v>0</v>
      </c>
      <c r="O28" s="40">
        <v>0</v>
      </c>
      <c r="P28" s="40">
        <v>0</v>
      </c>
      <c r="Q28" s="40">
        <v>0</v>
      </c>
      <c r="R28" s="40">
        <v>0.20621886106369999</v>
      </c>
      <c r="S28" s="40">
        <v>0.6355415575483</v>
      </c>
      <c r="T28" s="40">
        <v>20.021609335290201</v>
      </c>
      <c r="U28" s="40">
        <v>0</v>
      </c>
      <c r="V28" s="40">
        <v>0.70618633729010005</v>
      </c>
      <c r="W28" s="40">
        <v>0</v>
      </c>
      <c r="X28" s="40">
        <v>0</v>
      </c>
      <c r="Y28" s="40">
        <v>0</v>
      </c>
      <c r="Z28" s="40">
        <v>0</v>
      </c>
      <c r="AA28" s="40">
        <v>0</v>
      </c>
      <c r="AB28" s="40">
        <v>0.71723768996619996</v>
      </c>
      <c r="AC28" s="40">
        <v>3.9920350975161001</v>
      </c>
      <c r="AD28" s="40">
        <v>0</v>
      </c>
      <c r="AE28" s="40">
        <v>0</v>
      </c>
      <c r="AF28" s="40">
        <v>6.5695082510636995</v>
      </c>
      <c r="AG28" s="40">
        <v>0</v>
      </c>
      <c r="AH28" s="40">
        <v>0</v>
      </c>
      <c r="AI28" s="40">
        <v>0</v>
      </c>
      <c r="AJ28" s="40">
        <v>0</v>
      </c>
      <c r="AK28" s="40">
        <v>0</v>
      </c>
      <c r="AL28" s="40">
        <v>0.81127713845030014</v>
      </c>
      <c r="AM28" s="40">
        <v>2.5596419631288998</v>
      </c>
      <c r="AN28" s="40">
        <v>42.346085855483494</v>
      </c>
      <c r="AO28" s="40">
        <v>0</v>
      </c>
      <c r="AP28" s="40">
        <v>2.5764896402896</v>
      </c>
      <c r="AQ28" s="40">
        <v>0</v>
      </c>
      <c r="AR28" s="40">
        <v>0</v>
      </c>
      <c r="AS28" s="40">
        <v>0</v>
      </c>
      <c r="AT28" s="40">
        <v>0</v>
      </c>
      <c r="AU28" s="40">
        <v>0</v>
      </c>
      <c r="AV28" s="40">
        <v>2.5229483129629005</v>
      </c>
      <c r="AW28" s="40">
        <v>32.189862806483099</v>
      </c>
      <c r="AX28" s="40">
        <v>5.3884169748708999</v>
      </c>
      <c r="AY28" s="40">
        <v>0</v>
      </c>
      <c r="AZ28" s="40">
        <v>47.18189349586828</v>
      </c>
      <c r="BA28" s="40">
        <v>0</v>
      </c>
      <c r="BB28" s="40">
        <v>0</v>
      </c>
      <c r="BC28" s="40">
        <v>0</v>
      </c>
      <c r="BD28" s="40">
        <v>0</v>
      </c>
      <c r="BE28" s="40">
        <v>0</v>
      </c>
      <c r="BF28" s="40">
        <v>0.404155807837</v>
      </c>
      <c r="BG28" s="40">
        <v>6.198806246354601</v>
      </c>
      <c r="BH28" s="40">
        <v>0</v>
      </c>
      <c r="BI28" s="40">
        <v>0</v>
      </c>
      <c r="BJ28" s="40">
        <v>1.8921057357738</v>
      </c>
      <c r="BK28" s="41">
        <f>SUM(C28:BJ28)</f>
        <v>224.20508751656183</v>
      </c>
      <c r="BM28" s="42"/>
      <c r="BO28" s="42"/>
    </row>
    <row r="29" spans="1:67">
      <c r="A29" s="17"/>
      <c r="B29" s="34" t="s">
        <v>114</v>
      </c>
      <c r="C29" s="40">
        <v>0</v>
      </c>
      <c r="D29" s="40">
        <v>0.60010702858050002</v>
      </c>
      <c r="E29" s="40">
        <v>29.874871169032197</v>
      </c>
      <c r="F29" s="40">
        <v>0</v>
      </c>
      <c r="G29" s="40">
        <v>0</v>
      </c>
      <c r="H29" s="40">
        <v>1.3069587813527996</v>
      </c>
      <c r="I29" s="40">
        <v>165.58671045187751</v>
      </c>
      <c r="J29" s="40">
        <v>20.759893929612602</v>
      </c>
      <c r="K29" s="40">
        <v>0</v>
      </c>
      <c r="L29" s="40">
        <v>13.353236880675802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1.1678397242236001</v>
      </c>
      <c r="S29" s="40">
        <v>24.797694993257593</v>
      </c>
      <c r="T29" s="40">
        <v>294.75720209090218</v>
      </c>
      <c r="U29" s="40">
        <v>0</v>
      </c>
      <c r="V29" s="40">
        <v>6.5699125528701989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2.9011801517068005</v>
      </c>
      <c r="AC29" s="40">
        <v>57.693113042365454</v>
      </c>
      <c r="AD29" s="40">
        <v>1.6365668468063002</v>
      </c>
      <c r="AE29" s="40">
        <v>0</v>
      </c>
      <c r="AF29" s="40">
        <v>57.985536657643138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5.3277777694149986</v>
      </c>
      <c r="AM29" s="40">
        <v>118.19629607848242</v>
      </c>
      <c r="AN29" s="40">
        <v>121.94394109412852</v>
      </c>
      <c r="AO29" s="40">
        <v>0</v>
      </c>
      <c r="AP29" s="40">
        <v>29.94639580041601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9.4424853961402029</v>
      </c>
      <c r="AW29" s="40">
        <v>50.84340001643443</v>
      </c>
      <c r="AX29" s="40">
        <v>2.5234747971934999</v>
      </c>
      <c r="AY29" s="40">
        <v>0</v>
      </c>
      <c r="AZ29" s="40">
        <v>62.071096375311932</v>
      </c>
      <c r="BA29" s="40">
        <v>0</v>
      </c>
      <c r="BB29" s="40">
        <v>0</v>
      </c>
      <c r="BC29" s="40">
        <v>0</v>
      </c>
      <c r="BD29" s="40">
        <v>0</v>
      </c>
      <c r="BE29" s="40">
        <v>0</v>
      </c>
      <c r="BF29" s="40">
        <v>4.9509022480529019</v>
      </c>
      <c r="BG29" s="40">
        <v>54.979134376063108</v>
      </c>
      <c r="BH29" s="40">
        <v>19.481243746741601</v>
      </c>
      <c r="BI29" s="40">
        <v>0</v>
      </c>
      <c r="BJ29" s="40">
        <v>15.095973936254891</v>
      </c>
      <c r="BK29" s="41">
        <f>SUM(C29:BJ29)</f>
        <v>1173.7929459355412</v>
      </c>
      <c r="BL29" s="42"/>
      <c r="BN29" s="42"/>
    </row>
    <row r="30" spans="1:67">
      <c r="A30" s="17"/>
      <c r="B30" s="26" t="s">
        <v>94</v>
      </c>
      <c r="C30" s="38">
        <f>SUM(C25:C29)</f>
        <v>0</v>
      </c>
      <c r="D30" s="38">
        <f t="shared" ref="D30:BJ30" si="7">SUM(D25:D29)</f>
        <v>11.4855311596124</v>
      </c>
      <c r="E30" s="38">
        <f t="shared" si="7"/>
        <v>49.259960639967602</v>
      </c>
      <c r="F30" s="38">
        <f t="shared" si="7"/>
        <v>0</v>
      </c>
      <c r="G30" s="38">
        <f t="shared" si="7"/>
        <v>0</v>
      </c>
      <c r="H30" s="38">
        <f t="shared" si="7"/>
        <v>2.0776228089630995</v>
      </c>
      <c r="I30" s="38">
        <f t="shared" si="7"/>
        <v>180.04574868790951</v>
      </c>
      <c r="J30" s="38">
        <f t="shared" si="7"/>
        <v>29.775075016193</v>
      </c>
      <c r="K30" s="38">
        <f t="shared" si="7"/>
        <v>0</v>
      </c>
      <c r="L30" s="38">
        <f t="shared" si="7"/>
        <v>15.540003218481301</v>
      </c>
      <c r="M30" s="38">
        <f t="shared" si="7"/>
        <v>0</v>
      </c>
      <c r="N30" s="38">
        <f t="shared" si="7"/>
        <v>0</v>
      </c>
      <c r="O30" s="38">
        <f t="shared" si="7"/>
        <v>0</v>
      </c>
      <c r="P30" s="38">
        <f t="shared" si="7"/>
        <v>0</v>
      </c>
      <c r="Q30" s="38">
        <f t="shared" si="7"/>
        <v>0</v>
      </c>
      <c r="R30" s="38">
        <f t="shared" si="7"/>
        <v>1.9423802682850002</v>
      </c>
      <c r="S30" s="38">
        <f t="shared" si="7"/>
        <v>26.504561791644495</v>
      </c>
      <c r="T30" s="38">
        <f t="shared" si="7"/>
        <v>316.54227574128907</v>
      </c>
      <c r="U30" s="38">
        <f t="shared" si="7"/>
        <v>0</v>
      </c>
      <c r="V30" s="38">
        <f t="shared" si="7"/>
        <v>8.0507316596760994</v>
      </c>
      <c r="W30" s="38">
        <f t="shared" si="7"/>
        <v>0</v>
      </c>
      <c r="X30" s="38">
        <f t="shared" si="7"/>
        <v>0</v>
      </c>
      <c r="Y30" s="38">
        <f t="shared" si="7"/>
        <v>0</v>
      </c>
      <c r="Z30" s="38">
        <f t="shared" si="7"/>
        <v>0</v>
      </c>
      <c r="AA30" s="38">
        <f t="shared" si="7"/>
        <v>0</v>
      </c>
      <c r="AB30" s="38">
        <f t="shared" si="7"/>
        <v>11.7908411077617</v>
      </c>
      <c r="AC30" s="38">
        <f t="shared" si="7"/>
        <v>63.050018327816254</v>
      </c>
      <c r="AD30" s="38">
        <f t="shared" si="7"/>
        <v>2.0220958790643002</v>
      </c>
      <c r="AE30" s="38">
        <f t="shared" si="7"/>
        <v>0</v>
      </c>
      <c r="AF30" s="38">
        <f t="shared" si="7"/>
        <v>91.09067762241385</v>
      </c>
      <c r="AG30" s="38">
        <f t="shared" si="7"/>
        <v>0</v>
      </c>
      <c r="AH30" s="38">
        <f t="shared" si="7"/>
        <v>0</v>
      </c>
      <c r="AI30" s="38">
        <f t="shared" si="7"/>
        <v>0</v>
      </c>
      <c r="AJ30" s="38">
        <f t="shared" si="7"/>
        <v>0</v>
      </c>
      <c r="AK30" s="38">
        <f t="shared" si="7"/>
        <v>0</v>
      </c>
      <c r="AL30" s="38">
        <f t="shared" si="7"/>
        <v>20.348108626915799</v>
      </c>
      <c r="AM30" s="38">
        <f t="shared" si="7"/>
        <v>126.72048847225602</v>
      </c>
      <c r="AN30" s="38">
        <f t="shared" si="7"/>
        <v>164.48998472380541</v>
      </c>
      <c r="AO30" s="38">
        <f t="shared" si="7"/>
        <v>0</v>
      </c>
      <c r="AP30" s="38">
        <f t="shared" si="7"/>
        <v>55.737182501572903</v>
      </c>
      <c r="AQ30" s="38">
        <f t="shared" si="7"/>
        <v>0</v>
      </c>
      <c r="AR30" s="38">
        <f t="shared" si="7"/>
        <v>0</v>
      </c>
      <c r="AS30" s="38">
        <f t="shared" si="7"/>
        <v>0</v>
      </c>
      <c r="AT30" s="38">
        <f t="shared" si="7"/>
        <v>0</v>
      </c>
      <c r="AU30" s="38">
        <f t="shared" si="7"/>
        <v>0</v>
      </c>
      <c r="AV30" s="38">
        <f t="shared" si="7"/>
        <v>33.113921969297095</v>
      </c>
      <c r="AW30" s="38">
        <f t="shared" si="7"/>
        <v>131.44925323643122</v>
      </c>
      <c r="AX30" s="38">
        <f t="shared" si="7"/>
        <v>9.1969885462578986</v>
      </c>
      <c r="AY30" s="38">
        <f t="shared" si="7"/>
        <v>0</v>
      </c>
      <c r="AZ30" s="38">
        <f t="shared" si="7"/>
        <v>189.78836220633053</v>
      </c>
      <c r="BA30" s="38">
        <f t="shared" si="7"/>
        <v>0</v>
      </c>
      <c r="BB30" s="38">
        <f t="shared" si="7"/>
        <v>0</v>
      </c>
      <c r="BC30" s="38">
        <f t="shared" si="7"/>
        <v>0</v>
      </c>
      <c r="BD30" s="38">
        <f t="shared" si="7"/>
        <v>0</v>
      </c>
      <c r="BE30" s="38">
        <f t="shared" si="7"/>
        <v>0</v>
      </c>
      <c r="BF30" s="38">
        <f t="shared" si="7"/>
        <v>9.5724515410666022</v>
      </c>
      <c r="BG30" s="38">
        <f t="shared" si="7"/>
        <v>65.261039945610904</v>
      </c>
      <c r="BH30" s="38">
        <f t="shared" si="7"/>
        <v>21.603617258676902</v>
      </c>
      <c r="BI30" s="38">
        <f t="shared" si="7"/>
        <v>0</v>
      </c>
      <c r="BJ30" s="38">
        <f t="shared" si="7"/>
        <v>22.508665085317091</v>
      </c>
      <c r="BK30" s="38">
        <f>SUM(BK25:BK29)</f>
        <v>1658.9675880426162</v>
      </c>
    </row>
    <row r="31" spans="1:67">
      <c r="A31" s="17"/>
      <c r="B31" s="27" t="s">
        <v>84</v>
      </c>
      <c r="C31" s="38">
        <f t="shared" ref="C31:AH31" si="8">C9+C12+C17+C20+C23+C30</f>
        <v>0</v>
      </c>
      <c r="D31" s="38">
        <f t="shared" si="8"/>
        <v>86.628173003483084</v>
      </c>
      <c r="E31" s="38">
        <f t="shared" si="8"/>
        <v>431.7799227573546</v>
      </c>
      <c r="F31" s="38">
        <f t="shared" si="8"/>
        <v>0</v>
      </c>
      <c r="G31" s="38">
        <f t="shared" si="8"/>
        <v>0</v>
      </c>
      <c r="H31" s="38">
        <f t="shared" si="8"/>
        <v>6.1478447156694003</v>
      </c>
      <c r="I31" s="38">
        <f t="shared" si="8"/>
        <v>1919.1455074595285</v>
      </c>
      <c r="J31" s="38">
        <f t="shared" si="8"/>
        <v>512.10922265132092</v>
      </c>
      <c r="K31" s="38">
        <f t="shared" si="8"/>
        <v>0</v>
      </c>
      <c r="L31" s="38">
        <f t="shared" si="8"/>
        <v>40.674204190188306</v>
      </c>
      <c r="M31" s="38">
        <f t="shared" si="8"/>
        <v>0</v>
      </c>
      <c r="N31" s="38">
        <f t="shared" si="8"/>
        <v>0</v>
      </c>
      <c r="O31" s="38">
        <f t="shared" si="8"/>
        <v>0</v>
      </c>
      <c r="P31" s="38">
        <f t="shared" si="8"/>
        <v>0</v>
      </c>
      <c r="Q31" s="38">
        <f t="shared" si="8"/>
        <v>0</v>
      </c>
      <c r="R31" s="38">
        <f t="shared" si="8"/>
        <v>3.9007926116362004</v>
      </c>
      <c r="S31" s="38">
        <f t="shared" si="8"/>
        <v>261.24666834948226</v>
      </c>
      <c r="T31" s="38">
        <f t="shared" si="8"/>
        <v>493.73175998235286</v>
      </c>
      <c r="U31" s="38">
        <f t="shared" si="8"/>
        <v>0</v>
      </c>
      <c r="V31" s="38">
        <f t="shared" si="8"/>
        <v>17.842138215545802</v>
      </c>
      <c r="W31" s="38">
        <f t="shared" si="8"/>
        <v>0</v>
      </c>
      <c r="X31" s="38">
        <f t="shared" si="8"/>
        <v>2.9037663187419001</v>
      </c>
      <c r="Y31" s="38">
        <f t="shared" si="8"/>
        <v>0</v>
      </c>
      <c r="Z31" s="38">
        <f t="shared" si="8"/>
        <v>0</v>
      </c>
      <c r="AA31" s="38">
        <f t="shared" si="8"/>
        <v>0</v>
      </c>
      <c r="AB31" s="38">
        <f t="shared" si="8"/>
        <v>15.6143665738216</v>
      </c>
      <c r="AC31" s="38">
        <f t="shared" si="8"/>
        <v>129.63690061845671</v>
      </c>
      <c r="AD31" s="38">
        <f t="shared" si="8"/>
        <v>70.121976168095884</v>
      </c>
      <c r="AE31" s="38">
        <f t="shared" si="8"/>
        <v>0</v>
      </c>
      <c r="AF31" s="38">
        <f t="shared" si="8"/>
        <v>189.79962021334558</v>
      </c>
      <c r="AG31" s="38">
        <f t="shared" si="8"/>
        <v>0</v>
      </c>
      <c r="AH31" s="38">
        <f t="shared" si="8"/>
        <v>0</v>
      </c>
      <c r="AI31" s="38">
        <f t="shared" ref="AI31:BK31" si="9">AI9+AI12+AI17+AI20+AI23+AI30</f>
        <v>0</v>
      </c>
      <c r="AJ31" s="38">
        <f t="shared" si="9"/>
        <v>0</v>
      </c>
      <c r="AK31" s="38">
        <f t="shared" si="9"/>
        <v>0</v>
      </c>
      <c r="AL31" s="38">
        <f t="shared" si="9"/>
        <v>26.795110403681502</v>
      </c>
      <c r="AM31" s="38">
        <f t="shared" si="9"/>
        <v>150.93172511522181</v>
      </c>
      <c r="AN31" s="38">
        <f t="shared" si="9"/>
        <v>473.00666613631938</v>
      </c>
      <c r="AO31" s="38">
        <f t="shared" si="9"/>
        <v>0</v>
      </c>
      <c r="AP31" s="38">
        <f t="shared" si="9"/>
        <v>86.797851189633207</v>
      </c>
      <c r="AQ31" s="38">
        <f t="shared" si="9"/>
        <v>0</v>
      </c>
      <c r="AR31" s="38">
        <f t="shared" si="9"/>
        <v>0</v>
      </c>
      <c r="AS31" s="38">
        <f t="shared" si="9"/>
        <v>0</v>
      </c>
      <c r="AT31" s="38">
        <f t="shared" si="9"/>
        <v>0</v>
      </c>
      <c r="AU31" s="38">
        <f t="shared" si="9"/>
        <v>0</v>
      </c>
      <c r="AV31" s="38">
        <f t="shared" si="9"/>
        <v>45.273825907791291</v>
      </c>
      <c r="AW31" s="38">
        <f t="shared" si="9"/>
        <v>254.10237573782283</v>
      </c>
      <c r="AX31" s="38">
        <f t="shared" si="9"/>
        <v>137.51314941199959</v>
      </c>
      <c r="AY31" s="38">
        <f t="shared" si="9"/>
        <v>0</v>
      </c>
      <c r="AZ31" s="38">
        <f t="shared" si="9"/>
        <v>281.03233593767573</v>
      </c>
      <c r="BA31" s="38">
        <f t="shared" si="9"/>
        <v>0</v>
      </c>
      <c r="BB31" s="38">
        <f t="shared" si="9"/>
        <v>0</v>
      </c>
      <c r="BC31" s="38">
        <f t="shared" si="9"/>
        <v>0</v>
      </c>
      <c r="BD31" s="38">
        <f t="shared" si="9"/>
        <v>0</v>
      </c>
      <c r="BE31" s="38">
        <f t="shared" si="9"/>
        <v>0</v>
      </c>
      <c r="BF31" s="38">
        <f t="shared" si="9"/>
        <v>12.310719698507002</v>
      </c>
      <c r="BG31" s="38">
        <f t="shared" si="9"/>
        <v>86.745619477319906</v>
      </c>
      <c r="BH31" s="38">
        <f t="shared" si="9"/>
        <v>48.564607350063504</v>
      </c>
      <c r="BI31" s="38">
        <f t="shared" si="9"/>
        <v>0</v>
      </c>
      <c r="BJ31" s="38">
        <f t="shared" si="9"/>
        <v>24.974252712025091</v>
      </c>
      <c r="BK31" s="38">
        <f t="shared" si="9"/>
        <v>5809.3311029070846</v>
      </c>
    </row>
    <row r="32" spans="1:67" ht="3.75" customHeight="1">
      <c r="A32" s="17"/>
      <c r="B32" s="28"/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6"/>
    </row>
    <row r="33" spans="1:67">
      <c r="A33" s="17" t="s">
        <v>1</v>
      </c>
      <c r="B33" s="24" t="s">
        <v>7</v>
      </c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6"/>
    </row>
    <row r="34" spans="1:67" s="5" customFormat="1">
      <c r="A34" s="17" t="s">
        <v>80</v>
      </c>
      <c r="B34" s="25" t="s">
        <v>2</v>
      </c>
      <c r="C34" s="73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5"/>
    </row>
    <row r="35" spans="1:67" s="50" customFormat="1">
      <c r="A35" s="47"/>
      <c r="B35" s="48" t="s">
        <v>115</v>
      </c>
      <c r="C35" s="40">
        <v>0</v>
      </c>
      <c r="D35" s="40">
        <v>0.52764622067739997</v>
      </c>
      <c r="E35" s="40">
        <v>0</v>
      </c>
      <c r="F35" s="40">
        <v>0</v>
      </c>
      <c r="G35" s="40">
        <v>0</v>
      </c>
      <c r="H35" s="40">
        <v>5.745640872702598</v>
      </c>
      <c r="I35" s="40">
        <v>1.3465845612799999E-2</v>
      </c>
      <c r="J35" s="40">
        <v>0</v>
      </c>
      <c r="K35" s="40">
        <v>0</v>
      </c>
      <c r="L35" s="40">
        <v>0.53485620654780008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4.4164937445677985</v>
      </c>
      <c r="S35" s="40">
        <v>0</v>
      </c>
      <c r="T35" s="40">
        <v>0</v>
      </c>
      <c r="U35" s="40">
        <v>0</v>
      </c>
      <c r="V35" s="40">
        <v>0.22298601890280001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38.576564162466774</v>
      </c>
      <c r="AC35" s="40">
        <v>1.4228928874835001</v>
      </c>
      <c r="AD35" s="40">
        <v>0</v>
      </c>
      <c r="AE35" s="40">
        <v>0</v>
      </c>
      <c r="AF35" s="40">
        <v>17.991605017675202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41.157585434066853</v>
      </c>
      <c r="AM35" s="40">
        <v>0.2602519762578</v>
      </c>
      <c r="AN35" s="40">
        <v>0</v>
      </c>
      <c r="AO35" s="40">
        <v>0</v>
      </c>
      <c r="AP35" s="40">
        <v>5.1896090609974008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245.51662580029154</v>
      </c>
      <c r="AW35" s="40">
        <v>6.8568727038371016</v>
      </c>
      <c r="AX35" s="40">
        <v>0</v>
      </c>
      <c r="AY35" s="40">
        <v>0</v>
      </c>
      <c r="AZ35" s="40">
        <v>78.046191358502199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52.000801895508083</v>
      </c>
      <c r="BG35" s="40">
        <v>3.2191385741900003E-2</v>
      </c>
      <c r="BH35" s="40">
        <v>0</v>
      </c>
      <c r="BI35" s="40">
        <v>0</v>
      </c>
      <c r="BJ35" s="40">
        <v>5.5669834724480003</v>
      </c>
      <c r="BK35" s="49">
        <f>SUM(C35:BJ35)</f>
        <v>504.07926406428749</v>
      </c>
    </row>
    <row r="36" spans="1:67" s="5" customFormat="1">
      <c r="A36" s="17"/>
      <c r="B36" s="26" t="s">
        <v>89</v>
      </c>
      <c r="C36" s="38">
        <f>SUM(C35)</f>
        <v>0</v>
      </c>
      <c r="D36" s="38">
        <f t="shared" ref="D36:BJ36" si="10">SUM(D35)</f>
        <v>0.52764622067739997</v>
      </c>
      <c r="E36" s="38">
        <f t="shared" si="10"/>
        <v>0</v>
      </c>
      <c r="F36" s="38">
        <f t="shared" si="10"/>
        <v>0</v>
      </c>
      <c r="G36" s="38">
        <f t="shared" si="10"/>
        <v>0</v>
      </c>
      <c r="H36" s="38">
        <f t="shared" si="10"/>
        <v>5.745640872702598</v>
      </c>
      <c r="I36" s="38">
        <f t="shared" si="10"/>
        <v>1.3465845612799999E-2</v>
      </c>
      <c r="J36" s="38">
        <f t="shared" si="10"/>
        <v>0</v>
      </c>
      <c r="K36" s="38">
        <f t="shared" si="10"/>
        <v>0</v>
      </c>
      <c r="L36" s="38">
        <f t="shared" si="10"/>
        <v>0.53485620654780008</v>
      </c>
      <c r="M36" s="38">
        <f t="shared" si="10"/>
        <v>0</v>
      </c>
      <c r="N36" s="38">
        <f t="shared" si="10"/>
        <v>0</v>
      </c>
      <c r="O36" s="38">
        <f t="shared" si="10"/>
        <v>0</v>
      </c>
      <c r="P36" s="38">
        <f t="shared" si="10"/>
        <v>0</v>
      </c>
      <c r="Q36" s="38">
        <f t="shared" si="10"/>
        <v>0</v>
      </c>
      <c r="R36" s="38">
        <f t="shared" si="10"/>
        <v>4.4164937445677985</v>
      </c>
      <c r="S36" s="38">
        <f t="shared" si="10"/>
        <v>0</v>
      </c>
      <c r="T36" s="38">
        <f t="shared" si="10"/>
        <v>0</v>
      </c>
      <c r="U36" s="38">
        <f t="shared" si="10"/>
        <v>0</v>
      </c>
      <c r="V36" s="38">
        <f t="shared" si="10"/>
        <v>0.22298601890280001</v>
      </c>
      <c r="W36" s="38">
        <f t="shared" si="10"/>
        <v>0</v>
      </c>
      <c r="X36" s="38">
        <f t="shared" si="10"/>
        <v>0</v>
      </c>
      <c r="Y36" s="38">
        <f t="shared" si="10"/>
        <v>0</v>
      </c>
      <c r="Z36" s="38">
        <f t="shared" si="10"/>
        <v>0</v>
      </c>
      <c r="AA36" s="38">
        <f t="shared" si="10"/>
        <v>0</v>
      </c>
      <c r="AB36" s="38">
        <f t="shared" si="10"/>
        <v>38.576564162466774</v>
      </c>
      <c r="AC36" s="38">
        <f t="shared" si="10"/>
        <v>1.4228928874835001</v>
      </c>
      <c r="AD36" s="38">
        <f t="shared" si="10"/>
        <v>0</v>
      </c>
      <c r="AE36" s="38">
        <f t="shared" si="10"/>
        <v>0</v>
      </c>
      <c r="AF36" s="38">
        <f t="shared" si="10"/>
        <v>17.991605017675202</v>
      </c>
      <c r="AG36" s="38">
        <f t="shared" si="10"/>
        <v>0</v>
      </c>
      <c r="AH36" s="38">
        <f t="shared" si="10"/>
        <v>0</v>
      </c>
      <c r="AI36" s="38">
        <f t="shared" si="10"/>
        <v>0</v>
      </c>
      <c r="AJ36" s="38">
        <f t="shared" si="10"/>
        <v>0</v>
      </c>
      <c r="AK36" s="38">
        <f t="shared" si="10"/>
        <v>0</v>
      </c>
      <c r="AL36" s="38">
        <f t="shared" si="10"/>
        <v>41.157585434066853</v>
      </c>
      <c r="AM36" s="38">
        <f t="shared" si="10"/>
        <v>0.2602519762578</v>
      </c>
      <c r="AN36" s="38">
        <f t="shared" si="10"/>
        <v>0</v>
      </c>
      <c r="AO36" s="38">
        <f t="shared" si="10"/>
        <v>0</v>
      </c>
      <c r="AP36" s="38">
        <f t="shared" si="10"/>
        <v>5.1896090609974008</v>
      </c>
      <c r="AQ36" s="38">
        <f t="shared" si="10"/>
        <v>0</v>
      </c>
      <c r="AR36" s="38">
        <f t="shared" si="10"/>
        <v>0</v>
      </c>
      <c r="AS36" s="38">
        <f t="shared" si="10"/>
        <v>0</v>
      </c>
      <c r="AT36" s="38">
        <f t="shared" si="10"/>
        <v>0</v>
      </c>
      <c r="AU36" s="38">
        <f t="shared" si="10"/>
        <v>0</v>
      </c>
      <c r="AV36" s="38">
        <f t="shared" si="10"/>
        <v>245.51662580029154</v>
      </c>
      <c r="AW36" s="38">
        <f t="shared" si="10"/>
        <v>6.8568727038371016</v>
      </c>
      <c r="AX36" s="38">
        <f t="shared" si="10"/>
        <v>0</v>
      </c>
      <c r="AY36" s="38">
        <f t="shared" si="10"/>
        <v>0</v>
      </c>
      <c r="AZ36" s="38">
        <f t="shared" si="10"/>
        <v>78.046191358502199</v>
      </c>
      <c r="BA36" s="38">
        <f t="shared" si="10"/>
        <v>0</v>
      </c>
      <c r="BB36" s="38">
        <f t="shared" si="10"/>
        <v>0</v>
      </c>
      <c r="BC36" s="38">
        <f t="shared" si="10"/>
        <v>0</v>
      </c>
      <c r="BD36" s="38">
        <f t="shared" si="10"/>
        <v>0</v>
      </c>
      <c r="BE36" s="38">
        <f t="shared" si="10"/>
        <v>0</v>
      </c>
      <c r="BF36" s="38">
        <f t="shared" si="10"/>
        <v>52.000801895508083</v>
      </c>
      <c r="BG36" s="38">
        <f t="shared" si="10"/>
        <v>3.2191385741900003E-2</v>
      </c>
      <c r="BH36" s="38">
        <f t="shared" si="10"/>
        <v>0</v>
      </c>
      <c r="BI36" s="38">
        <f t="shared" si="10"/>
        <v>0</v>
      </c>
      <c r="BJ36" s="38">
        <f t="shared" si="10"/>
        <v>5.5669834724480003</v>
      </c>
      <c r="BK36" s="38">
        <f>SUM(BK35)</f>
        <v>504.07926406428749</v>
      </c>
    </row>
    <row r="37" spans="1:67">
      <c r="A37" s="17" t="s">
        <v>81</v>
      </c>
      <c r="B37" s="25" t="s">
        <v>17</v>
      </c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6"/>
    </row>
    <row r="38" spans="1:67">
      <c r="A38" s="17"/>
      <c r="B38" s="34" t="s">
        <v>116</v>
      </c>
      <c r="C38" s="40">
        <v>0</v>
      </c>
      <c r="D38" s="40">
        <v>0.5303119847419</v>
      </c>
      <c r="E38" s="40">
        <v>0</v>
      </c>
      <c r="F38" s="40">
        <v>0</v>
      </c>
      <c r="G38" s="40">
        <v>0</v>
      </c>
      <c r="H38" s="40">
        <v>4.4345815236409996</v>
      </c>
      <c r="I38" s="40">
        <v>0.8763561919999</v>
      </c>
      <c r="J38" s="40">
        <v>0.42054815674189999</v>
      </c>
      <c r="K38" s="40">
        <v>0</v>
      </c>
      <c r="L38" s="40">
        <v>2.1209240227732993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2.0576821802515992</v>
      </c>
      <c r="S38" s="40">
        <v>0.32081713751610003</v>
      </c>
      <c r="T38" s="40">
        <v>0</v>
      </c>
      <c r="U38" s="40">
        <v>0</v>
      </c>
      <c r="V38" s="40">
        <v>1.1235378433545002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25.693571473630392</v>
      </c>
      <c r="AC38" s="40">
        <v>2.3130228409024998</v>
      </c>
      <c r="AD38" s="40">
        <v>0</v>
      </c>
      <c r="AE38" s="40">
        <v>0</v>
      </c>
      <c r="AF38" s="40">
        <v>26.445060138481093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37.05239017465081</v>
      </c>
      <c r="AM38" s="40">
        <v>1.4096313183863998</v>
      </c>
      <c r="AN38" s="40">
        <v>0</v>
      </c>
      <c r="AO38" s="40">
        <v>0</v>
      </c>
      <c r="AP38" s="40">
        <v>14.449928630061498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131.52419456770875</v>
      </c>
      <c r="AW38" s="40">
        <v>16.345496175447899</v>
      </c>
      <c r="AX38" s="40">
        <v>0</v>
      </c>
      <c r="AY38" s="40">
        <v>0</v>
      </c>
      <c r="AZ38" s="40">
        <v>155.50457128517104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26.33346892509951</v>
      </c>
      <c r="BG38" s="40">
        <v>2.2558345216123996</v>
      </c>
      <c r="BH38" s="40">
        <v>0.99410830429020003</v>
      </c>
      <c r="BI38" s="40">
        <v>0</v>
      </c>
      <c r="BJ38" s="40">
        <v>17.846264509350409</v>
      </c>
      <c r="BK38" s="41">
        <f>SUM(C38:BJ38)</f>
        <v>470.05230190581307</v>
      </c>
      <c r="BM38" s="42"/>
      <c r="BO38" s="42"/>
    </row>
    <row r="39" spans="1:67">
      <c r="A39" s="17"/>
      <c r="B39" s="34" t="s">
        <v>117</v>
      </c>
      <c r="C39" s="40">
        <v>0</v>
      </c>
      <c r="D39" s="40">
        <v>0.51720715245160009</v>
      </c>
      <c r="E39" s="40">
        <v>0</v>
      </c>
      <c r="F39" s="40">
        <v>0</v>
      </c>
      <c r="G39" s="40">
        <v>0</v>
      </c>
      <c r="H39" s="40">
        <v>4.184258677349602</v>
      </c>
      <c r="I39" s="40">
        <v>3.8212509284188991</v>
      </c>
      <c r="J39" s="40">
        <v>0.43388634432250001</v>
      </c>
      <c r="K39" s="40">
        <v>0</v>
      </c>
      <c r="L39" s="40">
        <v>3.1683498904186997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2.0242380316676005</v>
      </c>
      <c r="S39" s="40">
        <v>3.8264423534512995</v>
      </c>
      <c r="T39" s="40">
        <v>0</v>
      </c>
      <c r="U39" s="40">
        <v>0</v>
      </c>
      <c r="V39" s="40">
        <v>1.4221723399994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52.490314824074503</v>
      </c>
      <c r="AC39" s="40">
        <v>2.9483322806768002</v>
      </c>
      <c r="AD39" s="40">
        <v>0</v>
      </c>
      <c r="AE39" s="40">
        <v>0</v>
      </c>
      <c r="AF39" s="40">
        <v>25.635704564770702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66.86614365541152</v>
      </c>
      <c r="AM39" s="40">
        <v>2.6788388787733002</v>
      </c>
      <c r="AN39" s="40">
        <v>7.8805231709599993E-2</v>
      </c>
      <c r="AO39" s="40">
        <v>0</v>
      </c>
      <c r="AP39" s="40">
        <v>15.466845261674198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88.907785669691421</v>
      </c>
      <c r="AW39" s="40">
        <v>8.9640257453513001</v>
      </c>
      <c r="AX39" s="40">
        <v>0</v>
      </c>
      <c r="AY39" s="40">
        <v>0</v>
      </c>
      <c r="AZ39" s="40">
        <v>85.266295634335506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21.836816396555118</v>
      </c>
      <c r="BG39" s="40">
        <v>0.89859479838670009</v>
      </c>
      <c r="BH39" s="40">
        <v>0.1281518055483</v>
      </c>
      <c r="BI39" s="40">
        <v>0</v>
      </c>
      <c r="BJ39" s="40">
        <v>7.3960985307710994</v>
      </c>
      <c r="BK39" s="41">
        <f>SUM(C39:BJ39)</f>
        <v>398.96055899580966</v>
      </c>
      <c r="BM39" s="42"/>
      <c r="BO39" s="42"/>
    </row>
    <row r="40" spans="1:67">
      <c r="A40" s="17"/>
      <c r="B40" s="34" t="s">
        <v>118</v>
      </c>
      <c r="C40" s="40">
        <v>0</v>
      </c>
      <c r="D40" s="40">
        <v>2.6011519436129</v>
      </c>
      <c r="E40" s="40">
        <v>19.334192005677398</v>
      </c>
      <c r="F40" s="40">
        <v>0</v>
      </c>
      <c r="G40" s="40">
        <v>0</v>
      </c>
      <c r="H40" s="40">
        <v>1.1317785781587999</v>
      </c>
      <c r="I40" s="40">
        <v>36.927722567677307</v>
      </c>
      <c r="J40" s="40">
        <v>0</v>
      </c>
      <c r="K40" s="40">
        <v>0</v>
      </c>
      <c r="L40" s="40">
        <v>0.36825693380589997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0.56830570719089979</v>
      </c>
      <c r="S40" s="40">
        <v>3.7710556405482998</v>
      </c>
      <c r="T40" s="40">
        <v>0</v>
      </c>
      <c r="U40" s="40">
        <v>0</v>
      </c>
      <c r="V40" s="40">
        <v>9.9737780966999978E-3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15.897229035082608</v>
      </c>
      <c r="AC40" s="40">
        <v>1.4350860639348</v>
      </c>
      <c r="AD40" s="40">
        <v>0</v>
      </c>
      <c r="AE40" s="40">
        <v>0</v>
      </c>
      <c r="AF40" s="40">
        <v>2.8535987876445001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19.573870740813415</v>
      </c>
      <c r="AM40" s="40">
        <v>2.6474493310314</v>
      </c>
      <c r="AN40" s="40">
        <v>0</v>
      </c>
      <c r="AO40" s="40">
        <v>0</v>
      </c>
      <c r="AP40" s="40">
        <v>0.45378281345119997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10.661524259030596</v>
      </c>
      <c r="AW40" s="40">
        <v>51.896036001902708</v>
      </c>
      <c r="AX40" s="40">
        <v>0</v>
      </c>
      <c r="AY40" s="40">
        <v>0</v>
      </c>
      <c r="AZ40" s="40">
        <v>1.1352243928052999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4.3223293480964022</v>
      </c>
      <c r="BG40" s="40">
        <v>5.5828034967600006E-2</v>
      </c>
      <c r="BH40" s="40">
        <v>0</v>
      </c>
      <c r="BI40" s="40">
        <v>0</v>
      </c>
      <c r="BJ40" s="40">
        <v>4.2249032709600003E-2</v>
      </c>
      <c r="BK40" s="41">
        <f>SUM(C40:BJ40)</f>
        <v>175.68664499623833</v>
      </c>
      <c r="BM40" s="42"/>
      <c r="BO40" s="42"/>
    </row>
    <row r="41" spans="1:67">
      <c r="A41" s="17"/>
      <c r="B41" s="34" t="s">
        <v>119</v>
      </c>
      <c r="C41" s="40">
        <v>0</v>
      </c>
      <c r="D41" s="40">
        <v>0.57146874258059999</v>
      </c>
      <c r="E41" s="40">
        <v>0</v>
      </c>
      <c r="F41" s="40">
        <v>0</v>
      </c>
      <c r="G41" s="40">
        <v>0</v>
      </c>
      <c r="H41" s="40">
        <v>1.3641434451907999</v>
      </c>
      <c r="I41" s="40">
        <v>0</v>
      </c>
      <c r="J41" s="40">
        <v>0</v>
      </c>
      <c r="K41" s="40">
        <v>0</v>
      </c>
      <c r="L41" s="40">
        <v>0.75637715458010002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0.59736917273969992</v>
      </c>
      <c r="S41" s="40">
        <v>0</v>
      </c>
      <c r="T41" s="40">
        <v>0</v>
      </c>
      <c r="U41" s="40">
        <v>0</v>
      </c>
      <c r="V41" s="40">
        <v>3.3416151290200001E-2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4.6179213161232999</v>
      </c>
      <c r="AC41" s="40">
        <v>9.0736149515999995E-2</v>
      </c>
      <c r="AD41" s="40">
        <v>0</v>
      </c>
      <c r="AE41" s="40">
        <v>0</v>
      </c>
      <c r="AF41" s="40">
        <v>1.7347936045800998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4.1082326449878979</v>
      </c>
      <c r="AM41" s="40">
        <v>0.16463962516110001</v>
      </c>
      <c r="AN41" s="40">
        <v>0</v>
      </c>
      <c r="AO41" s="40">
        <v>0</v>
      </c>
      <c r="AP41" s="40">
        <v>5.13006492578E-2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8.7191152687485012</v>
      </c>
      <c r="AW41" s="40">
        <v>0.26746527738690001</v>
      </c>
      <c r="AX41" s="40">
        <v>0</v>
      </c>
      <c r="AY41" s="40">
        <v>0</v>
      </c>
      <c r="AZ41" s="40">
        <v>4.7986700222886984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3.0728763928184977</v>
      </c>
      <c r="BG41" s="40">
        <v>0.14680048961280001</v>
      </c>
      <c r="BH41" s="40">
        <v>0.50171768767739999</v>
      </c>
      <c r="BI41" s="40">
        <v>0</v>
      </c>
      <c r="BJ41" s="40">
        <v>0.59725585467719999</v>
      </c>
      <c r="BK41" s="41">
        <f>SUM(C41:BJ41)</f>
        <v>32.194299649217591</v>
      </c>
      <c r="BM41" s="42"/>
      <c r="BO41" s="42"/>
    </row>
    <row r="42" spans="1:67">
      <c r="A42" s="17"/>
      <c r="B42" s="26" t="s">
        <v>90</v>
      </c>
      <c r="C42" s="36">
        <f t="shared" ref="C42:AH42" si="11">SUM(C38:C41)</f>
        <v>0</v>
      </c>
      <c r="D42" s="36">
        <f t="shared" si="11"/>
        <v>4.220139823387</v>
      </c>
      <c r="E42" s="36">
        <f t="shared" si="11"/>
        <v>19.334192005677398</v>
      </c>
      <c r="F42" s="36">
        <f t="shared" si="11"/>
        <v>0</v>
      </c>
      <c r="G42" s="36">
        <f t="shared" si="11"/>
        <v>0</v>
      </c>
      <c r="H42" s="36">
        <f t="shared" si="11"/>
        <v>11.1147622243402</v>
      </c>
      <c r="I42" s="36">
        <f t="shared" si="11"/>
        <v>41.625329688096109</v>
      </c>
      <c r="J42" s="36">
        <f t="shared" si="11"/>
        <v>0.8544345010644</v>
      </c>
      <c r="K42" s="36">
        <f t="shared" si="11"/>
        <v>0</v>
      </c>
      <c r="L42" s="36">
        <f t="shared" si="11"/>
        <v>6.4139080015779992</v>
      </c>
      <c r="M42" s="36">
        <f t="shared" si="11"/>
        <v>0</v>
      </c>
      <c r="N42" s="36">
        <f t="shared" si="11"/>
        <v>0</v>
      </c>
      <c r="O42" s="36">
        <f t="shared" si="11"/>
        <v>0</v>
      </c>
      <c r="P42" s="36">
        <f t="shared" si="11"/>
        <v>0</v>
      </c>
      <c r="Q42" s="36">
        <f t="shared" si="11"/>
        <v>0</v>
      </c>
      <c r="R42" s="36">
        <f t="shared" si="11"/>
        <v>5.2475950918497993</v>
      </c>
      <c r="S42" s="36">
        <f t="shared" si="11"/>
        <v>7.9183151315156994</v>
      </c>
      <c r="T42" s="36">
        <f t="shared" si="11"/>
        <v>0</v>
      </c>
      <c r="U42" s="36">
        <f t="shared" si="11"/>
        <v>0</v>
      </c>
      <c r="V42" s="36">
        <f t="shared" si="11"/>
        <v>2.5891001127408</v>
      </c>
      <c r="W42" s="36">
        <f t="shared" si="11"/>
        <v>0</v>
      </c>
      <c r="X42" s="36">
        <f t="shared" si="11"/>
        <v>0</v>
      </c>
      <c r="Y42" s="36">
        <f t="shared" si="11"/>
        <v>0</v>
      </c>
      <c r="Z42" s="36">
        <f t="shared" si="11"/>
        <v>0</v>
      </c>
      <c r="AA42" s="36">
        <f t="shared" si="11"/>
        <v>0</v>
      </c>
      <c r="AB42" s="36">
        <f t="shared" si="11"/>
        <v>98.699036648910806</v>
      </c>
      <c r="AC42" s="36">
        <f t="shared" si="11"/>
        <v>6.7871773350300995</v>
      </c>
      <c r="AD42" s="36">
        <f t="shared" si="11"/>
        <v>0</v>
      </c>
      <c r="AE42" s="36">
        <f t="shared" si="11"/>
        <v>0</v>
      </c>
      <c r="AF42" s="36">
        <f t="shared" si="11"/>
        <v>56.669157095476393</v>
      </c>
      <c r="AG42" s="36">
        <f t="shared" si="11"/>
        <v>0</v>
      </c>
      <c r="AH42" s="36">
        <f t="shared" si="11"/>
        <v>0</v>
      </c>
      <c r="AI42" s="36">
        <f t="shared" ref="AI42:BK42" si="12">SUM(AI38:AI41)</f>
        <v>0</v>
      </c>
      <c r="AJ42" s="36">
        <f t="shared" si="12"/>
        <v>0</v>
      </c>
      <c r="AK42" s="36">
        <f t="shared" si="12"/>
        <v>0</v>
      </c>
      <c r="AL42" s="36">
        <f t="shared" si="12"/>
        <v>127.60063721586364</v>
      </c>
      <c r="AM42" s="36">
        <f t="shared" si="12"/>
        <v>6.9005591533522006</v>
      </c>
      <c r="AN42" s="36">
        <f t="shared" si="12"/>
        <v>7.8805231709599993E-2</v>
      </c>
      <c r="AO42" s="36">
        <f t="shared" si="12"/>
        <v>0</v>
      </c>
      <c r="AP42" s="36">
        <f t="shared" si="12"/>
        <v>30.421857354444693</v>
      </c>
      <c r="AQ42" s="36">
        <f t="shared" si="12"/>
        <v>0</v>
      </c>
      <c r="AR42" s="36">
        <f t="shared" si="12"/>
        <v>0</v>
      </c>
      <c r="AS42" s="36">
        <f t="shared" si="12"/>
        <v>0</v>
      </c>
      <c r="AT42" s="36">
        <f t="shared" si="12"/>
        <v>0</v>
      </c>
      <c r="AU42" s="36">
        <f t="shared" si="12"/>
        <v>0</v>
      </c>
      <c r="AV42" s="36">
        <f t="shared" si="12"/>
        <v>239.81261976517928</v>
      </c>
      <c r="AW42" s="36">
        <f t="shared" si="12"/>
        <v>77.473023200088804</v>
      </c>
      <c r="AX42" s="36">
        <f t="shared" si="12"/>
        <v>0</v>
      </c>
      <c r="AY42" s="36">
        <f t="shared" si="12"/>
        <v>0</v>
      </c>
      <c r="AZ42" s="36">
        <f t="shared" si="12"/>
        <v>246.70476133460053</v>
      </c>
      <c r="BA42" s="36">
        <f t="shared" si="12"/>
        <v>0</v>
      </c>
      <c r="BB42" s="36">
        <f t="shared" si="12"/>
        <v>0</v>
      </c>
      <c r="BC42" s="36">
        <f t="shared" si="12"/>
        <v>0</v>
      </c>
      <c r="BD42" s="36">
        <f t="shared" si="12"/>
        <v>0</v>
      </c>
      <c r="BE42" s="36">
        <f t="shared" si="12"/>
        <v>0</v>
      </c>
      <c r="BF42" s="36">
        <f t="shared" si="12"/>
        <v>55.565491062569535</v>
      </c>
      <c r="BG42" s="36">
        <f t="shared" si="12"/>
        <v>3.3570578445794994</v>
      </c>
      <c r="BH42" s="36">
        <f t="shared" si="12"/>
        <v>1.6239777975159</v>
      </c>
      <c r="BI42" s="36">
        <f t="shared" si="12"/>
        <v>0</v>
      </c>
      <c r="BJ42" s="36">
        <f t="shared" si="12"/>
        <v>25.881867927508306</v>
      </c>
      <c r="BK42" s="38">
        <f t="shared" si="12"/>
        <v>1076.8938055470785</v>
      </c>
    </row>
    <row r="43" spans="1:67">
      <c r="A43" s="17"/>
      <c r="B43" s="27" t="s">
        <v>88</v>
      </c>
      <c r="C43" s="36">
        <f t="shared" ref="C43:AH43" si="13">C36+C42</f>
        <v>0</v>
      </c>
      <c r="D43" s="36">
        <f t="shared" si="13"/>
        <v>4.7477860440643997</v>
      </c>
      <c r="E43" s="36">
        <f t="shared" si="13"/>
        <v>19.334192005677398</v>
      </c>
      <c r="F43" s="36">
        <f t="shared" si="13"/>
        <v>0</v>
      </c>
      <c r="G43" s="36">
        <f t="shared" si="13"/>
        <v>0</v>
      </c>
      <c r="H43" s="36">
        <f t="shared" si="13"/>
        <v>16.860403097042798</v>
      </c>
      <c r="I43" s="36">
        <f t="shared" si="13"/>
        <v>41.638795533708908</v>
      </c>
      <c r="J43" s="36">
        <f t="shared" si="13"/>
        <v>0.8544345010644</v>
      </c>
      <c r="K43" s="36">
        <f t="shared" si="13"/>
        <v>0</v>
      </c>
      <c r="L43" s="36">
        <f t="shared" si="13"/>
        <v>6.948764208125799</v>
      </c>
      <c r="M43" s="36">
        <f t="shared" si="13"/>
        <v>0</v>
      </c>
      <c r="N43" s="36">
        <f t="shared" si="13"/>
        <v>0</v>
      </c>
      <c r="O43" s="36">
        <f t="shared" si="13"/>
        <v>0</v>
      </c>
      <c r="P43" s="36">
        <f t="shared" si="13"/>
        <v>0</v>
      </c>
      <c r="Q43" s="36">
        <f t="shared" si="13"/>
        <v>0</v>
      </c>
      <c r="R43" s="36">
        <f t="shared" si="13"/>
        <v>9.6640888364175979</v>
      </c>
      <c r="S43" s="36">
        <f t="shared" si="13"/>
        <v>7.9183151315156994</v>
      </c>
      <c r="T43" s="36">
        <f t="shared" si="13"/>
        <v>0</v>
      </c>
      <c r="U43" s="36">
        <f t="shared" si="13"/>
        <v>0</v>
      </c>
      <c r="V43" s="36">
        <f t="shared" si="13"/>
        <v>2.8120861316435999</v>
      </c>
      <c r="W43" s="36">
        <f t="shared" si="13"/>
        <v>0</v>
      </c>
      <c r="X43" s="36">
        <f t="shared" si="13"/>
        <v>0</v>
      </c>
      <c r="Y43" s="36">
        <f t="shared" si="13"/>
        <v>0</v>
      </c>
      <c r="Z43" s="36">
        <f t="shared" si="13"/>
        <v>0</v>
      </c>
      <c r="AA43" s="36">
        <f t="shared" si="13"/>
        <v>0</v>
      </c>
      <c r="AB43" s="36">
        <f t="shared" si="13"/>
        <v>137.27560081137759</v>
      </c>
      <c r="AC43" s="36">
        <f t="shared" si="13"/>
        <v>8.2100702225136004</v>
      </c>
      <c r="AD43" s="36">
        <f t="shared" si="13"/>
        <v>0</v>
      </c>
      <c r="AE43" s="36">
        <f t="shared" si="13"/>
        <v>0</v>
      </c>
      <c r="AF43" s="36">
        <f t="shared" si="13"/>
        <v>74.660762113151591</v>
      </c>
      <c r="AG43" s="36">
        <f t="shared" si="13"/>
        <v>0</v>
      </c>
      <c r="AH43" s="36">
        <f t="shared" si="13"/>
        <v>0</v>
      </c>
      <c r="AI43" s="36">
        <f t="shared" ref="AI43:BJ43" si="14">AI36+AI42</f>
        <v>0</v>
      </c>
      <c r="AJ43" s="36">
        <f t="shared" si="14"/>
        <v>0</v>
      </c>
      <c r="AK43" s="36">
        <f t="shared" si="14"/>
        <v>0</v>
      </c>
      <c r="AL43" s="36">
        <f t="shared" si="14"/>
        <v>168.7582226499305</v>
      </c>
      <c r="AM43" s="36">
        <f t="shared" si="14"/>
        <v>7.1608111296100008</v>
      </c>
      <c r="AN43" s="36">
        <f t="shared" si="14"/>
        <v>7.8805231709599993E-2</v>
      </c>
      <c r="AO43" s="36">
        <f t="shared" si="14"/>
        <v>0</v>
      </c>
      <c r="AP43" s="36">
        <f t="shared" si="14"/>
        <v>35.611466415442095</v>
      </c>
      <c r="AQ43" s="36">
        <f t="shared" si="14"/>
        <v>0</v>
      </c>
      <c r="AR43" s="36">
        <f t="shared" si="14"/>
        <v>0</v>
      </c>
      <c r="AS43" s="36">
        <f t="shared" si="14"/>
        <v>0</v>
      </c>
      <c r="AT43" s="36">
        <f t="shared" si="14"/>
        <v>0</v>
      </c>
      <c r="AU43" s="36">
        <f t="shared" si="14"/>
        <v>0</v>
      </c>
      <c r="AV43" s="36">
        <f t="shared" si="14"/>
        <v>485.32924556547084</v>
      </c>
      <c r="AW43" s="36">
        <f t="shared" si="14"/>
        <v>84.329895903925902</v>
      </c>
      <c r="AX43" s="36">
        <f t="shared" si="14"/>
        <v>0</v>
      </c>
      <c r="AY43" s="36">
        <f t="shared" si="14"/>
        <v>0</v>
      </c>
      <c r="AZ43" s="36">
        <f t="shared" si="14"/>
        <v>324.7509526931027</v>
      </c>
      <c r="BA43" s="36">
        <f t="shared" si="14"/>
        <v>0</v>
      </c>
      <c r="BB43" s="36">
        <f t="shared" si="14"/>
        <v>0</v>
      </c>
      <c r="BC43" s="36">
        <f t="shared" si="14"/>
        <v>0</v>
      </c>
      <c r="BD43" s="36">
        <f t="shared" si="14"/>
        <v>0</v>
      </c>
      <c r="BE43" s="36">
        <f t="shared" si="14"/>
        <v>0</v>
      </c>
      <c r="BF43" s="36">
        <f t="shared" si="14"/>
        <v>107.56629295807761</v>
      </c>
      <c r="BG43" s="36">
        <f t="shared" si="14"/>
        <v>3.3892492303213992</v>
      </c>
      <c r="BH43" s="36">
        <f t="shared" si="14"/>
        <v>1.6239777975159</v>
      </c>
      <c r="BI43" s="36">
        <f t="shared" si="14"/>
        <v>0</v>
      </c>
      <c r="BJ43" s="36">
        <f t="shared" si="14"/>
        <v>31.448851399956308</v>
      </c>
      <c r="BK43" s="38">
        <f>BK42+BK36</f>
        <v>1580.9730696113661</v>
      </c>
    </row>
    <row r="44" spans="1:67" ht="3" customHeight="1">
      <c r="A44" s="17"/>
      <c r="B44" s="25"/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6"/>
    </row>
    <row r="45" spans="1:67">
      <c r="A45" s="17" t="s">
        <v>18</v>
      </c>
      <c r="B45" s="24" t="s">
        <v>8</v>
      </c>
      <c r="C45" s="6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6"/>
    </row>
    <row r="46" spans="1:67">
      <c r="A46" s="17" t="s">
        <v>80</v>
      </c>
      <c r="B46" s="25" t="s">
        <v>19</v>
      </c>
      <c r="C46" s="6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6"/>
    </row>
    <row r="47" spans="1:67">
      <c r="A47" s="17"/>
      <c r="B47" s="26" t="s">
        <v>126</v>
      </c>
      <c r="C47" s="36">
        <v>0</v>
      </c>
      <c r="D47" s="36">
        <v>0.74832122874189999</v>
      </c>
      <c r="E47" s="36">
        <v>0</v>
      </c>
      <c r="F47" s="36">
        <v>0</v>
      </c>
      <c r="G47" s="36">
        <v>0</v>
      </c>
      <c r="H47" s="36">
        <v>0.84302741612610022</v>
      </c>
      <c r="I47" s="36">
        <v>9.9355488709599996E-2</v>
      </c>
      <c r="J47" s="36">
        <v>0</v>
      </c>
      <c r="K47" s="36">
        <v>0</v>
      </c>
      <c r="L47" s="36">
        <v>0.27552457916100004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0.87373325044730021</v>
      </c>
      <c r="S47" s="36">
        <v>9.9954935483800009E-2</v>
      </c>
      <c r="T47" s="36">
        <v>0</v>
      </c>
      <c r="U47" s="36">
        <v>0</v>
      </c>
      <c r="V47" s="36">
        <v>0.51257344712889996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31.708440729986982</v>
      </c>
      <c r="AC47" s="36">
        <v>5.9092446142890989</v>
      </c>
      <c r="AD47" s="36">
        <v>0</v>
      </c>
      <c r="AE47" s="36">
        <v>0</v>
      </c>
      <c r="AF47" s="36">
        <v>49.047975907029105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49.797876318038007</v>
      </c>
      <c r="AM47" s="36">
        <v>4.1736369597085989</v>
      </c>
      <c r="AN47" s="36">
        <v>1.8951819677416</v>
      </c>
      <c r="AO47" s="36">
        <v>0</v>
      </c>
      <c r="AP47" s="36">
        <v>40.474923921866093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18.110646254933602</v>
      </c>
      <c r="AW47" s="36">
        <v>1.5163346365801997</v>
      </c>
      <c r="AX47" s="36">
        <v>0</v>
      </c>
      <c r="AY47" s="36">
        <v>0</v>
      </c>
      <c r="AZ47" s="36">
        <v>27.6082722683478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9.0445584930350105</v>
      </c>
      <c r="BG47" s="36">
        <v>5.2806433241931998</v>
      </c>
      <c r="BH47" s="36">
        <v>0.49873209677409996</v>
      </c>
      <c r="BI47" s="36">
        <v>0</v>
      </c>
      <c r="BJ47" s="36">
        <v>7.2228897091591984</v>
      </c>
      <c r="BK47" s="39">
        <f>SUM(C47:BJ47)</f>
        <v>255.7418475474812</v>
      </c>
    </row>
    <row r="48" spans="1:67">
      <c r="A48" s="17"/>
      <c r="B48" s="27" t="s">
        <v>87</v>
      </c>
      <c r="C48" s="36">
        <f>SUM(C47)</f>
        <v>0</v>
      </c>
      <c r="D48" s="36">
        <f t="shared" ref="D48:BJ48" si="15">SUM(D47)</f>
        <v>0.74832122874189999</v>
      </c>
      <c r="E48" s="36">
        <f t="shared" si="15"/>
        <v>0</v>
      </c>
      <c r="F48" s="36">
        <f t="shared" si="15"/>
        <v>0</v>
      </c>
      <c r="G48" s="36">
        <f t="shared" si="15"/>
        <v>0</v>
      </c>
      <c r="H48" s="36">
        <f t="shared" si="15"/>
        <v>0.84302741612610022</v>
      </c>
      <c r="I48" s="36">
        <f t="shared" si="15"/>
        <v>9.9355488709599996E-2</v>
      </c>
      <c r="J48" s="36">
        <f t="shared" si="15"/>
        <v>0</v>
      </c>
      <c r="K48" s="36">
        <f t="shared" si="15"/>
        <v>0</v>
      </c>
      <c r="L48" s="36">
        <f t="shared" si="15"/>
        <v>0.27552457916100004</v>
      </c>
      <c r="M48" s="36">
        <f t="shared" si="15"/>
        <v>0</v>
      </c>
      <c r="N48" s="36">
        <f t="shared" si="15"/>
        <v>0</v>
      </c>
      <c r="O48" s="36">
        <f t="shared" si="15"/>
        <v>0</v>
      </c>
      <c r="P48" s="36">
        <f t="shared" si="15"/>
        <v>0</v>
      </c>
      <c r="Q48" s="36">
        <f t="shared" si="15"/>
        <v>0</v>
      </c>
      <c r="R48" s="36">
        <f t="shared" si="15"/>
        <v>0.87373325044730021</v>
      </c>
      <c r="S48" s="36">
        <f t="shared" si="15"/>
        <v>9.9954935483800009E-2</v>
      </c>
      <c r="T48" s="36">
        <f t="shared" si="15"/>
        <v>0</v>
      </c>
      <c r="U48" s="36">
        <f t="shared" si="15"/>
        <v>0</v>
      </c>
      <c r="V48" s="36">
        <f t="shared" si="15"/>
        <v>0.51257344712889996</v>
      </c>
      <c r="W48" s="36">
        <f t="shared" si="15"/>
        <v>0</v>
      </c>
      <c r="X48" s="36">
        <f t="shared" si="15"/>
        <v>0</v>
      </c>
      <c r="Y48" s="36">
        <f t="shared" si="15"/>
        <v>0</v>
      </c>
      <c r="Z48" s="36">
        <f t="shared" si="15"/>
        <v>0</v>
      </c>
      <c r="AA48" s="36">
        <f t="shared" si="15"/>
        <v>0</v>
      </c>
      <c r="AB48" s="36">
        <f t="shared" si="15"/>
        <v>31.708440729986982</v>
      </c>
      <c r="AC48" s="36">
        <f t="shared" si="15"/>
        <v>5.9092446142890989</v>
      </c>
      <c r="AD48" s="36">
        <f t="shared" si="15"/>
        <v>0</v>
      </c>
      <c r="AE48" s="36">
        <f t="shared" si="15"/>
        <v>0</v>
      </c>
      <c r="AF48" s="36">
        <f t="shared" si="15"/>
        <v>49.047975907029105</v>
      </c>
      <c r="AG48" s="36">
        <f t="shared" si="15"/>
        <v>0</v>
      </c>
      <c r="AH48" s="36">
        <f t="shared" si="15"/>
        <v>0</v>
      </c>
      <c r="AI48" s="36">
        <f t="shared" si="15"/>
        <v>0</v>
      </c>
      <c r="AJ48" s="36">
        <f t="shared" si="15"/>
        <v>0</v>
      </c>
      <c r="AK48" s="36">
        <f t="shared" si="15"/>
        <v>0</v>
      </c>
      <c r="AL48" s="36">
        <f t="shared" si="15"/>
        <v>49.797876318038007</v>
      </c>
      <c r="AM48" s="36">
        <f t="shared" si="15"/>
        <v>4.1736369597085989</v>
      </c>
      <c r="AN48" s="36">
        <f t="shared" si="15"/>
        <v>1.8951819677416</v>
      </c>
      <c r="AO48" s="36">
        <f t="shared" si="15"/>
        <v>0</v>
      </c>
      <c r="AP48" s="36">
        <f t="shared" si="15"/>
        <v>40.474923921866093</v>
      </c>
      <c r="AQ48" s="36">
        <f t="shared" si="15"/>
        <v>0</v>
      </c>
      <c r="AR48" s="36">
        <f t="shared" si="15"/>
        <v>0</v>
      </c>
      <c r="AS48" s="36">
        <f t="shared" si="15"/>
        <v>0</v>
      </c>
      <c r="AT48" s="36">
        <f t="shared" si="15"/>
        <v>0</v>
      </c>
      <c r="AU48" s="36">
        <f t="shared" si="15"/>
        <v>0</v>
      </c>
      <c r="AV48" s="36">
        <f t="shared" si="15"/>
        <v>18.110646254933602</v>
      </c>
      <c r="AW48" s="36">
        <f t="shared" si="15"/>
        <v>1.5163346365801997</v>
      </c>
      <c r="AX48" s="36">
        <f t="shared" si="15"/>
        <v>0</v>
      </c>
      <c r="AY48" s="36">
        <f t="shared" si="15"/>
        <v>0</v>
      </c>
      <c r="AZ48" s="36">
        <f t="shared" si="15"/>
        <v>27.6082722683478</v>
      </c>
      <c r="BA48" s="36">
        <f t="shared" si="15"/>
        <v>0</v>
      </c>
      <c r="BB48" s="36">
        <f t="shared" si="15"/>
        <v>0</v>
      </c>
      <c r="BC48" s="36">
        <f t="shared" si="15"/>
        <v>0</v>
      </c>
      <c r="BD48" s="36">
        <f t="shared" si="15"/>
        <v>0</v>
      </c>
      <c r="BE48" s="36">
        <f t="shared" si="15"/>
        <v>0</v>
      </c>
      <c r="BF48" s="36">
        <f t="shared" si="15"/>
        <v>9.0445584930350105</v>
      </c>
      <c r="BG48" s="36">
        <f t="shared" si="15"/>
        <v>5.2806433241931998</v>
      </c>
      <c r="BH48" s="36">
        <f t="shared" si="15"/>
        <v>0.49873209677409996</v>
      </c>
      <c r="BI48" s="36">
        <f t="shared" si="15"/>
        <v>0</v>
      </c>
      <c r="BJ48" s="36">
        <f t="shared" si="15"/>
        <v>7.2228897091591984</v>
      </c>
      <c r="BK48" s="39">
        <f>SUM(BK47)</f>
        <v>255.7418475474812</v>
      </c>
    </row>
    <row r="49" spans="1:63" ht="2.25" customHeight="1">
      <c r="A49" s="17"/>
      <c r="B49" s="25"/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6"/>
    </row>
    <row r="50" spans="1:63">
      <c r="A50" s="17" t="s">
        <v>4</v>
      </c>
      <c r="B50" s="24" t="s">
        <v>9</v>
      </c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6"/>
    </row>
    <row r="51" spans="1:63">
      <c r="A51" s="17" t="s">
        <v>80</v>
      </c>
      <c r="B51" s="25" t="s">
        <v>20</v>
      </c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6"/>
    </row>
    <row r="52" spans="1:63">
      <c r="A52" s="17"/>
      <c r="B52" s="34" t="s">
        <v>120</v>
      </c>
      <c r="C52" s="40">
        <v>0</v>
      </c>
      <c r="D52" s="40">
        <v>44.276200000000003</v>
      </c>
      <c r="E52" s="40">
        <v>0</v>
      </c>
      <c r="F52" s="40">
        <v>0</v>
      </c>
      <c r="G52" s="40">
        <v>0</v>
      </c>
      <c r="H52" s="40">
        <v>15.411899999999999</v>
      </c>
      <c r="I52" s="40">
        <v>0.6079</v>
      </c>
      <c r="J52" s="40">
        <v>0</v>
      </c>
      <c r="K52" s="40">
        <v>0</v>
      </c>
      <c r="L52" s="40">
        <v>6.6683000000000003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9.3919999999999995</v>
      </c>
      <c r="S52" s="40">
        <v>0.1966</v>
      </c>
      <c r="T52" s="40">
        <v>0</v>
      </c>
      <c r="U52" s="40">
        <v>0</v>
      </c>
      <c r="V52" s="40">
        <v>1.8963000000000001</v>
      </c>
      <c r="W52" s="40">
        <v>0</v>
      </c>
      <c r="X52" s="40">
        <v>0</v>
      </c>
      <c r="Y52" s="40">
        <v>0</v>
      </c>
      <c r="Z52" s="40">
        <v>0</v>
      </c>
      <c r="AA52" s="40">
        <v>0</v>
      </c>
      <c r="AB52" s="40">
        <v>0</v>
      </c>
      <c r="AC52" s="40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0</v>
      </c>
      <c r="AK52" s="40">
        <v>0</v>
      </c>
      <c r="AL52" s="40">
        <v>0</v>
      </c>
      <c r="AM52" s="40">
        <v>0</v>
      </c>
      <c r="AN52" s="40">
        <v>0</v>
      </c>
      <c r="AO52" s="40">
        <v>0</v>
      </c>
      <c r="AP52" s="40">
        <v>0</v>
      </c>
      <c r="AQ52" s="40">
        <v>0</v>
      </c>
      <c r="AR52" s="40">
        <v>0</v>
      </c>
      <c r="AS52" s="40">
        <v>0</v>
      </c>
      <c r="AT52" s="40">
        <v>0</v>
      </c>
      <c r="AU52" s="40">
        <v>0</v>
      </c>
      <c r="AV52" s="40">
        <v>0</v>
      </c>
      <c r="AW52" s="40">
        <v>0</v>
      </c>
      <c r="AX52" s="40">
        <v>0</v>
      </c>
      <c r="AY52" s="40">
        <v>0</v>
      </c>
      <c r="AZ52" s="40">
        <v>0</v>
      </c>
      <c r="BA52" s="40">
        <v>0</v>
      </c>
      <c r="BB52" s="40">
        <v>0</v>
      </c>
      <c r="BC52" s="40">
        <v>0</v>
      </c>
      <c r="BD52" s="40">
        <v>0</v>
      </c>
      <c r="BE52" s="40">
        <v>0</v>
      </c>
      <c r="BF52" s="40">
        <v>0</v>
      </c>
      <c r="BG52" s="40">
        <v>0</v>
      </c>
      <c r="BH52" s="40">
        <v>0</v>
      </c>
      <c r="BI52" s="40">
        <v>0</v>
      </c>
      <c r="BJ52" s="40">
        <v>0</v>
      </c>
      <c r="BK52" s="39">
        <f>SUM(C52:BJ52)</f>
        <v>78.449200000000005</v>
      </c>
    </row>
    <row r="53" spans="1:63">
      <c r="A53" s="17"/>
      <c r="B53" s="26" t="s">
        <v>89</v>
      </c>
      <c r="C53" s="36">
        <f>SUM(C52)</f>
        <v>0</v>
      </c>
      <c r="D53" s="36">
        <f t="shared" ref="D53:BJ53" si="16">SUM(D52)</f>
        <v>44.276200000000003</v>
      </c>
      <c r="E53" s="36">
        <f t="shared" si="16"/>
        <v>0</v>
      </c>
      <c r="F53" s="36">
        <f t="shared" si="16"/>
        <v>0</v>
      </c>
      <c r="G53" s="36">
        <f t="shared" si="16"/>
        <v>0</v>
      </c>
      <c r="H53" s="36">
        <f t="shared" si="16"/>
        <v>15.411899999999999</v>
      </c>
      <c r="I53" s="36">
        <f t="shared" si="16"/>
        <v>0.6079</v>
      </c>
      <c r="J53" s="36">
        <f t="shared" si="16"/>
        <v>0</v>
      </c>
      <c r="K53" s="36">
        <f t="shared" si="16"/>
        <v>0</v>
      </c>
      <c r="L53" s="36">
        <f t="shared" si="16"/>
        <v>6.6683000000000003</v>
      </c>
      <c r="M53" s="36">
        <f t="shared" si="16"/>
        <v>0</v>
      </c>
      <c r="N53" s="36">
        <f t="shared" si="16"/>
        <v>0</v>
      </c>
      <c r="O53" s="36">
        <f t="shared" si="16"/>
        <v>0</v>
      </c>
      <c r="P53" s="36">
        <f t="shared" si="16"/>
        <v>0</v>
      </c>
      <c r="Q53" s="36">
        <f t="shared" si="16"/>
        <v>0</v>
      </c>
      <c r="R53" s="36">
        <f t="shared" si="16"/>
        <v>9.3919999999999995</v>
      </c>
      <c r="S53" s="36">
        <f t="shared" si="16"/>
        <v>0.1966</v>
      </c>
      <c r="T53" s="36">
        <f t="shared" si="16"/>
        <v>0</v>
      </c>
      <c r="U53" s="36">
        <f t="shared" si="16"/>
        <v>0</v>
      </c>
      <c r="V53" s="36">
        <f t="shared" si="16"/>
        <v>1.8963000000000001</v>
      </c>
      <c r="W53" s="36">
        <f t="shared" si="16"/>
        <v>0</v>
      </c>
      <c r="X53" s="36">
        <f t="shared" si="16"/>
        <v>0</v>
      </c>
      <c r="Y53" s="36">
        <f t="shared" si="16"/>
        <v>0</v>
      </c>
      <c r="Z53" s="36">
        <f t="shared" si="16"/>
        <v>0</v>
      </c>
      <c r="AA53" s="36">
        <f t="shared" si="16"/>
        <v>0</v>
      </c>
      <c r="AB53" s="36">
        <f t="shared" si="16"/>
        <v>0</v>
      </c>
      <c r="AC53" s="36">
        <f t="shared" si="16"/>
        <v>0</v>
      </c>
      <c r="AD53" s="36">
        <f t="shared" si="16"/>
        <v>0</v>
      </c>
      <c r="AE53" s="36">
        <f t="shared" si="16"/>
        <v>0</v>
      </c>
      <c r="AF53" s="36">
        <f t="shared" si="16"/>
        <v>0</v>
      </c>
      <c r="AG53" s="36">
        <f t="shared" si="16"/>
        <v>0</v>
      </c>
      <c r="AH53" s="36">
        <f t="shared" si="16"/>
        <v>0</v>
      </c>
      <c r="AI53" s="36">
        <f t="shared" si="16"/>
        <v>0</v>
      </c>
      <c r="AJ53" s="36">
        <f t="shared" si="16"/>
        <v>0</v>
      </c>
      <c r="AK53" s="36">
        <f t="shared" si="16"/>
        <v>0</v>
      </c>
      <c r="AL53" s="36">
        <f t="shared" si="16"/>
        <v>0</v>
      </c>
      <c r="AM53" s="36">
        <f t="shared" si="16"/>
        <v>0</v>
      </c>
      <c r="AN53" s="36">
        <f t="shared" si="16"/>
        <v>0</v>
      </c>
      <c r="AO53" s="36">
        <f t="shared" si="16"/>
        <v>0</v>
      </c>
      <c r="AP53" s="36">
        <f t="shared" si="16"/>
        <v>0</v>
      </c>
      <c r="AQ53" s="36">
        <f t="shared" si="16"/>
        <v>0</v>
      </c>
      <c r="AR53" s="36">
        <f t="shared" si="16"/>
        <v>0</v>
      </c>
      <c r="AS53" s="36">
        <f t="shared" si="16"/>
        <v>0</v>
      </c>
      <c r="AT53" s="36">
        <f t="shared" si="16"/>
        <v>0</v>
      </c>
      <c r="AU53" s="36">
        <f t="shared" si="16"/>
        <v>0</v>
      </c>
      <c r="AV53" s="36">
        <f t="shared" si="16"/>
        <v>0</v>
      </c>
      <c r="AW53" s="36">
        <f t="shared" si="16"/>
        <v>0</v>
      </c>
      <c r="AX53" s="36">
        <f t="shared" si="16"/>
        <v>0</v>
      </c>
      <c r="AY53" s="36">
        <f t="shared" si="16"/>
        <v>0</v>
      </c>
      <c r="AZ53" s="36">
        <f t="shared" si="16"/>
        <v>0</v>
      </c>
      <c r="BA53" s="36">
        <f t="shared" si="16"/>
        <v>0</v>
      </c>
      <c r="BB53" s="36">
        <f t="shared" si="16"/>
        <v>0</v>
      </c>
      <c r="BC53" s="36">
        <f t="shared" si="16"/>
        <v>0</v>
      </c>
      <c r="BD53" s="36">
        <f t="shared" si="16"/>
        <v>0</v>
      </c>
      <c r="BE53" s="36">
        <f t="shared" si="16"/>
        <v>0</v>
      </c>
      <c r="BF53" s="36">
        <f t="shared" si="16"/>
        <v>0</v>
      </c>
      <c r="BG53" s="36">
        <f t="shared" si="16"/>
        <v>0</v>
      </c>
      <c r="BH53" s="36">
        <f t="shared" si="16"/>
        <v>0</v>
      </c>
      <c r="BI53" s="36">
        <f t="shared" si="16"/>
        <v>0</v>
      </c>
      <c r="BJ53" s="36">
        <f t="shared" si="16"/>
        <v>0</v>
      </c>
      <c r="BK53" s="39">
        <f>SUM(BK52)</f>
        <v>78.449200000000005</v>
      </c>
    </row>
    <row r="54" spans="1:63">
      <c r="A54" s="17" t="s">
        <v>81</v>
      </c>
      <c r="B54" s="25" t="s">
        <v>21</v>
      </c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6"/>
    </row>
    <row r="55" spans="1:63">
      <c r="A55" s="17"/>
      <c r="B55" s="26" t="s">
        <v>40</v>
      </c>
      <c r="C55" s="36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36">
        <v>0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6">
        <v>0</v>
      </c>
      <c r="AY55" s="36">
        <v>0</v>
      </c>
      <c r="AZ55" s="36">
        <v>0</v>
      </c>
      <c r="BA55" s="36">
        <v>0</v>
      </c>
      <c r="BB55" s="36">
        <v>0</v>
      </c>
      <c r="BC55" s="36">
        <v>0</v>
      </c>
      <c r="BD55" s="36">
        <v>0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0</v>
      </c>
      <c r="BK55" s="39">
        <f>SUM(C55:BJ55)</f>
        <v>0</v>
      </c>
    </row>
    <row r="56" spans="1:63">
      <c r="A56" s="17"/>
      <c r="B56" s="26" t="s">
        <v>90</v>
      </c>
      <c r="C56" s="36">
        <f t="shared" ref="C56:BJ56" si="17">SUM(C55)</f>
        <v>0</v>
      </c>
      <c r="D56" s="36">
        <f t="shared" si="17"/>
        <v>0</v>
      </c>
      <c r="E56" s="36">
        <f t="shared" si="17"/>
        <v>0</v>
      </c>
      <c r="F56" s="36">
        <f t="shared" si="17"/>
        <v>0</v>
      </c>
      <c r="G56" s="36">
        <f t="shared" si="17"/>
        <v>0</v>
      </c>
      <c r="H56" s="36">
        <f t="shared" si="17"/>
        <v>0</v>
      </c>
      <c r="I56" s="36">
        <f t="shared" si="17"/>
        <v>0</v>
      </c>
      <c r="J56" s="36">
        <f t="shared" si="17"/>
        <v>0</v>
      </c>
      <c r="K56" s="36">
        <f t="shared" si="17"/>
        <v>0</v>
      </c>
      <c r="L56" s="36">
        <f t="shared" si="17"/>
        <v>0</v>
      </c>
      <c r="M56" s="36">
        <f t="shared" si="17"/>
        <v>0</v>
      </c>
      <c r="N56" s="36">
        <f t="shared" si="17"/>
        <v>0</v>
      </c>
      <c r="O56" s="36">
        <f t="shared" si="17"/>
        <v>0</v>
      </c>
      <c r="P56" s="36">
        <f t="shared" si="17"/>
        <v>0</v>
      </c>
      <c r="Q56" s="36">
        <f t="shared" si="17"/>
        <v>0</v>
      </c>
      <c r="R56" s="36">
        <f t="shared" si="17"/>
        <v>0</v>
      </c>
      <c r="S56" s="36">
        <f t="shared" si="17"/>
        <v>0</v>
      </c>
      <c r="T56" s="36">
        <f t="shared" si="17"/>
        <v>0</v>
      </c>
      <c r="U56" s="36">
        <f t="shared" si="17"/>
        <v>0</v>
      </c>
      <c r="V56" s="36">
        <f t="shared" si="17"/>
        <v>0</v>
      </c>
      <c r="W56" s="36">
        <f t="shared" si="17"/>
        <v>0</v>
      </c>
      <c r="X56" s="36">
        <f t="shared" si="17"/>
        <v>0</v>
      </c>
      <c r="Y56" s="36">
        <f t="shared" si="17"/>
        <v>0</v>
      </c>
      <c r="Z56" s="36">
        <f t="shared" si="17"/>
        <v>0</v>
      </c>
      <c r="AA56" s="36">
        <f t="shared" si="17"/>
        <v>0</v>
      </c>
      <c r="AB56" s="36">
        <f t="shared" si="17"/>
        <v>0</v>
      </c>
      <c r="AC56" s="36">
        <f t="shared" si="17"/>
        <v>0</v>
      </c>
      <c r="AD56" s="36">
        <f t="shared" si="17"/>
        <v>0</v>
      </c>
      <c r="AE56" s="36">
        <f t="shared" si="17"/>
        <v>0</v>
      </c>
      <c r="AF56" s="36">
        <f t="shared" si="17"/>
        <v>0</v>
      </c>
      <c r="AG56" s="36">
        <f t="shared" si="17"/>
        <v>0</v>
      </c>
      <c r="AH56" s="36">
        <f t="shared" si="17"/>
        <v>0</v>
      </c>
      <c r="AI56" s="36">
        <f t="shared" si="17"/>
        <v>0</v>
      </c>
      <c r="AJ56" s="36">
        <f t="shared" si="17"/>
        <v>0</v>
      </c>
      <c r="AK56" s="36">
        <f t="shared" si="17"/>
        <v>0</v>
      </c>
      <c r="AL56" s="36">
        <f t="shared" si="17"/>
        <v>0</v>
      </c>
      <c r="AM56" s="36">
        <f t="shared" si="17"/>
        <v>0</v>
      </c>
      <c r="AN56" s="36">
        <f t="shared" si="17"/>
        <v>0</v>
      </c>
      <c r="AO56" s="36">
        <f t="shared" si="17"/>
        <v>0</v>
      </c>
      <c r="AP56" s="36">
        <f t="shared" si="17"/>
        <v>0</v>
      </c>
      <c r="AQ56" s="36">
        <f t="shared" si="17"/>
        <v>0</v>
      </c>
      <c r="AR56" s="36">
        <f t="shared" si="17"/>
        <v>0</v>
      </c>
      <c r="AS56" s="36">
        <f t="shared" si="17"/>
        <v>0</v>
      </c>
      <c r="AT56" s="36">
        <f t="shared" si="17"/>
        <v>0</v>
      </c>
      <c r="AU56" s="36">
        <f t="shared" si="17"/>
        <v>0</v>
      </c>
      <c r="AV56" s="36">
        <f t="shared" si="17"/>
        <v>0</v>
      </c>
      <c r="AW56" s="36">
        <f t="shared" si="17"/>
        <v>0</v>
      </c>
      <c r="AX56" s="36">
        <f t="shared" si="17"/>
        <v>0</v>
      </c>
      <c r="AY56" s="36">
        <f t="shared" si="17"/>
        <v>0</v>
      </c>
      <c r="AZ56" s="36">
        <f t="shared" si="17"/>
        <v>0</v>
      </c>
      <c r="BA56" s="36">
        <f t="shared" si="17"/>
        <v>0</v>
      </c>
      <c r="BB56" s="36">
        <f t="shared" si="17"/>
        <v>0</v>
      </c>
      <c r="BC56" s="36">
        <f t="shared" si="17"/>
        <v>0</v>
      </c>
      <c r="BD56" s="36">
        <f t="shared" si="17"/>
        <v>0</v>
      </c>
      <c r="BE56" s="36">
        <f t="shared" si="17"/>
        <v>0</v>
      </c>
      <c r="BF56" s="36">
        <f t="shared" si="17"/>
        <v>0</v>
      </c>
      <c r="BG56" s="36">
        <f t="shared" si="17"/>
        <v>0</v>
      </c>
      <c r="BH56" s="36">
        <f t="shared" si="17"/>
        <v>0</v>
      </c>
      <c r="BI56" s="36">
        <f t="shared" si="17"/>
        <v>0</v>
      </c>
      <c r="BJ56" s="36">
        <f t="shared" si="17"/>
        <v>0</v>
      </c>
      <c r="BK56" s="39">
        <f>SUM(BK55)</f>
        <v>0</v>
      </c>
    </row>
    <row r="57" spans="1:63">
      <c r="A57" s="17"/>
      <c r="B57" s="27" t="s">
        <v>88</v>
      </c>
      <c r="C57" s="38">
        <f>C56+C53</f>
        <v>0</v>
      </c>
      <c r="D57" s="38">
        <f t="shared" ref="D57:BJ57" si="18">D56+D53</f>
        <v>44.276200000000003</v>
      </c>
      <c r="E57" s="38">
        <f t="shared" si="18"/>
        <v>0</v>
      </c>
      <c r="F57" s="38">
        <f t="shared" si="18"/>
        <v>0</v>
      </c>
      <c r="G57" s="38">
        <f t="shared" si="18"/>
        <v>0</v>
      </c>
      <c r="H57" s="38">
        <f t="shared" si="18"/>
        <v>15.411899999999999</v>
      </c>
      <c r="I57" s="38">
        <f t="shared" si="18"/>
        <v>0.6079</v>
      </c>
      <c r="J57" s="38">
        <f t="shared" si="18"/>
        <v>0</v>
      </c>
      <c r="K57" s="38">
        <f t="shared" si="18"/>
        <v>0</v>
      </c>
      <c r="L57" s="38">
        <f t="shared" si="18"/>
        <v>6.6683000000000003</v>
      </c>
      <c r="M57" s="38">
        <f t="shared" si="18"/>
        <v>0</v>
      </c>
      <c r="N57" s="38">
        <f t="shared" si="18"/>
        <v>0</v>
      </c>
      <c r="O57" s="38">
        <f t="shared" si="18"/>
        <v>0</v>
      </c>
      <c r="P57" s="38">
        <f t="shared" si="18"/>
        <v>0</v>
      </c>
      <c r="Q57" s="38">
        <f t="shared" si="18"/>
        <v>0</v>
      </c>
      <c r="R57" s="38">
        <f t="shared" si="18"/>
        <v>9.3919999999999995</v>
      </c>
      <c r="S57" s="38">
        <f t="shared" si="18"/>
        <v>0.1966</v>
      </c>
      <c r="T57" s="38">
        <f t="shared" si="18"/>
        <v>0</v>
      </c>
      <c r="U57" s="38">
        <f t="shared" si="18"/>
        <v>0</v>
      </c>
      <c r="V57" s="38">
        <f t="shared" si="18"/>
        <v>1.8963000000000001</v>
      </c>
      <c r="W57" s="38">
        <f t="shared" si="18"/>
        <v>0</v>
      </c>
      <c r="X57" s="38">
        <f t="shared" si="18"/>
        <v>0</v>
      </c>
      <c r="Y57" s="38">
        <f t="shared" si="18"/>
        <v>0</v>
      </c>
      <c r="Z57" s="38">
        <f t="shared" si="18"/>
        <v>0</v>
      </c>
      <c r="AA57" s="38">
        <f t="shared" si="18"/>
        <v>0</v>
      </c>
      <c r="AB57" s="38">
        <f t="shared" si="18"/>
        <v>0</v>
      </c>
      <c r="AC57" s="38">
        <f t="shared" si="18"/>
        <v>0</v>
      </c>
      <c r="AD57" s="38">
        <f t="shared" si="18"/>
        <v>0</v>
      </c>
      <c r="AE57" s="38">
        <f t="shared" si="18"/>
        <v>0</v>
      </c>
      <c r="AF57" s="38">
        <f t="shared" si="18"/>
        <v>0</v>
      </c>
      <c r="AG57" s="38">
        <f t="shared" si="18"/>
        <v>0</v>
      </c>
      <c r="AH57" s="38">
        <f t="shared" si="18"/>
        <v>0</v>
      </c>
      <c r="AI57" s="38">
        <f t="shared" si="18"/>
        <v>0</v>
      </c>
      <c r="AJ57" s="38">
        <f t="shared" si="18"/>
        <v>0</v>
      </c>
      <c r="AK57" s="38">
        <f t="shared" si="18"/>
        <v>0</v>
      </c>
      <c r="AL57" s="38">
        <f t="shared" si="18"/>
        <v>0</v>
      </c>
      <c r="AM57" s="38">
        <f t="shared" si="18"/>
        <v>0</v>
      </c>
      <c r="AN57" s="38">
        <f t="shared" si="18"/>
        <v>0</v>
      </c>
      <c r="AO57" s="38">
        <f t="shared" si="18"/>
        <v>0</v>
      </c>
      <c r="AP57" s="38">
        <f t="shared" si="18"/>
        <v>0</v>
      </c>
      <c r="AQ57" s="38">
        <f t="shared" si="18"/>
        <v>0</v>
      </c>
      <c r="AR57" s="38">
        <f t="shared" si="18"/>
        <v>0</v>
      </c>
      <c r="AS57" s="38">
        <f t="shared" si="18"/>
        <v>0</v>
      </c>
      <c r="AT57" s="38">
        <f t="shared" si="18"/>
        <v>0</v>
      </c>
      <c r="AU57" s="38">
        <f t="shared" si="18"/>
        <v>0</v>
      </c>
      <c r="AV57" s="38">
        <f t="shared" si="18"/>
        <v>0</v>
      </c>
      <c r="AW57" s="38">
        <f t="shared" si="18"/>
        <v>0</v>
      </c>
      <c r="AX57" s="38">
        <f t="shared" si="18"/>
        <v>0</v>
      </c>
      <c r="AY57" s="38">
        <f t="shared" si="18"/>
        <v>0</v>
      </c>
      <c r="AZ57" s="38">
        <f t="shared" si="18"/>
        <v>0</v>
      </c>
      <c r="BA57" s="38">
        <f t="shared" si="18"/>
        <v>0</v>
      </c>
      <c r="BB57" s="38">
        <f t="shared" si="18"/>
        <v>0</v>
      </c>
      <c r="BC57" s="38">
        <f t="shared" si="18"/>
        <v>0</v>
      </c>
      <c r="BD57" s="38">
        <f t="shared" si="18"/>
        <v>0</v>
      </c>
      <c r="BE57" s="38">
        <f t="shared" si="18"/>
        <v>0</v>
      </c>
      <c r="BF57" s="38">
        <f t="shared" si="18"/>
        <v>0</v>
      </c>
      <c r="BG57" s="38">
        <f t="shared" si="18"/>
        <v>0</v>
      </c>
      <c r="BH57" s="38">
        <f t="shared" si="18"/>
        <v>0</v>
      </c>
      <c r="BI57" s="38">
        <f t="shared" si="18"/>
        <v>0</v>
      </c>
      <c r="BJ57" s="38">
        <f t="shared" si="18"/>
        <v>0</v>
      </c>
      <c r="BK57" s="38">
        <f>BK56+BK53</f>
        <v>78.449200000000005</v>
      </c>
    </row>
    <row r="58" spans="1:63" ht="4.5" customHeight="1">
      <c r="A58" s="17"/>
      <c r="B58" s="25"/>
      <c r="C58" s="6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6"/>
    </row>
    <row r="59" spans="1:63">
      <c r="A59" s="17" t="s">
        <v>22</v>
      </c>
      <c r="B59" s="24" t="s">
        <v>23</v>
      </c>
      <c r="C59" s="6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6"/>
    </row>
    <row r="60" spans="1:63">
      <c r="A60" s="17" t="s">
        <v>80</v>
      </c>
      <c r="B60" s="25" t="s">
        <v>24</v>
      </c>
      <c r="C60" s="6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6"/>
    </row>
    <row r="61" spans="1:63">
      <c r="A61" s="17"/>
      <c r="B61" s="26" t="s">
        <v>40</v>
      </c>
      <c r="C61" s="36">
        <v>0</v>
      </c>
      <c r="D61" s="36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36">
        <v>0</v>
      </c>
      <c r="AQ61" s="36">
        <v>0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>
        <v>0</v>
      </c>
      <c r="BC61" s="36">
        <v>0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9">
        <f>SUM(C61:BJ61)</f>
        <v>0</v>
      </c>
    </row>
    <row r="62" spans="1:63">
      <c r="A62" s="17"/>
      <c r="B62" s="27" t="s">
        <v>87</v>
      </c>
      <c r="C62" s="36">
        <f t="shared" ref="C62:BJ62" si="19">SUM(C61)</f>
        <v>0</v>
      </c>
      <c r="D62" s="36">
        <f t="shared" si="19"/>
        <v>0</v>
      </c>
      <c r="E62" s="36">
        <f t="shared" si="19"/>
        <v>0</v>
      </c>
      <c r="F62" s="36">
        <f t="shared" si="19"/>
        <v>0</v>
      </c>
      <c r="G62" s="36">
        <f t="shared" si="19"/>
        <v>0</v>
      </c>
      <c r="H62" s="36">
        <f t="shared" si="19"/>
        <v>0</v>
      </c>
      <c r="I62" s="36">
        <f t="shared" si="19"/>
        <v>0</v>
      </c>
      <c r="J62" s="36">
        <f t="shared" si="19"/>
        <v>0</v>
      </c>
      <c r="K62" s="36">
        <f t="shared" si="19"/>
        <v>0</v>
      </c>
      <c r="L62" s="36">
        <f t="shared" si="19"/>
        <v>0</v>
      </c>
      <c r="M62" s="36">
        <f t="shared" si="19"/>
        <v>0</v>
      </c>
      <c r="N62" s="36">
        <f t="shared" si="19"/>
        <v>0</v>
      </c>
      <c r="O62" s="36">
        <f t="shared" si="19"/>
        <v>0</v>
      </c>
      <c r="P62" s="36">
        <f t="shared" si="19"/>
        <v>0</v>
      </c>
      <c r="Q62" s="36">
        <f t="shared" si="19"/>
        <v>0</v>
      </c>
      <c r="R62" s="36">
        <f t="shared" si="19"/>
        <v>0</v>
      </c>
      <c r="S62" s="36">
        <f t="shared" si="19"/>
        <v>0</v>
      </c>
      <c r="T62" s="36">
        <f t="shared" si="19"/>
        <v>0</v>
      </c>
      <c r="U62" s="36">
        <f t="shared" si="19"/>
        <v>0</v>
      </c>
      <c r="V62" s="36">
        <f t="shared" si="19"/>
        <v>0</v>
      </c>
      <c r="W62" s="36">
        <f t="shared" si="19"/>
        <v>0</v>
      </c>
      <c r="X62" s="36">
        <f t="shared" si="19"/>
        <v>0</v>
      </c>
      <c r="Y62" s="36">
        <f t="shared" si="19"/>
        <v>0</v>
      </c>
      <c r="Z62" s="36">
        <f t="shared" si="19"/>
        <v>0</v>
      </c>
      <c r="AA62" s="36">
        <f t="shared" si="19"/>
        <v>0</v>
      </c>
      <c r="AB62" s="36">
        <f t="shared" si="19"/>
        <v>0</v>
      </c>
      <c r="AC62" s="36">
        <f t="shared" si="19"/>
        <v>0</v>
      </c>
      <c r="AD62" s="36">
        <f t="shared" si="19"/>
        <v>0</v>
      </c>
      <c r="AE62" s="36">
        <f t="shared" si="19"/>
        <v>0</v>
      </c>
      <c r="AF62" s="36">
        <f t="shared" si="19"/>
        <v>0</v>
      </c>
      <c r="AG62" s="36">
        <f t="shared" si="19"/>
        <v>0</v>
      </c>
      <c r="AH62" s="36">
        <f t="shared" si="19"/>
        <v>0</v>
      </c>
      <c r="AI62" s="36">
        <f t="shared" si="19"/>
        <v>0</v>
      </c>
      <c r="AJ62" s="36">
        <f t="shared" si="19"/>
        <v>0</v>
      </c>
      <c r="AK62" s="36">
        <f t="shared" si="19"/>
        <v>0</v>
      </c>
      <c r="AL62" s="36">
        <f t="shared" si="19"/>
        <v>0</v>
      </c>
      <c r="AM62" s="36">
        <f t="shared" si="19"/>
        <v>0</v>
      </c>
      <c r="AN62" s="36">
        <f t="shared" si="19"/>
        <v>0</v>
      </c>
      <c r="AO62" s="36">
        <f t="shared" si="19"/>
        <v>0</v>
      </c>
      <c r="AP62" s="36">
        <f t="shared" si="19"/>
        <v>0</v>
      </c>
      <c r="AQ62" s="36">
        <f t="shared" si="19"/>
        <v>0</v>
      </c>
      <c r="AR62" s="36">
        <f t="shared" si="19"/>
        <v>0</v>
      </c>
      <c r="AS62" s="36">
        <f t="shared" si="19"/>
        <v>0</v>
      </c>
      <c r="AT62" s="36">
        <f t="shared" si="19"/>
        <v>0</v>
      </c>
      <c r="AU62" s="36">
        <f t="shared" si="19"/>
        <v>0</v>
      </c>
      <c r="AV62" s="36">
        <f t="shared" si="19"/>
        <v>0</v>
      </c>
      <c r="AW62" s="36">
        <f t="shared" si="19"/>
        <v>0</v>
      </c>
      <c r="AX62" s="36">
        <f t="shared" si="19"/>
        <v>0</v>
      </c>
      <c r="AY62" s="36">
        <f t="shared" si="19"/>
        <v>0</v>
      </c>
      <c r="AZ62" s="36">
        <f t="shared" si="19"/>
        <v>0</v>
      </c>
      <c r="BA62" s="36">
        <f t="shared" si="19"/>
        <v>0</v>
      </c>
      <c r="BB62" s="36">
        <f t="shared" si="19"/>
        <v>0</v>
      </c>
      <c r="BC62" s="36">
        <f t="shared" si="19"/>
        <v>0</v>
      </c>
      <c r="BD62" s="36">
        <f t="shared" si="19"/>
        <v>0</v>
      </c>
      <c r="BE62" s="36">
        <f t="shared" si="19"/>
        <v>0</v>
      </c>
      <c r="BF62" s="36">
        <f t="shared" si="19"/>
        <v>0</v>
      </c>
      <c r="BG62" s="36">
        <f t="shared" si="19"/>
        <v>0</v>
      </c>
      <c r="BH62" s="36">
        <f t="shared" si="19"/>
        <v>0</v>
      </c>
      <c r="BI62" s="36">
        <f t="shared" si="19"/>
        <v>0</v>
      </c>
      <c r="BJ62" s="36">
        <f t="shared" si="19"/>
        <v>0</v>
      </c>
      <c r="BK62" s="39">
        <f>SUM(BK61)</f>
        <v>0</v>
      </c>
    </row>
    <row r="63" spans="1:63" ht="4.5" customHeight="1">
      <c r="A63" s="17"/>
      <c r="B63" s="29"/>
      <c r="C63" s="64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6"/>
    </row>
    <row r="64" spans="1:63">
      <c r="A64" s="17"/>
      <c r="B64" s="30" t="s">
        <v>103</v>
      </c>
      <c r="C64" s="44">
        <f t="shared" ref="C64:AH64" si="20">C31+C43+C48+C57+C62</f>
        <v>0</v>
      </c>
      <c r="D64" s="44">
        <f t="shared" si="20"/>
        <v>136.40048027628939</v>
      </c>
      <c r="E64" s="44">
        <f t="shared" si="20"/>
        <v>451.11411476303198</v>
      </c>
      <c r="F64" s="44">
        <f t="shared" si="20"/>
        <v>0</v>
      </c>
      <c r="G64" s="44">
        <f t="shared" si="20"/>
        <v>0</v>
      </c>
      <c r="H64" s="44">
        <f t="shared" si="20"/>
        <v>39.2631752288383</v>
      </c>
      <c r="I64" s="44">
        <f t="shared" si="20"/>
        <v>1961.4915584819469</v>
      </c>
      <c r="J64" s="44">
        <f t="shared" si="20"/>
        <v>512.96365715238528</v>
      </c>
      <c r="K64" s="44">
        <f t="shared" si="20"/>
        <v>0</v>
      </c>
      <c r="L64" s="44">
        <f t="shared" si="20"/>
        <v>54.56679297747511</v>
      </c>
      <c r="M64" s="44">
        <f t="shared" si="20"/>
        <v>0</v>
      </c>
      <c r="N64" s="44">
        <f t="shared" si="20"/>
        <v>0</v>
      </c>
      <c r="O64" s="44">
        <f t="shared" si="20"/>
        <v>0</v>
      </c>
      <c r="P64" s="44">
        <f t="shared" si="20"/>
        <v>0</v>
      </c>
      <c r="Q64" s="44">
        <f t="shared" si="20"/>
        <v>0</v>
      </c>
      <c r="R64" s="44">
        <f t="shared" si="20"/>
        <v>23.830614698501098</v>
      </c>
      <c r="S64" s="44">
        <f t="shared" si="20"/>
        <v>269.4615384164818</v>
      </c>
      <c r="T64" s="44">
        <f t="shared" si="20"/>
        <v>493.73175998235286</v>
      </c>
      <c r="U64" s="44">
        <f t="shared" si="20"/>
        <v>0</v>
      </c>
      <c r="V64" s="44">
        <f t="shared" si="20"/>
        <v>23.063097794318303</v>
      </c>
      <c r="W64" s="44">
        <f t="shared" si="20"/>
        <v>0</v>
      </c>
      <c r="X64" s="44">
        <f t="shared" si="20"/>
        <v>2.9037663187419001</v>
      </c>
      <c r="Y64" s="44">
        <f t="shared" si="20"/>
        <v>0</v>
      </c>
      <c r="Z64" s="44">
        <f t="shared" si="20"/>
        <v>0</v>
      </c>
      <c r="AA64" s="44">
        <f t="shared" si="20"/>
        <v>0</v>
      </c>
      <c r="AB64" s="44">
        <f t="shared" si="20"/>
        <v>184.59840811518617</v>
      </c>
      <c r="AC64" s="44">
        <f t="shared" si="20"/>
        <v>143.75621545525939</v>
      </c>
      <c r="AD64" s="44">
        <f t="shared" si="20"/>
        <v>70.121976168095884</v>
      </c>
      <c r="AE64" s="44">
        <f t="shared" si="20"/>
        <v>0</v>
      </c>
      <c r="AF64" s="44">
        <f t="shared" si="20"/>
        <v>313.50835823352628</v>
      </c>
      <c r="AG64" s="44">
        <f t="shared" si="20"/>
        <v>0</v>
      </c>
      <c r="AH64" s="44">
        <f t="shared" si="20"/>
        <v>0</v>
      </c>
      <c r="AI64" s="44">
        <f t="shared" ref="AI64:BK64" si="21">AI31+AI43+AI48+AI57+AI62</f>
        <v>0</v>
      </c>
      <c r="AJ64" s="44">
        <f t="shared" si="21"/>
        <v>0</v>
      </c>
      <c r="AK64" s="44">
        <f t="shared" si="21"/>
        <v>0</v>
      </c>
      <c r="AL64" s="44">
        <f t="shared" si="21"/>
        <v>245.35120937164999</v>
      </c>
      <c r="AM64" s="44">
        <f t="shared" si="21"/>
        <v>162.26617320454042</v>
      </c>
      <c r="AN64" s="44">
        <f t="shared" si="21"/>
        <v>474.98065333577063</v>
      </c>
      <c r="AO64" s="44">
        <f t="shared" si="21"/>
        <v>0</v>
      </c>
      <c r="AP64" s="44">
        <f t="shared" si="21"/>
        <v>162.88424152694139</v>
      </c>
      <c r="AQ64" s="44">
        <f t="shared" si="21"/>
        <v>0</v>
      </c>
      <c r="AR64" s="44">
        <f t="shared" si="21"/>
        <v>0</v>
      </c>
      <c r="AS64" s="44">
        <f t="shared" si="21"/>
        <v>0</v>
      </c>
      <c r="AT64" s="44">
        <f t="shared" si="21"/>
        <v>0</v>
      </c>
      <c r="AU64" s="44">
        <f t="shared" si="21"/>
        <v>0</v>
      </c>
      <c r="AV64" s="44">
        <f t="shared" si="21"/>
        <v>548.71371772819577</v>
      </c>
      <c r="AW64" s="44">
        <f t="shared" si="21"/>
        <v>339.94860627832895</v>
      </c>
      <c r="AX64" s="44">
        <f t="shared" si="21"/>
        <v>137.51314941199959</v>
      </c>
      <c r="AY64" s="44">
        <f t="shared" si="21"/>
        <v>0</v>
      </c>
      <c r="AZ64" s="44">
        <f t="shared" si="21"/>
        <v>633.39156089912626</v>
      </c>
      <c r="BA64" s="44">
        <f t="shared" si="21"/>
        <v>0</v>
      </c>
      <c r="BB64" s="44">
        <f t="shared" si="21"/>
        <v>0</v>
      </c>
      <c r="BC64" s="44">
        <f t="shared" si="21"/>
        <v>0</v>
      </c>
      <c r="BD64" s="44">
        <f t="shared" si="21"/>
        <v>0</v>
      </c>
      <c r="BE64" s="44">
        <f t="shared" si="21"/>
        <v>0</v>
      </c>
      <c r="BF64" s="44">
        <f t="shared" si="21"/>
        <v>128.92157114961961</v>
      </c>
      <c r="BG64" s="44">
        <f t="shared" si="21"/>
        <v>95.41551203183451</v>
      </c>
      <c r="BH64" s="44">
        <f t="shared" si="21"/>
        <v>50.687317244353501</v>
      </c>
      <c r="BI64" s="44">
        <f t="shared" si="21"/>
        <v>0</v>
      </c>
      <c r="BJ64" s="44">
        <f t="shared" si="21"/>
        <v>63.6459938211406</v>
      </c>
      <c r="BK64" s="44">
        <f t="shared" si="21"/>
        <v>7724.4952200659318</v>
      </c>
    </row>
    <row r="65" spans="1:63" ht="4.5" customHeight="1">
      <c r="A65" s="17"/>
      <c r="B65" s="30"/>
      <c r="C65" s="78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79"/>
    </row>
    <row r="66" spans="1:63" ht="14.25" customHeight="1">
      <c r="A66" s="17" t="s">
        <v>5</v>
      </c>
      <c r="B66" s="31" t="s">
        <v>26</v>
      </c>
      <c r="C66" s="78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79"/>
    </row>
    <row r="67" spans="1:63">
      <c r="A67" s="17"/>
      <c r="B67" s="34" t="s">
        <v>121</v>
      </c>
      <c r="C67" s="40">
        <v>0</v>
      </c>
      <c r="D67" s="40">
        <v>0.50649376716119998</v>
      </c>
      <c r="E67" s="40">
        <v>0</v>
      </c>
      <c r="F67" s="40">
        <v>0</v>
      </c>
      <c r="G67" s="40">
        <v>0</v>
      </c>
      <c r="H67" s="40">
        <v>0.26742888351479993</v>
      </c>
      <c r="I67" s="40">
        <v>0</v>
      </c>
      <c r="J67" s="40">
        <v>0</v>
      </c>
      <c r="K67" s="40">
        <v>0</v>
      </c>
      <c r="L67" s="40">
        <v>0.2145967621289</v>
      </c>
      <c r="M67" s="40">
        <v>0</v>
      </c>
      <c r="N67" s="40">
        <v>0</v>
      </c>
      <c r="O67" s="40">
        <v>0</v>
      </c>
      <c r="P67" s="40">
        <v>0</v>
      </c>
      <c r="Q67" s="40">
        <v>0</v>
      </c>
      <c r="R67" s="40">
        <v>0.19903669161019993</v>
      </c>
      <c r="S67" s="40">
        <v>0</v>
      </c>
      <c r="T67" s="40">
        <v>0</v>
      </c>
      <c r="U67" s="40">
        <v>0</v>
      </c>
      <c r="V67" s="40">
        <v>4.3037226450999997E-3</v>
      </c>
      <c r="W67" s="40">
        <v>0</v>
      </c>
      <c r="X67" s="40">
        <v>0</v>
      </c>
      <c r="Y67" s="40">
        <v>0</v>
      </c>
      <c r="Z67" s="40">
        <v>0</v>
      </c>
      <c r="AA67" s="40">
        <v>0</v>
      </c>
      <c r="AB67" s="40">
        <v>15.189636464505705</v>
      </c>
      <c r="AC67" s="40">
        <v>3.32791032902E-2</v>
      </c>
      <c r="AD67" s="40">
        <v>0</v>
      </c>
      <c r="AE67" s="40">
        <v>0</v>
      </c>
      <c r="AF67" s="40">
        <v>1.5947498117089001</v>
      </c>
      <c r="AG67" s="40">
        <v>0</v>
      </c>
      <c r="AH67" s="40">
        <v>0</v>
      </c>
      <c r="AI67" s="40">
        <v>0</v>
      </c>
      <c r="AJ67" s="40">
        <v>0</v>
      </c>
      <c r="AK67" s="40">
        <v>0</v>
      </c>
      <c r="AL67" s="40">
        <v>16.869632057884292</v>
      </c>
      <c r="AM67" s="40">
        <v>0.15830253909629999</v>
      </c>
      <c r="AN67" s="40">
        <v>0</v>
      </c>
      <c r="AO67" s="40">
        <v>0</v>
      </c>
      <c r="AP67" s="40">
        <v>0.69588850380560008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4.5453787814638984</v>
      </c>
      <c r="AW67" s="40">
        <v>3.8012500483799998E-2</v>
      </c>
      <c r="AX67" s="40">
        <v>0</v>
      </c>
      <c r="AY67" s="40">
        <v>0</v>
      </c>
      <c r="AZ67" s="40">
        <v>0.90253451564450027</v>
      </c>
      <c r="BA67" s="40">
        <v>0</v>
      </c>
      <c r="BB67" s="40">
        <v>0</v>
      </c>
      <c r="BC67" s="40">
        <v>0</v>
      </c>
      <c r="BD67" s="40">
        <v>0</v>
      </c>
      <c r="BE67" s="40">
        <v>0</v>
      </c>
      <c r="BF67" s="40">
        <v>2.7023261263622986</v>
      </c>
      <c r="BG67" s="40">
        <v>0</v>
      </c>
      <c r="BH67" s="40">
        <v>0</v>
      </c>
      <c r="BI67" s="40">
        <v>0</v>
      </c>
      <c r="BJ67" s="40">
        <v>7.9972368548300005E-2</v>
      </c>
      <c r="BK67" s="39">
        <f>SUM(C67:BJ67)</f>
        <v>44.001572599853993</v>
      </c>
    </row>
    <row r="68" spans="1:63" ht="13.8" thickBot="1">
      <c r="A68" s="32"/>
      <c r="B68" s="27" t="s">
        <v>87</v>
      </c>
      <c r="C68" s="36">
        <f t="shared" ref="C68:BJ68" si="22">SUM(C67)</f>
        <v>0</v>
      </c>
      <c r="D68" s="36">
        <f t="shared" si="22"/>
        <v>0.50649376716119998</v>
      </c>
      <c r="E68" s="36">
        <f t="shared" si="22"/>
        <v>0</v>
      </c>
      <c r="F68" s="36">
        <f t="shared" si="22"/>
        <v>0</v>
      </c>
      <c r="G68" s="36">
        <f t="shared" si="22"/>
        <v>0</v>
      </c>
      <c r="H68" s="36">
        <f t="shared" si="22"/>
        <v>0.26742888351479993</v>
      </c>
      <c r="I68" s="36">
        <f t="shared" si="22"/>
        <v>0</v>
      </c>
      <c r="J68" s="36">
        <f t="shared" si="22"/>
        <v>0</v>
      </c>
      <c r="K68" s="36">
        <f t="shared" si="22"/>
        <v>0</v>
      </c>
      <c r="L68" s="36">
        <f t="shared" si="22"/>
        <v>0.2145967621289</v>
      </c>
      <c r="M68" s="36">
        <f t="shared" si="22"/>
        <v>0</v>
      </c>
      <c r="N68" s="36">
        <f t="shared" si="22"/>
        <v>0</v>
      </c>
      <c r="O68" s="36">
        <f t="shared" si="22"/>
        <v>0</v>
      </c>
      <c r="P68" s="36">
        <f t="shared" si="22"/>
        <v>0</v>
      </c>
      <c r="Q68" s="36">
        <f t="shared" si="22"/>
        <v>0</v>
      </c>
      <c r="R68" s="36">
        <f t="shared" si="22"/>
        <v>0.19903669161019993</v>
      </c>
      <c r="S68" s="36">
        <f t="shared" si="22"/>
        <v>0</v>
      </c>
      <c r="T68" s="36">
        <f t="shared" si="22"/>
        <v>0</v>
      </c>
      <c r="U68" s="36">
        <f t="shared" si="22"/>
        <v>0</v>
      </c>
      <c r="V68" s="36">
        <f t="shared" si="22"/>
        <v>4.3037226450999997E-3</v>
      </c>
      <c r="W68" s="36">
        <f t="shared" si="22"/>
        <v>0</v>
      </c>
      <c r="X68" s="36">
        <f t="shared" si="22"/>
        <v>0</v>
      </c>
      <c r="Y68" s="36">
        <f t="shared" si="22"/>
        <v>0</v>
      </c>
      <c r="Z68" s="36">
        <f t="shared" si="22"/>
        <v>0</v>
      </c>
      <c r="AA68" s="36">
        <f t="shared" si="22"/>
        <v>0</v>
      </c>
      <c r="AB68" s="36">
        <f t="shared" si="22"/>
        <v>15.189636464505705</v>
      </c>
      <c r="AC68" s="36">
        <f t="shared" si="22"/>
        <v>3.32791032902E-2</v>
      </c>
      <c r="AD68" s="36">
        <f t="shared" si="22"/>
        <v>0</v>
      </c>
      <c r="AE68" s="36">
        <f t="shared" si="22"/>
        <v>0</v>
      </c>
      <c r="AF68" s="36">
        <f t="shared" si="22"/>
        <v>1.5947498117089001</v>
      </c>
      <c r="AG68" s="36">
        <f t="shared" si="22"/>
        <v>0</v>
      </c>
      <c r="AH68" s="36">
        <f t="shared" si="22"/>
        <v>0</v>
      </c>
      <c r="AI68" s="36">
        <f t="shared" si="22"/>
        <v>0</v>
      </c>
      <c r="AJ68" s="36">
        <f t="shared" si="22"/>
        <v>0</v>
      </c>
      <c r="AK68" s="36">
        <f t="shared" si="22"/>
        <v>0</v>
      </c>
      <c r="AL68" s="36">
        <f t="shared" si="22"/>
        <v>16.869632057884292</v>
      </c>
      <c r="AM68" s="36">
        <f t="shared" si="22"/>
        <v>0.15830253909629999</v>
      </c>
      <c r="AN68" s="36">
        <f t="shared" si="22"/>
        <v>0</v>
      </c>
      <c r="AO68" s="36">
        <f t="shared" si="22"/>
        <v>0</v>
      </c>
      <c r="AP68" s="36">
        <f t="shared" si="22"/>
        <v>0.69588850380560008</v>
      </c>
      <c r="AQ68" s="36">
        <f t="shared" si="22"/>
        <v>0</v>
      </c>
      <c r="AR68" s="36">
        <f t="shared" si="22"/>
        <v>0</v>
      </c>
      <c r="AS68" s="36">
        <f t="shared" si="22"/>
        <v>0</v>
      </c>
      <c r="AT68" s="36">
        <f t="shared" si="22"/>
        <v>0</v>
      </c>
      <c r="AU68" s="36">
        <f t="shared" si="22"/>
        <v>0</v>
      </c>
      <c r="AV68" s="36">
        <f t="shared" si="22"/>
        <v>4.5453787814638984</v>
      </c>
      <c r="AW68" s="36">
        <f t="shared" si="22"/>
        <v>3.8012500483799998E-2</v>
      </c>
      <c r="AX68" s="36">
        <f t="shared" si="22"/>
        <v>0</v>
      </c>
      <c r="AY68" s="36">
        <f t="shared" si="22"/>
        <v>0</v>
      </c>
      <c r="AZ68" s="36">
        <f t="shared" si="22"/>
        <v>0.90253451564450027</v>
      </c>
      <c r="BA68" s="36">
        <f t="shared" si="22"/>
        <v>0</v>
      </c>
      <c r="BB68" s="36">
        <f t="shared" si="22"/>
        <v>0</v>
      </c>
      <c r="BC68" s="36">
        <f t="shared" si="22"/>
        <v>0</v>
      </c>
      <c r="BD68" s="36">
        <f t="shared" si="22"/>
        <v>0</v>
      </c>
      <c r="BE68" s="36">
        <f t="shared" si="22"/>
        <v>0</v>
      </c>
      <c r="BF68" s="36">
        <f t="shared" si="22"/>
        <v>2.7023261263622986</v>
      </c>
      <c r="BG68" s="36">
        <f t="shared" si="22"/>
        <v>0</v>
      </c>
      <c r="BH68" s="36">
        <f t="shared" si="22"/>
        <v>0</v>
      </c>
      <c r="BI68" s="36">
        <f t="shared" si="22"/>
        <v>0</v>
      </c>
      <c r="BJ68" s="36">
        <f t="shared" si="22"/>
        <v>7.9972368548300005E-2</v>
      </c>
      <c r="BK68" s="39">
        <f>SUM(BK67)</f>
        <v>44.001572599853993</v>
      </c>
    </row>
    <row r="69" spans="1:63" ht="6" customHeight="1">
      <c r="A69" s="5"/>
      <c r="B69" s="23"/>
    </row>
    <row r="70" spans="1:63">
      <c r="A70" s="5"/>
      <c r="B70" s="5" t="s">
        <v>29</v>
      </c>
      <c r="L70" s="18" t="s">
        <v>41</v>
      </c>
    </row>
    <row r="71" spans="1:63">
      <c r="A71" s="5"/>
      <c r="B71" s="5" t="s">
        <v>30</v>
      </c>
      <c r="L71" s="5" t="s">
        <v>33</v>
      </c>
    </row>
    <row r="72" spans="1:63">
      <c r="L72" s="5" t="s">
        <v>34</v>
      </c>
    </row>
    <row r="73" spans="1:63">
      <c r="B73" s="5" t="s">
        <v>36</v>
      </c>
      <c r="L73" s="5" t="s">
        <v>102</v>
      </c>
    </row>
    <row r="74" spans="1:63">
      <c r="B74" s="5" t="s">
        <v>37</v>
      </c>
      <c r="L74" s="5" t="s">
        <v>104</v>
      </c>
    </row>
    <row r="75" spans="1:63">
      <c r="B75" s="5"/>
      <c r="L75" s="5" t="s">
        <v>35</v>
      </c>
    </row>
    <row r="83" spans="2:2">
      <c r="B83" s="5"/>
    </row>
  </sheetData>
  <mergeCells count="49">
    <mergeCell ref="A1:A5"/>
    <mergeCell ref="C66:BK66"/>
    <mergeCell ref="C50:BK50"/>
    <mergeCell ref="C51:BK51"/>
    <mergeCell ref="C54:BK54"/>
    <mergeCell ref="C58:BK58"/>
    <mergeCell ref="C59:BK59"/>
    <mergeCell ref="C60:BK60"/>
    <mergeCell ref="C63:BK63"/>
    <mergeCell ref="C65:BK65"/>
    <mergeCell ref="C49:BK49"/>
    <mergeCell ref="C10:BK10"/>
    <mergeCell ref="C13:BK13"/>
    <mergeCell ref="C18:BK18"/>
    <mergeCell ref="C21:BK21"/>
    <mergeCell ref="C24:BK24"/>
    <mergeCell ref="C46:BK46"/>
    <mergeCell ref="C45:BK45"/>
    <mergeCell ref="C44:BK44"/>
    <mergeCell ref="C37:BK37"/>
    <mergeCell ref="C34:BK34"/>
    <mergeCell ref="C33:BK33"/>
    <mergeCell ref="C32:BK32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46"/>
  <sheetViews>
    <sheetView workbookViewId="0"/>
  </sheetViews>
  <sheetFormatPr defaultRowHeight="13.2"/>
  <cols>
    <col min="1" max="1" width="2.33203125" customWidth="1"/>
    <col min="3" max="3" width="25.33203125" bestFit="1" customWidth="1"/>
    <col min="4" max="6" width="18.33203125" bestFit="1" customWidth="1"/>
    <col min="7" max="7" width="17.33203125" bestFit="1" customWidth="1"/>
    <col min="8" max="8" width="19.88671875" bestFit="1" customWidth="1"/>
    <col min="9" max="9" width="15.88671875" bestFit="1" customWidth="1"/>
    <col min="10" max="10" width="17" bestFit="1" customWidth="1"/>
    <col min="11" max="11" width="18.33203125" bestFit="1" customWidth="1"/>
    <col min="12" max="12" width="19.88671875" bestFit="1" customWidth="1"/>
  </cols>
  <sheetData>
    <row r="2" spans="2:12">
      <c r="B2" s="80" t="s">
        <v>125</v>
      </c>
      <c r="C2" s="74"/>
      <c r="D2" s="74"/>
      <c r="E2" s="74"/>
      <c r="F2" s="74"/>
      <c r="G2" s="74"/>
      <c r="H2" s="74"/>
      <c r="I2" s="74"/>
      <c r="J2" s="74"/>
      <c r="K2" s="74"/>
      <c r="L2" s="81"/>
    </row>
    <row r="3" spans="2:12">
      <c r="B3" s="80" t="s">
        <v>122</v>
      </c>
      <c r="C3" s="74"/>
      <c r="D3" s="74"/>
      <c r="E3" s="74"/>
      <c r="F3" s="74"/>
      <c r="G3" s="74"/>
      <c r="H3" s="74"/>
      <c r="I3" s="74"/>
      <c r="J3" s="74"/>
      <c r="K3" s="74"/>
      <c r="L3" s="81"/>
    </row>
    <row r="4" spans="2:12" ht="43.2">
      <c r="B4" s="4" t="s">
        <v>79</v>
      </c>
      <c r="C4" s="22" t="s">
        <v>42</v>
      </c>
      <c r="D4" s="22" t="s">
        <v>91</v>
      </c>
      <c r="E4" s="22" t="s">
        <v>92</v>
      </c>
      <c r="F4" s="22" t="s">
        <v>7</v>
      </c>
      <c r="G4" s="22" t="s">
        <v>8</v>
      </c>
      <c r="H4" s="22" t="s">
        <v>23</v>
      </c>
      <c r="I4" s="22" t="s">
        <v>98</v>
      </c>
      <c r="J4" s="22" t="s">
        <v>99</v>
      </c>
      <c r="K4" s="22" t="s">
        <v>78</v>
      </c>
      <c r="L4" s="22" t="s">
        <v>100</v>
      </c>
    </row>
    <row r="5" spans="2:12">
      <c r="B5" s="19">
        <v>1</v>
      </c>
      <c r="C5" s="20" t="s">
        <v>43</v>
      </c>
      <c r="D5" s="40">
        <v>0</v>
      </c>
      <c r="E5" s="35">
        <v>0</v>
      </c>
      <c r="F5" s="35">
        <v>2.55874662579E-2</v>
      </c>
      <c r="G5" s="35">
        <v>5.08320038063E-2</v>
      </c>
      <c r="H5" s="35">
        <v>0</v>
      </c>
      <c r="I5" s="52" t="s">
        <v>127</v>
      </c>
      <c r="J5" s="35">
        <v>0</v>
      </c>
      <c r="K5" s="35">
        <f>SUM(D5:J5)</f>
        <v>7.6419470064199996E-2</v>
      </c>
      <c r="L5" s="35">
        <v>0</v>
      </c>
    </row>
    <row r="6" spans="2:12">
      <c r="B6" s="19">
        <v>2</v>
      </c>
      <c r="C6" s="21" t="s">
        <v>44</v>
      </c>
      <c r="D6" s="40">
        <v>14.488992513644103</v>
      </c>
      <c r="E6" s="35">
        <v>4.1294635364495003</v>
      </c>
      <c r="F6" s="35">
        <v>9.1427251072623967</v>
      </c>
      <c r="G6" s="35">
        <v>2.1651574171897003</v>
      </c>
      <c r="H6" s="35">
        <v>0</v>
      </c>
      <c r="I6" s="52">
        <v>0.36809999999999998</v>
      </c>
      <c r="J6" s="35">
        <v>0</v>
      </c>
      <c r="K6" s="35">
        <f t="shared" ref="K6:K41" si="0">SUM(D6:J6)</f>
        <v>30.294438574545698</v>
      </c>
      <c r="L6" s="35">
        <v>0.37014726690010002</v>
      </c>
    </row>
    <row r="7" spans="2:12">
      <c r="B7" s="19">
        <v>3</v>
      </c>
      <c r="C7" s="20" t="s">
        <v>45</v>
      </c>
      <c r="D7" s="40">
        <v>0</v>
      </c>
      <c r="E7" s="35">
        <v>0</v>
      </c>
      <c r="F7" s="35">
        <v>8.0540515160699988E-2</v>
      </c>
      <c r="G7" s="35">
        <v>4.9770181289999996E-3</v>
      </c>
      <c r="H7" s="35">
        <v>0</v>
      </c>
      <c r="I7" s="52">
        <v>7.0000000000000001E-3</v>
      </c>
      <c r="J7" s="35">
        <v>0</v>
      </c>
      <c r="K7" s="35">
        <f t="shared" si="0"/>
        <v>9.2517533289699999E-2</v>
      </c>
      <c r="L7" s="35">
        <v>5.2489055419299997E-2</v>
      </c>
    </row>
    <row r="8" spans="2:12">
      <c r="B8" s="19">
        <v>4</v>
      </c>
      <c r="C8" s="21" t="s">
        <v>46</v>
      </c>
      <c r="D8" s="40">
        <v>86.253252421063905</v>
      </c>
      <c r="E8" s="35">
        <v>1.7648731135465998</v>
      </c>
      <c r="F8" s="35">
        <v>5.5401897638332009</v>
      </c>
      <c r="G8" s="35">
        <v>1.480358223064</v>
      </c>
      <c r="H8" s="35">
        <v>0</v>
      </c>
      <c r="I8" s="52">
        <v>0.15890000000000001</v>
      </c>
      <c r="J8" s="35">
        <v>0</v>
      </c>
      <c r="K8" s="35">
        <f t="shared" si="0"/>
        <v>95.197573521507707</v>
      </c>
      <c r="L8" s="35">
        <v>0.58331182551499994</v>
      </c>
    </row>
    <row r="9" spans="2:12">
      <c r="B9" s="19">
        <v>5</v>
      </c>
      <c r="C9" s="21" t="s">
        <v>47</v>
      </c>
      <c r="D9" s="40">
        <v>1.9315871924186003</v>
      </c>
      <c r="E9" s="35">
        <v>2.7175188423851995</v>
      </c>
      <c r="F9" s="35">
        <v>15.3852143271393</v>
      </c>
      <c r="G9" s="35">
        <v>4.6405982327394018</v>
      </c>
      <c r="H9" s="35">
        <v>0</v>
      </c>
      <c r="I9" s="52">
        <v>0.9798</v>
      </c>
      <c r="J9" s="35">
        <v>0</v>
      </c>
      <c r="K9" s="35">
        <f t="shared" si="0"/>
        <v>25.654718594682503</v>
      </c>
      <c r="L9" s="35">
        <v>0.87537794870779995</v>
      </c>
    </row>
    <row r="10" spans="2:12">
      <c r="B10" s="19">
        <v>6</v>
      </c>
      <c r="C10" s="21" t="s">
        <v>48</v>
      </c>
      <c r="D10" s="40">
        <v>0.38145699506410002</v>
      </c>
      <c r="E10" s="35">
        <v>7.1511024484492003</v>
      </c>
      <c r="F10" s="35">
        <v>6.2362161102489022</v>
      </c>
      <c r="G10" s="35">
        <v>0.8479176539669</v>
      </c>
      <c r="H10" s="35">
        <v>0</v>
      </c>
      <c r="I10" s="52">
        <v>0.15189999999999998</v>
      </c>
      <c r="J10" s="35">
        <v>0</v>
      </c>
      <c r="K10" s="35">
        <f t="shared" si="0"/>
        <v>14.768593207729102</v>
      </c>
      <c r="L10" s="35">
        <v>0.42965213609649994</v>
      </c>
    </row>
    <row r="11" spans="2:12">
      <c r="B11" s="19">
        <v>7</v>
      </c>
      <c r="C11" s="21" t="s">
        <v>49</v>
      </c>
      <c r="D11" s="40">
        <v>2.3380538634511003</v>
      </c>
      <c r="E11" s="35">
        <v>23.303190111190101</v>
      </c>
      <c r="F11" s="35">
        <v>9.3935352369539</v>
      </c>
      <c r="G11" s="35">
        <v>5.0447881141266997</v>
      </c>
      <c r="H11" s="35">
        <v>0</v>
      </c>
      <c r="I11" s="52" t="s">
        <v>127</v>
      </c>
      <c r="J11" s="35">
        <v>0</v>
      </c>
      <c r="K11" s="35">
        <f t="shared" si="0"/>
        <v>40.079567325721797</v>
      </c>
      <c r="L11" s="35">
        <v>0.77997749025689977</v>
      </c>
    </row>
    <row r="12" spans="2:12">
      <c r="B12" s="19">
        <v>8</v>
      </c>
      <c r="C12" s="20" t="s">
        <v>50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52" t="s">
        <v>127</v>
      </c>
      <c r="J12" s="35">
        <v>0</v>
      </c>
      <c r="K12" s="35">
        <f t="shared" si="0"/>
        <v>0</v>
      </c>
      <c r="L12" s="35">
        <v>0</v>
      </c>
    </row>
    <row r="13" spans="2:12">
      <c r="B13" s="19">
        <v>9</v>
      </c>
      <c r="C13" s="20" t="s">
        <v>51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52" t="s">
        <v>127</v>
      </c>
      <c r="J13" s="35">
        <v>0</v>
      </c>
      <c r="K13" s="35">
        <f t="shared" si="0"/>
        <v>0</v>
      </c>
      <c r="L13" s="35">
        <v>0</v>
      </c>
    </row>
    <row r="14" spans="2:12">
      <c r="B14" s="19">
        <v>10</v>
      </c>
      <c r="C14" s="21" t="s">
        <v>52</v>
      </c>
      <c r="D14" s="40">
        <v>3.7083734759998999</v>
      </c>
      <c r="E14" s="35">
        <v>1.0703397082252999</v>
      </c>
      <c r="F14" s="35">
        <v>2.8060769290896999</v>
      </c>
      <c r="G14" s="35">
        <v>1.3942462877728994</v>
      </c>
      <c r="H14" s="35">
        <v>0</v>
      </c>
      <c r="I14" s="52">
        <v>7.8799999999999995E-2</v>
      </c>
      <c r="J14" s="35">
        <v>0</v>
      </c>
      <c r="K14" s="35">
        <f t="shared" si="0"/>
        <v>9.0578364010877994</v>
      </c>
      <c r="L14" s="35">
        <v>0.42230533709620005</v>
      </c>
    </row>
    <row r="15" spans="2:12">
      <c r="B15" s="19">
        <v>11</v>
      </c>
      <c r="C15" s="21" t="s">
        <v>53</v>
      </c>
      <c r="D15" s="40">
        <v>143.12639224512554</v>
      </c>
      <c r="E15" s="35">
        <v>113.05786432475813</v>
      </c>
      <c r="F15" s="35">
        <v>63.600338650630988</v>
      </c>
      <c r="G15" s="35">
        <v>15.617500930797403</v>
      </c>
      <c r="H15" s="35">
        <v>0</v>
      </c>
      <c r="I15" s="52">
        <v>0.90880000000000005</v>
      </c>
      <c r="J15" s="35">
        <v>0</v>
      </c>
      <c r="K15" s="35">
        <f t="shared" si="0"/>
        <v>336.31089615131208</v>
      </c>
      <c r="L15" s="35">
        <v>1.9232990598656994</v>
      </c>
    </row>
    <row r="16" spans="2:12">
      <c r="B16" s="19">
        <v>12</v>
      </c>
      <c r="C16" s="21" t="s">
        <v>54</v>
      </c>
      <c r="D16" s="40">
        <v>199.4713275338689</v>
      </c>
      <c r="E16" s="35">
        <v>113.08314242241461</v>
      </c>
      <c r="F16" s="35">
        <v>24.676042111578006</v>
      </c>
      <c r="G16" s="35">
        <v>4.0709441578022014</v>
      </c>
      <c r="H16" s="35">
        <v>0</v>
      </c>
      <c r="I16" s="52">
        <v>0.70200000000000007</v>
      </c>
      <c r="J16" s="35">
        <v>0</v>
      </c>
      <c r="K16" s="35">
        <f t="shared" si="0"/>
        <v>342.00345622566374</v>
      </c>
      <c r="L16" s="35">
        <v>0.9513494580623999</v>
      </c>
    </row>
    <row r="17" spans="2:12">
      <c r="B17" s="19">
        <v>13</v>
      </c>
      <c r="C17" s="21" t="s">
        <v>55</v>
      </c>
      <c r="D17" s="40">
        <v>1.4352132859353002</v>
      </c>
      <c r="E17" s="35">
        <v>18.748141600354199</v>
      </c>
      <c r="F17" s="35">
        <v>7.550310721508402</v>
      </c>
      <c r="G17" s="35">
        <v>0.59454198306360007</v>
      </c>
      <c r="H17" s="35">
        <v>0</v>
      </c>
      <c r="I17" s="52">
        <v>4.2500000000000003E-2</v>
      </c>
      <c r="J17" s="35">
        <v>0</v>
      </c>
      <c r="K17" s="35">
        <f t="shared" si="0"/>
        <v>28.370707590861503</v>
      </c>
      <c r="L17" s="35">
        <v>0.48517383174119993</v>
      </c>
    </row>
    <row r="18" spans="2:12">
      <c r="B18" s="19">
        <v>14</v>
      </c>
      <c r="C18" s="21" t="s">
        <v>56</v>
      </c>
      <c r="D18" s="40">
        <v>2.36837049675E-2</v>
      </c>
      <c r="E18" s="35">
        <v>0.32034506148299996</v>
      </c>
      <c r="F18" s="35">
        <v>4.1122642503515987</v>
      </c>
      <c r="G18" s="35">
        <v>1.4736021322252999</v>
      </c>
      <c r="H18" s="35">
        <v>0</v>
      </c>
      <c r="I18" s="52">
        <v>3.09E-2</v>
      </c>
      <c r="J18" s="35">
        <v>0</v>
      </c>
      <c r="K18" s="35">
        <f t="shared" si="0"/>
        <v>5.9607951490273985</v>
      </c>
      <c r="L18" s="35">
        <v>0.13693568228990002</v>
      </c>
    </row>
    <row r="19" spans="2:12">
      <c r="B19" s="19">
        <v>15</v>
      </c>
      <c r="C19" s="21" t="s">
        <v>57</v>
      </c>
      <c r="D19" s="40">
        <v>1.1664280181601001</v>
      </c>
      <c r="E19" s="35">
        <v>3.0699730051596998</v>
      </c>
      <c r="F19" s="35">
        <v>9.8218735055652964</v>
      </c>
      <c r="G19" s="35">
        <v>3.8307364509976001</v>
      </c>
      <c r="H19" s="35">
        <v>0</v>
      </c>
      <c r="I19" s="52" t="s">
        <v>127</v>
      </c>
      <c r="J19" s="35">
        <v>0</v>
      </c>
      <c r="K19" s="35">
        <f t="shared" si="0"/>
        <v>17.889010979882698</v>
      </c>
      <c r="L19" s="35">
        <v>0.72447444477300016</v>
      </c>
    </row>
    <row r="20" spans="2:12">
      <c r="B20" s="19">
        <v>16</v>
      </c>
      <c r="C20" s="21" t="s">
        <v>58</v>
      </c>
      <c r="D20" s="40">
        <v>180.98439563267237</v>
      </c>
      <c r="E20" s="35">
        <v>145.7686338284675</v>
      </c>
      <c r="F20" s="35">
        <v>77.391736506080122</v>
      </c>
      <c r="G20" s="35">
        <v>17.268462250088184</v>
      </c>
      <c r="H20" s="35">
        <v>0</v>
      </c>
      <c r="I20" s="52">
        <v>2.4282000000000004</v>
      </c>
      <c r="J20" s="35">
        <v>0</v>
      </c>
      <c r="K20" s="35">
        <f t="shared" si="0"/>
        <v>423.84142821730819</v>
      </c>
      <c r="L20" s="35">
        <v>2.3958711518646991</v>
      </c>
    </row>
    <row r="21" spans="2:12">
      <c r="B21" s="19">
        <v>17</v>
      </c>
      <c r="C21" s="21" t="s">
        <v>59</v>
      </c>
      <c r="D21" s="40">
        <v>153.32291273086921</v>
      </c>
      <c r="E21" s="35">
        <v>322.74302056422209</v>
      </c>
      <c r="F21" s="35">
        <v>18.246167717297702</v>
      </c>
      <c r="G21" s="35">
        <v>6.5248863272857998</v>
      </c>
      <c r="H21" s="35">
        <v>0</v>
      </c>
      <c r="I21" s="52">
        <v>0.60160000000000002</v>
      </c>
      <c r="J21" s="35">
        <v>0</v>
      </c>
      <c r="K21" s="35">
        <f t="shared" si="0"/>
        <v>501.43858733967483</v>
      </c>
      <c r="L21" s="35">
        <v>0.88947335848090014</v>
      </c>
    </row>
    <row r="22" spans="2:12">
      <c r="B22" s="19">
        <v>18</v>
      </c>
      <c r="C22" s="20" t="s">
        <v>60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52" t="s">
        <v>127</v>
      </c>
      <c r="J22" s="35">
        <v>0</v>
      </c>
      <c r="K22" s="35">
        <f t="shared" si="0"/>
        <v>0</v>
      </c>
      <c r="L22" s="35">
        <v>0</v>
      </c>
    </row>
    <row r="23" spans="2:12">
      <c r="B23" s="19">
        <v>19</v>
      </c>
      <c r="C23" s="21" t="s">
        <v>61</v>
      </c>
      <c r="D23" s="40">
        <v>15.999876778126797</v>
      </c>
      <c r="E23" s="35">
        <v>46.648811156017281</v>
      </c>
      <c r="F23" s="35">
        <v>56.496208619145634</v>
      </c>
      <c r="G23" s="35">
        <v>17.534268551542702</v>
      </c>
      <c r="H23" s="35">
        <v>0</v>
      </c>
      <c r="I23" s="52">
        <v>2.1433</v>
      </c>
      <c r="J23" s="35">
        <v>0</v>
      </c>
      <c r="K23" s="35">
        <f t="shared" si="0"/>
        <v>138.82246510483242</v>
      </c>
      <c r="L23" s="35">
        <v>1.3723783011894002</v>
      </c>
    </row>
    <row r="24" spans="2:12">
      <c r="B24" s="19">
        <v>20</v>
      </c>
      <c r="C24" s="21" t="s">
        <v>62</v>
      </c>
      <c r="D24" s="40">
        <v>1853.9614000208328</v>
      </c>
      <c r="E24" s="35">
        <v>598.37348422203524</v>
      </c>
      <c r="F24" s="35">
        <v>792.77544898029191</v>
      </c>
      <c r="G24" s="35">
        <v>75.243489656779502</v>
      </c>
      <c r="H24" s="35">
        <v>0</v>
      </c>
      <c r="I24" s="52">
        <v>56.229500000000002</v>
      </c>
      <c r="J24" s="35">
        <v>0</v>
      </c>
      <c r="K24" s="35">
        <f t="shared" si="0"/>
        <v>3376.5833228799397</v>
      </c>
      <c r="L24" s="35">
        <v>14.821807213115513</v>
      </c>
    </row>
    <row r="25" spans="2:12">
      <c r="B25" s="19">
        <v>21</v>
      </c>
      <c r="C25" s="20" t="s">
        <v>63</v>
      </c>
      <c r="D25" s="40">
        <v>0</v>
      </c>
      <c r="E25" s="35">
        <v>8.3591603219999996E-4</v>
      </c>
      <c r="F25" s="35">
        <v>1.8350240225399998E-2</v>
      </c>
      <c r="G25" s="35">
        <v>3.7226632249999996E-4</v>
      </c>
      <c r="H25" s="35">
        <v>0</v>
      </c>
      <c r="I25" s="52">
        <v>0</v>
      </c>
      <c r="J25" s="35">
        <v>0</v>
      </c>
      <c r="K25" s="35">
        <f t="shared" si="0"/>
        <v>1.9558422580099995E-2</v>
      </c>
      <c r="L25" s="35">
        <v>2.3883999900000002E-5</v>
      </c>
    </row>
    <row r="26" spans="2:12">
      <c r="B26" s="19">
        <v>22</v>
      </c>
      <c r="C26" s="21" t="s">
        <v>64</v>
      </c>
      <c r="D26" s="40">
        <v>0</v>
      </c>
      <c r="E26" s="35">
        <v>3.5724048387000005E-3</v>
      </c>
      <c r="F26" s="35">
        <v>0.45146285458000002</v>
      </c>
      <c r="G26" s="35">
        <v>5.9847851610999999E-3</v>
      </c>
      <c r="H26" s="35">
        <v>0</v>
      </c>
      <c r="I26" s="52">
        <v>0.21729999999999999</v>
      </c>
      <c r="J26" s="35">
        <v>0</v>
      </c>
      <c r="K26" s="35">
        <f t="shared" si="0"/>
        <v>0.67832004457980011</v>
      </c>
      <c r="L26" s="35">
        <v>3.5292632999799997E-2</v>
      </c>
    </row>
    <row r="27" spans="2:12">
      <c r="B27" s="19">
        <v>23</v>
      </c>
      <c r="C27" s="20" t="s">
        <v>65</v>
      </c>
      <c r="D27" s="40">
        <v>0</v>
      </c>
      <c r="E27" s="35">
        <v>1.0978322499999999E-5</v>
      </c>
      <c r="F27" s="35">
        <v>7.6086451610000007E-4</v>
      </c>
      <c r="G27" s="35">
        <v>0</v>
      </c>
      <c r="H27" s="35">
        <v>0</v>
      </c>
      <c r="I27" s="52" t="s">
        <v>127</v>
      </c>
      <c r="J27" s="35">
        <v>0</v>
      </c>
      <c r="K27" s="35">
        <f t="shared" si="0"/>
        <v>7.7184283860000011E-4</v>
      </c>
      <c r="L27" s="35">
        <v>1.16114301935E-2</v>
      </c>
    </row>
    <row r="28" spans="2:12">
      <c r="B28" s="19">
        <v>24</v>
      </c>
      <c r="C28" s="20" t="s">
        <v>66</v>
      </c>
      <c r="D28" s="40">
        <v>0</v>
      </c>
      <c r="E28" s="35">
        <v>0</v>
      </c>
      <c r="F28" s="35">
        <v>0.18919366990270003</v>
      </c>
      <c r="G28" s="35">
        <v>0.10109782316119999</v>
      </c>
      <c r="H28" s="35">
        <v>0</v>
      </c>
      <c r="I28" s="52">
        <v>9.2399999999999996E-2</v>
      </c>
      <c r="J28" s="35">
        <v>0</v>
      </c>
      <c r="K28" s="35">
        <f t="shared" si="0"/>
        <v>0.38269149306389999</v>
      </c>
      <c r="L28" s="35">
        <v>4.2466931903100004E-2</v>
      </c>
    </row>
    <row r="29" spans="2:12">
      <c r="B29" s="19">
        <v>25</v>
      </c>
      <c r="C29" s="21" t="s">
        <v>67</v>
      </c>
      <c r="D29" s="40">
        <v>815.78809897064025</v>
      </c>
      <c r="E29" s="35">
        <v>59.507979562858189</v>
      </c>
      <c r="F29" s="35">
        <v>144.15232905132652</v>
      </c>
      <c r="G29" s="35">
        <v>14.202758913993996</v>
      </c>
      <c r="H29" s="35">
        <v>0</v>
      </c>
      <c r="I29" s="52">
        <v>2.5395000000000003</v>
      </c>
      <c r="J29" s="35">
        <v>0</v>
      </c>
      <c r="K29" s="35">
        <f t="shared" si="0"/>
        <v>1036.1906664988192</v>
      </c>
      <c r="L29" s="35">
        <v>2.0532023568352993</v>
      </c>
    </row>
    <row r="30" spans="2:12">
      <c r="B30" s="19">
        <v>26</v>
      </c>
      <c r="C30" s="21" t="s">
        <v>68</v>
      </c>
      <c r="D30" s="40">
        <v>47.331167698547397</v>
      </c>
      <c r="E30" s="35">
        <v>10.387356327447698</v>
      </c>
      <c r="F30" s="35">
        <v>10.495458053756799</v>
      </c>
      <c r="G30" s="35">
        <v>4.5514471534496996</v>
      </c>
      <c r="H30" s="35">
        <v>0</v>
      </c>
      <c r="I30" s="52">
        <v>0.78910000000000002</v>
      </c>
      <c r="J30" s="35">
        <v>0</v>
      </c>
      <c r="K30" s="35">
        <f t="shared" si="0"/>
        <v>73.554529233201606</v>
      </c>
      <c r="L30" s="35">
        <v>1.0510023579657002</v>
      </c>
    </row>
    <row r="31" spans="2:12">
      <c r="B31" s="19">
        <v>27</v>
      </c>
      <c r="C31" s="21" t="s">
        <v>17</v>
      </c>
      <c r="D31" s="40">
        <v>4.3940583784515006</v>
      </c>
      <c r="E31" s="35">
        <v>0</v>
      </c>
      <c r="F31" s="35">
        <v>0.99126586877189982</v>
      </c>
      <c r="G31" s="35">
        <v>1.2899850624506994</v>
      </c>
      <c r="H31" s="35">
        <v>0</v>
      </c>
      <c r="I31" s="52">
        <v>0.70330000000000004</v>
      </c>
      <c r="J31" s="35">
        <v>0</v>
      </c>
      <c r="K31" s="35">
        <f t="shared" si="0"/>
        <v>7.3786093096741006</v>
      </c>
      <c r="L31" s="35">
        <v>2.24162687417E-2</v>
      </c>
    </row>
    <row r="32" spans="2:12">
      <c r="B32" s="19">
        <v>28</v>
      </c>
      <c r="C32" s="21" t="s">
        <v>69</v>
      </c>
      <c r="D32" s="40">
        <v>8.6155982773800002E-2</v>
      </c>
      <c r="E32" s="35">
        <v>4.8227161934000003E-3</v>
      </c>
      <c r="F32" s="35">
        <v>0.42260184099769993</v>
      </c>
      <c r="G32" s="35">
        <v>0.27160439357990002</v>
      </c>
      <c r="H32" s="35">
        <v>0</v>
      </c>
      <c r="I32" s="52" t="s">
        <v>127</v>
      </c>
      <c r="J32" s="35">
        <v>0</v>
      </c>
      <c r="K32" s="35">
        <f t="shared" si="0"/>
        <v>0.78518493354480001</v>
      </c>
      <c r="L32" s="35">
        <v>3.8640201870599994E-2</v>
      </c>
    </row>
    <row r="33" spans="2:12">
      <c r="B33" s="19">
        <v>29</v>
      </c>
      <c r="C33" s="21" t="s">
        <v>70</v>
      </c>
      <c r="D33" s="40">
        <v>14.422193373224097</v>
      </c>
      <c r="E33" s="35">
        <v>15.213295666735998</v>
      </c>
      <c r="F33" s="35">
        <v>11.603362051814303</v>
      </c>
      <c r="G33" s="35">
        <v>3.5632057084809987</v>
      </c>
      <c r="H33" s="35">
        <v>0</v>
      </c>
      <c r="I33" s="52">
        <v>0.23280000000000001</v>
      </c>
      <c r="J33" s="35">
        <v>0</v>
      </c>
      <c r="K33" s="35">
        <f t="shared" si="0"/>
        <v>45.034856800255398</v>
      </c>
      <c r="L33" s="35">
        <v>0.8395852914498001</v>
      </c>
    </row>
    <row r="34" spans="2:12">
      <c r="B34" s="19">
        <v>30</v>
      </c>
      <c r="C34" s="21" t="s">
        <v>71</v>
      </c>
      <c r="D34" s="40">
        <v>6.7571047626109983</v>
      </c>
      <c r="E34" s="35">
        <v>4.355534839157202</v>
      </c>
      <c r="F34" s="35">
        <v>27.801872745155805</v>
      </c>
      <c r="G34" s="35">
        <v>5.9051626538026003</v>
      </c>
      <c r="H34" s="35">
        <v>0</v>
      </c>
      <c r="I34" s="52">
        <v>0.98669999999999991</v>
      </c>
      <c r="J34" s="35">
        <v>0</v>
      </c>
      <c r="K34" s="35">
        <f t="shared" si="0"/>
        <v>45.806375000726604</v>
      </c>
      <c r="L34" s="35">
        <v>1.2306291423201001</v>
      </c>
    </row>
    <row r="35" spans="2:12">
      <c r="B35" s="19">
        <v>31</v>
      </c>
      <c r="C35" s="20" t="s">
        <v>72</v>
      </c>
      <c r="D35" s="40">
        <v>0.2882298925806</v>
      </c>
      <c r="E35" s="35">
        <v>0.26835776719350002</v>
      </c>
      <c r="F35" s="35">
        <v>7.3888131160699991E-2</v>
      </c>
      <c r="G35" s="35">
        <v>1.99492838709E-2</v>
      </c>
      <c r="H35" s="35">
        <v>0</v>
      </c>
      <c r="I35" s="52" t="s">
        <v>127</v>
      </c>
      <c r="J35" s="35">
        <v>0</v>
      </c>
      <c r="K35" s="35">
        <f t="shared" si="0"/>
        <v>0.6504250748057</v>
      </c>
      <c r="L35" s="35">
        <v>4.7255283483800002E-2</v>
      </c>
    </row>
    <row r="36" spans="2:12">
      <c r="B36" s="19">
        <v>32</v>
      </c>
      <c r="C36" s="21" t="s">
        <v>73</v>
      </c>
      <c r="D36" s="40">
        <v>195.96717234825513</v>
      </c>
      <c r="E36" s="35">
        <v>41.476632358310326</v>
      </c>
      <c r="F36" s="35">
        <v>54.111809112516163</v>
      </c>
      <c r="G36" s="35">
        <v>13.395668603764104</v>
      </c>
      <c r="H36" s="35">
        <v>0</v>
      </c>
      <c r="I36" s="52">
        <v>2.1273999999999997</v>
      </c>
      <c r="J36" s="35">
        <v>0</v>
      </c>
      <c r="K36" s="35">
        <f t="shared" si="0"/>
        <v>307.0786824228457</v>
      </c>
      <c r="L36" s="35">
        <v>2.7009581939287992</v>
      </c>
    </row>
    <row r="37" spans="2:12">
      <c r="B37" s="19">
        <v>33</v>
      </c>
      <c r="C37" s="21" t="s">
        <v>123</v>
      </c>
      <c r="D37" s="40">
        <v>82.429647115673077</v>
      </c>
      <c r="E37" s="35">
        <v>15.397184804216298</v>
      </c>
      <c r="F37" s="35">
        <v>49.971621656901085</v>
      </c>
      <c r="G37" s="35">
        <v>12.371358115895802</v>
      </c>
      <c r="H37" s="40">
        <v>0</v>
      </c>
      <c r="I37" s="52">
        <v>0.82090000000000007</v>
      </c>
      <c r="J37" s="40">
        <v>0</v>
      </c>
      <c r="K37" s="35">
        <f t="shared" si="0"/>
        <v>160.99071169268626</v>
      </c>
      <c r="L37" s="35">
        <v>1.7482744231894001</v>
      </c>
    </row>
    <row r="38" spans="2:12">
      <c r="B38" s="19">
        <v>34</v>
      </c>
      <c r="C38" s="21" t="s">
        <v>74</v>
      </c>
      <c r="D38" s="40">
        <v>6.7664529029999999E-4</v>
      </c>
      <c r="E38" s="35">
        <v>0.19490795903219998</v>
      </c>
      <c r="F38" s="35">
        <v>0.40913706009599993</v>
      </c>
      <c r="G38" s="35">
        <v>0.1541005494514</v>
      </c>
      <c r="H38" s="35">
        <v>0</v>
      </c>
      <c r="I38" s="52">
        <v>4.65E-2</v>
      </c>
      <c r="J38" s="35">
        <v>0</v>
      </c>
      <c r="K38" s="35">
        <f t="shared" si="0"/>
        <v>0.80532221386989988</v>
      </c>
      <c r="L38" s="35">
        <v>1.45115851612E-2</v>
      </c>
    </row>
    <row r="39" spans="2:12">
      <c r="B39" s="19">
        <v>35</v>
      </c>
      <c r="C39" s="21" t="s">
        <v>75</v>
      </c>
      <c r="D39" s="40">
        <v>143.71649747351211</v>
      </c>
      <c r="E39" s="35">
        <v>68.802369923497224</v>
      </c>
      <c r="F39" s="35">
        <v>102.38887706991663</v>
      </c>
      <c r="G39" s="35">
        <v>21.689854973407403</v>
      </c>
      <c r="H39" s="35">
        <v>0</v>
      </c>
      <c r="I39" s="52">
        <v>1.3501000000000001</v>
      </c>
      <c r="J39" s="35">
        <v>0</v>
      </c>
      <c r="K39" s="35">
        <f t="shared" si="0"/>
        <v>337.94769944033339</v>
      </c>
      <c r="L39" s="35">
        <v>2.3287246649293003</v>
      </c>
    </row>
    <row r="40" spans="2:12">
      <c r="B40" s="19">
        <v>36</v>
      </c>
      <c r="C40" s="21" t="s">
        <v>76</v>
      </c>
      <c r="D40" s="40">
        <v>0.26501390145129999</v>
      </c>
      <c r="E40" s="35">
        <v>2.6361963445475998</v>
      </c>
      <c r="F40" s="35">
        <v>5.7110652784108993</v>
      </c>
      <c r="G40" s="35">
        <v>2.9619524647406004</v>
      </c>
      <c r="H40" s="35">
        <v>0</v>
      </c>
      <c r="I40" s="52" t="s">
        <v>127</v>
      </c>
      <c r="J40" s="35">
        <v>0</v>
      </c>
      <c r="K40" s="35">
        <f t="shared" si="0"/>
        <v>11.574227989150399</v>
      </c>
      <c r="L40" s="35">
        <v>0.44252697957979997</v>
      </c>
    </row>
    <row r="41" spans="2:12">
      <c r="B41" s="19">
        <v>37</v>
      </c>
      <c r="C41" s="21" t="s">
        <v>77</v>
      </c>
      <c r="D41" s="40">
        <v>74.9282242869633</v>
      </c>
      <c r="E41" s="35">
        <v>144.16455415136801</v>
      </c>
      <c r="F41" s="35">
        <v>68.89953754292317</v>
      </c>
      <c r="G41" s="35">
        <v>17.470037404571091</v>
      </c>
      <c r="H41" s="35">
        <v>0</v>
      </c>
      <c r="I41" s="52">
        <v>3.7119</v>
      </c>
      <c r="J41" s="35">
        <v>0</v>
      </c>
      <c r="K41" s="35">
        <f t="shared" si="0"/>
        <v>309.17425338582558</v>
      </c>
      <c r="L41" s="35">
        <v>4.1804274099276988</v>
      </c>
    </row>
    <row r="42" spans="2:12" ht="14.4">
      <c r="B42" s="22" t="s">
        <v>11</v>
      </c>
      <c r="C42" s="4"/>
      <c r="D42" s="46">
        <f t="shared" ref="D42:L42" si="1">SUM(D5:D41)</f>
        <v>4044.9675872421735</v>
      </c>
      <c r="E42" s="35">
        <f>SUM(E5:E41)</f>
        <v>1764.3635156649086</v>
      </c>
      <c r="F42" s="35">
        <f t="shared" si="1"/>
        <v>1580.973069611367</v>
      </c>
      <c r="G42" s="35">
        <f>SUM(G5:G41)</f>
        <v>255.74184754748117</v>
      </c>
      <c r="H42" s="45">
        <f t="shared" si="1"/>
        <v>0</v>
      </c>
      <c r="I42" s="45">
        <f t="shared" si="1"/>
        <v>78.449199999999976</v>
      </c>
      <c r="J42" s="45">
        <f t="shared" si="1"/>
        <v>0</v>
      </c>
      <c r="K42" s="45">
        <f t="shared" si="1"/>
        <v>7724.4952200659318</v>
      </c>
      <c r="L42" s="35">
        <f t="shared" si="1"/>
        <v>44.001572599854015</v>
      </c>
    </row>
    <row r="43" spans="2:12">
      <c r="B43" t="s">
        <v>93</v>
      </c>
    </row>
    <row r="46" spans="2:12">
      <c r="D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IMF0189</cp:lastModifiedBy>
  <cp:lastPrinted>2014-03-24T10:58:12Z</cp:lastPrinted>
  <dcterms:created xsi:type="dcterms:W3CDTF">2014-01-06T04:43:23Z</dcterms:created>
  <dcterms:modified xsi:type="dcterms:W3CDTF">2017-01-10T04:33:12Z</dcterms:modified>
</cp:coreProperties>
</file>