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480" windowHeight="8196" tabRatio="675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25725"/>
</workbook>
</file>

<file path=xl/calcChain.xml><?xml version="1.0" encoding="utf-8"?>
<calcChain xmlns="http://schemas.openxmlformats.org/spreadsheetml/2006/main">
  <c r="K37" i="9"/>
  <c r="K23"/>
  <c r="K21"/>
  <c r="K19"/>
  <c r="K17"/>
  <c r="K15"/>
  <c r="K9"/>
  <c r="K7"/>
  <c r="BK8" i="8"/>
  <c r="BK9" s="1"/>
  <c r="C9"/>
  <c r="D9"/>
  <c r="E9"/>
  <c r="F9"/>
  <c r="F34" s="1"/>
  <c r="G9"/>
  <c r="H9"/>
  <c r="I9"/>
  <c r="J9"/>
  <c r="K9"/>
  <c r="L9"/>
  <c r="M9"/>
  <c r="N9"/>
  <c r="O9"/>
  <c r="P9"/>
  <c r="Q9"/>
  <c r="R9"/>
  <c r="R34" s="1"/>
  <c r="S9"/>
  <c r="T9"/>
  <c r="U9"/>
  <c r="V9"/>
  <c r="W9"/>
  <c r="X9"/>
  <c r="Y9"/>
  <c r="Y34" s="1"/>
  <c r="Z9"/>
  <c r="AA9"/>
  <c r="AB9"/>
  <c r="AC9"/>
  <c r="AD9"/>
  <c r="AE9"/>
  <c r="AF9"/>
  <c r="AG9"/>
  <c r="AH9"/>
  <c r="AH34" s="1"/>
  <c r="AI9"/>
  <c r="AJ9"/>
  <c r="AK9"/>
  <c r="AL9"/>
  <c r="AM9"/>
  <c r="AN9"/>
  <c r="AO9"/>
  <c r="AP9"/>
  <c r="AP34" s="1"/>
  <c r="AQ9"/>
  <c r="AR9"/>
  <c r="AS9"/>
  <c r="AT9"/>
  <c r="AU9"/>
  <c r="AV9"/>
  <c r="AW9"/>
  <c r="AX9"/>
  <c r="AX34" s="1"/>
  <c r="AY9"/>
  <c r="AZ9"/>
  <c r="BA9"/>
  <c r="BB9"/>
  <c r="BC9"/>
  <c r="BD9"/>
  <c r="BE9"/>
  <c r="BF9"/>
  <c r="BF34" s="1"/>
  <c r="BG9"/>
  <c r="BH9"/>
  <c r="BI9"/>
  <c r="BJ9"/>
  <c r="BK11"/>
  <c r="BK12" s="1"/>
  <c r="C12"/>
  <c r="D12"/>
  <c r="E12"/>
  <c r="F12"/>
  <c r="G12"/>
  <c r="H12"/>
  <c r="H34" s="1"/>
  <c r="I12"/>
  <c r="J12"/>
  <c r="K12"/>
  <c r="L12"/>
  <c r="M12"/>
  <c r="N12"/>
  <c r="O12"/>
  <c r="P12"/>
  <c r="P34" s="1"/>
  <c r="Q12"/>
  <c r="R12"/>
  <c r="S12"/>
  <c r="T12"/>
  <c r="U12"/>
  <c r="V12"/>
  <c r="W12"/>
  <c r="X12"/>
  <c r="X34" s="1"/>
  <c r="Y12"/>
  <c r="Z12"/>
  <c r="AA12"/>
  <c r="AB12"/>
  <c r="AC12"/>
  <c r="AD12"/>
  <c r="AE12"/>
  <c r="AF12"/>
  <c r="AG12"/>
  <c r="AH12"/>
  <c r="AI12"/>
  <c r="AJ12"/>
  <c r="AK12"/>
  <c r="AL12"/>
  <c r="AM12"/>
  <c r="AN12"/>
  <c r="AN34" s="1"/>
  <c r="AO12"/>
  <c r="AP12"/>
  <c r="AQ12"/>
  <c r="AR12"/>
  <c r="AS12"/>
  <c r="AT12"/>
  <c r="AU12"/>
  <c r="AV12"/>
  <c r="AV34" s="1"/>
  <c r="AW12"/>
  <c r="AX12"/>
  <c r="AY12"/>
  <c r="AZ12"/>
  <c r="BA12"/>
  <c r="BB12"/>
  <c r="BC12"/>
  <c r="BD12"/>
  <c r="BD34" s="1"/>
  <c r="BE12"/>
  <c r="BF12"/>
  <c r="BG12"/>
  <c r="BH12"/>
  <c r="BI12"/>
  <c r="BJ12"/>
  <c r="BK14"/>
  <c r="BK15"/>
  <c r="BK16"/>
  <c r="BK17"/>
  <c r="BK18"/>
  <c r="BK19"/>
  <c r="C20"/>
  <c r="D20"/>
  <c r="E20"/>
  <c r="F20"/>
  <c r="G20"/>
  <c r="H20"/>
  <c r="I20"/>
  <c r="J20"/>
  <c r="K20"/>
  <c r="L20"/>
  <c r="M20"/>
  <c r="N20"/>
  <c r="N34" s="1"/>
  <c r="O20"/>
  <c r="P20"/>
  <c r="Q20"/>
  <c r="R20"/>
  <c r="S20"/>
  <c r="T20"/>
  <c r="U20"/>
  <c r="V20"/>
  <c r="W20"/>
  <c r="X20"/>
  <c r="Y20"/>
  <c r="Z20"/>
  <c r="AA20"/>
  <c r="AB20"/>
  <c r="AC20"/>
  <c r="AD20"/>
  <c r="AE20"/>
  <c r="AE34" s="1"/>
  <c r="AF20"/>
  <c r="AG20"/>
  <c r="AH20"/>
  <c r="AI20"/>
  <c r="AJ20"/>
  <c r="AK20"/>
  <c r="AL20"/>
  <c r="AL34" s="1"/>
  <c r="AM20"/>
  <c r="AN20"/>
  <c r="AO20"/>
  <c r="AP20"/>
  <c r="AQ20"/>
  <c r="AR20"/>
  <c r="AS20"/>
  <c r="AT20"/>
  <c r="AT34" s="1"/>
  <c r="AU20"/>
  <c r="AV20"/>
  <c r="AW20"/>
  <c r="AX20"/>
  <c r="AY20"/>
  <c r="AZ20"/>
  <c r="BA20"/>
  <c r="BB20"/>
  <c r="BB34" s="1"/>
  <c r="BC20"/>
  <c r="BD20"/>
  <c r="BE20"/>
  <c r="BF20"/>
  <c r="BG20"/>
  <c r="BH20"/>
  <c r="BI20"/>
  <c r="BJ20"/>
  <c r="BJ34" s="1"/>
  <c r="BK22"/>
  <c r="BK23" s="1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W34" s="1"/>
  <c r="X26"/>
  <c r="Y26"/>
  <c r="Z26"/>
  <c r="AA26"/>
  <c r="AA34" s="1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K28"/>
  <c r="BK29"/>
  <c r="BK30"/>
  <c r="BK31"/>
  <c r="BK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L34"/>
  <c r="T34"/>
  <c r="Z34"/>
  <c r="AJ34"/>
  <c r="AR34"/>
  <c r="AZ34"/>
  <c r="BH34"/>
  <c r="BK38"/>
  <c r="BK39" s="1"/>
  <c r="C39"/>
  <c r="D39"/>
  <c r="E39"/>
  <c r="F39"/>
  <c r="G39"/>
  <c r="H39"/>
  <c r="I39"/>
  <c r="J39"/>
  <c r="K39"/>
  <c r="L39"/>
  <c r="M39"/>
  <c r="N39"/>
  <c r="N47" s="1"/>
  <c r="O39"/>
  <c r="P39"/>
  <c r="Q39"/>
  <c r="R39"/>
  <c r="S39"/>
  <c r="T39"/>
  <c r="U39"/>
  <c r="V39"/>
  <c r="W39"/>
  <c r="X39"/>
  <c r="X47" s="1"/>
  <c r="Y39"/>
  <c r="Z39"/>
  <c r="AA39"/>
  <c r="AB39"/>
  <c r="AB47" s="1"/>
  <c r="AC39"/>
  <c r="AD39"/>
  <c r="AE39"/>
  <c r="AF39"/>
  <c r="AF47" s="1"/>
  <c r="AG39"/>
  <c r="AH39"/>
  <c r="AI39"/>
  <c r="AJ39"/>
  <c r="AJ47" s="1"/>
  <c r="AK39"/>
  <c r="AL39"/>
  <c r="AM39"/>
  <c r="AN39"/>
  <c r="AN47" s="1"/>
  <c r="AO39"/>
  <c r="AP39"/>
  <c r="AQ39"/>
  <c r="AR39"/>
  <c r="AR47" s="1"/>
  <c r="AS39"/>
  <c r="AT39"/>
  <c r="AU39"/>
  <c r="AV39"/>
  <c r="AV47" s="1"/>
  <c r="AV68" s="1"/>
  <c r="AW39"/>
  <c r="AX39"/>
  <c r="AY39"/>
  <c r="AZ39"/>
  <c r="AZ47" s="1"/>
  <c r="BA39"/>
  <c r="BB39"/>
  <c r="BC39"/>
  <c r="BD39"/>
  <c r="BD47" s="1"/>
  <c r="BE39"/>
  <c r="BF39"/>
  <c r="BG39"/>
  <c r="BH39"/>
  <c r="BH47" s="1"/>
  <c r="BI39"/>
  <c r="BJ39"/>
  <c r="BK41"/>
  <c r="BK42"/>
  <c r="BK43"/>
  <c r="BK44"/>
  <c r="BK45"/>
  <c r="C46"/>
  <c r="D46"/>
  <c r="E46"/>
  <c r="F46"/>
  <c r="G46"/>
  <c r="G47" s="1"/>
  <c r="H46"/>
  <c r="I46"/>
  <c r="J46"/>
  <c r="K46"/>
  <c r="K47" s="1"/>
  <c r="L46"/>
  <c r="M46"/>
  <c r="N46"/>
  <c r="O46"/>
  <c r="O47" s="1"/>
  <c r="P46"/>
  <c r="Q46"/>
  <c r="R46"/>
  <c r="S46"/>
  <c r="T46"/>
  <c r="U46"/>
  <c r="V46"/>
  <c r="W46"/>
  <c r="W47" s="1"/>
  <c r="X46"/>
  <c r="Y46"/>
  <c r="Z46"/>
  <c r="AA46"/>
  <c r="AA47" s="1"/>
  <c r="AB46"/>
  <c r="AC46"/>
  <c r="AD46"/>
  <c r="AE46"/>
  <c r="AE47" s="1"/>
  <c r="AF46"/>
  <c r="AG46"/>
  <c r="AH46"/>
  <c r="AI46"/>
  <c r="AI47" s="1"/>
  <c r="AJ46"/>
  <c r="AK46"/>
  <c r="AL46"/>
  <c r="AM46"/>
  <c r="AM47" s="1"/>
  <c r="AN46"/>
  <c r="AO46"/>
  <c r="AP46"/>
  <c r="AQ46"/>
  <c r="AQ47" s="1"/>
  <c r="AR46"/>
  <c r="AS46"/>
  <c r="AT46"/>
  <c r="AU46"/>
  <c r="AU47" s="1"/>
  <c r="AV46"/>
  <c r="AW46"/>
  <c r="AX46"/>
  <c r="AY46"/>
  <c r="AY47" s="1"/>
  <c r="AZ46"/>
  <c r="BA46"/>
  <c r="BB46"/>
  <c r="BC46"/>
  <c r="BC47" s="1"/>
  <c r="BD46"/>
  <c r="BE46"/>
  <c r="BF46"/>
  <c r="BG46"/>
  <c r="BG47" s="1"/>
  <c r="BH46"/>
  <c r="BI46"/>
  <c r="BJ46"/>
  <c r="C47"/>
  <c r="P47"/>
  <c r="R47"/>
  <c r="V47"/>
  <c r="Z47"/>
  <c r="AD47"/>
  <c r="AH47"/>
  <c r="AL47"/>
  <c r="AP47"/>
  <c r="AT47"/>
  <c r="AX47"/>
  <c r="BB47"/>
  <c r="BF47"/>
  <c r="BJ47"/>
  <c r="BK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K56"/>
  <c r="BK57" s="1"/>
  <c r="C57"/>
  <c r="D57"/>
  <c r="E57"/>
  <c r="F57"/>
  <c r="G57"/>
  <c r="H57"/>
  <c r="I57"/>
  <c r="J57"/>
  <c r="K57"/>
  <c r="L57"/>
  <c r="M57"/>
  <c r="M61" s="1"/>
  <c r="N57"/>
  <c r="N61" s="1"/>
  <c r="O57"/>
  <c r="O61" s="1"/>
  <c r="P57"/>
  <c r="Q57"/>
  <c r="Q61" s="1"/>
  <c r="R57"/>
  <c r="R61" s="1"/>
  <c r="S57"/>
  <c r="S61" s="1"/>
  <c r="T57"/>
  <c r="U57"/>
  <c r="U61" s="1"/>
  <c r="V57"/>
  <c r="V61" s="1"/>
  <c r="W57"/>
  <c r="W61" s="1"/>
  <c r="X57"/>
  <c r="Y57"/>
  <c r="Y61" s="1"/>
  <c r="Z57"/>
  <c r="Z61" s="1"/>
  <c r="AA57"/>
  <c r="AA61" s="1"/>
  <c r="AB57"/>
  <c r="AC57"/>
  <c r="AC61" s="1"/>
  <c r="AD57"/>
  <c r="AD61" s="1"/>
  <c r="AE57"/>
  <c r="AE61" s="1"/>
  <c r="AF57"/>
  <c r="AG57"/>
  <c r="AG61" s="1"/>
  <c r="AH57"/>
  <c r="AH61" s="1"/>
  <c r="AI57"/>
  <c r="AI61" s="1"/>
  <c r="AJ57"/>
  <c r="AK57"/>
  <c r="AK61" s="1"/>
  <c r="AL57"/>
  <c r="AL61" s="1"/>
  <c r="AM57"/>
  <c r="AM61" s="1"/>
  <c r="AN57"/>
  <c r="AO57"/>
  <c r="AO61" s="1"/>
  <c r="AP57"/>
  <c r="AP61" s="1"/>
  <c r="AQ57"/>
  <c r="AQ61" s="1"/>
  <c r="AR57"/>
  <c r="AS57"/>
  <c r="AS61" s="1"/>
  <c r="AT57"/>
  <c r="AT61" s="1"/>
  <c r="AU57"/>
  <c r="AU61" s="1"/>
  <c r="AV57"/>
  <c r="AW57"/>
  <c r="AW61" s="1"/>
  <c r="AX57"/>
  <c r="AX61" s="1"/>
  <c r="AY57"/>
  <c r="AY61" s="1"/>
  <c r="AZ57"/>
  <c r="BA57"/>
  <c r="BA61" s="1"/>
  <c r="BB57"/>
  <c r="BB61" s="1"/>
  <c r="BC57"/>
  <c r="BC61" s="1"/>
  <c r="BD57"/>
  <c r="BE57"/>
  <c r="BE61" s="1"/>
  <c r="BF57"/>
  <c r="BF61" s="1"/>
  <c r="BG57"/>
  <c r="BG61" s="1"/>
  <c r="BH57"/>
  <c r="BI57"/>
  <c r="BI61" s="1"/>
  <c r="BJ57"/>
  <c r="BJ61" s="1"/>
  <c r="BK59"/>
  <c r="BK60" s="1"/>
  <c r="C60"/>
  <c r="D60"/>
  <c r="D61" s="1"/>
  <c r="E60"/>
  <c r="E61" s="1"/>
  <c r="F60"/>
  <c r="F61" s="1"/>
  <c r="G60"/>
  <c r="H60"/>
  <c r="H61" s="1"/>
  <c r="I60"/>
  <c r="I61" s="1"/>
  <c r="J60"/>
  <c r="J61" s="1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C61"/>
  <c r="G61"/>
  <c r="K61"/>
  <c r="P61"/>
  <c r="T61"/>
  <c r="X61"/>
  <c r="AB61"/>
  <c r="AF61"/>
  <c r="AJ61"/>
  <c r="AN61"/>
  <c r="AR61"/>
  <c r="AV61"/>
  <c r="AZ61"/>
  <c r="BD61"/>
  <c r="BH61"/>
  <c r="BK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K71"/>
  <c r="BK72" s="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G42" i="9"/>
  <c r="E42"/>
  <c r="K5"/>
  <c r="L42"/>
  <c r="F42"/>
  <c r="D42"/>
  <c r="J42"/>
  <c r="I42"/>
  <c r="H42"/>
  <c r="K41"/>
  <c r="K40"/>
  <c r="K39"/>
  <c r="K38"/>
  <c r="K36"/>
  <c r="K35"/>
  <c r="K34"/>
  <c r="K33"/>
  <c r="K32"/>
  <c r="K31"/>
  <c r="K30"/>
  <c r="K29"/>
  <c r="K28"/>
  <c r="K27"/>
  <c r="K26"/>
  <c r="K25"/>
  <c r="K24"/>
  <c r="K22"/>
  <c r="K20"/>
  <c r="K18"/>
  <c r="K16"/>
  <c r="K14"/>
  <c r="K13"/>
  <c r="K12"/>
  <c r="K11"/>
  <c r="K10"/>
  <c r="K8"/>
  <c r="K6"/>
  <c r="Z68" i="8" l="1"/>
  <c r="W68"/>
  <c r="T47"/>
  <c r="T68" s="1"/>
  <c r="L47"/>
  <c r="H47"/>
  <c r="AD34"/>
  <c r="AD68" s="1"/>
  <c r="J34"/>
  <c r="J68" s="1"/>
  <c r="BI47"/>
  <c r="BE47"/>
  <c r="BA47"/>
  <c r="BA68" s="1"/>
  <c r="AW47"/>
  <c r="AS47"/>
  <c r="AO47"/>
  <c r="AK47"/>
  <c r="AG47"/>
  <c r="AC47"/>
  <c r="Y47"/>
  <c r="U47"/>
  <c r="Q47"/>
  <c r="M47"/>
  <c r="I47"/>
  <c r="E47"/>
  <c r="J47"/>
  <c r="F47"/>
  <c r="AF34"/>
  <c r="AB34"/>
  <c r="D34"/>
  <c r="BI34"/>
  <c r="BG34"/>
  <c r="BG68" s="1"/>
  <c r="BE34"/>
  <c r="BE68" s="1"/>
  <c r="BC34"/>
  <c r="BC68" s="1"/>
  <c r="BA34"/>
  <c r="AY34"/>
  <c r="AY68" s="1"/>
  <c r="AW34"/>
  <c r="AU34"/>
  <c r="AU68" s="1"/>
  <c r="L61"/>
  <c r="BK61"/>
  <c r="AZ68"/>
  <c r="AP68"/>
  <c r="BH68"/>
  <c r="BD68"/>
  <c r="AJ68"/>
  <c r="AE68"/>
  <c r="P68"/>
  <c r="F68"/>
  <c r="BJ68"/>
  <c r="BF68"/>
  <c r="BB68"/>
  <c r="AX68"/>
  <c r="AT68"/>
  <c r="AH68"/>
  <c r="AA68"/>
  <c r="Y68"/>
  <c r="N68"/>
  <c r="BI68"/>
  <c r="AW68"/>
  <c r="AS34"/>
  <c r="AS68" s="1"/>
  <c r="AQ34"/>
  <c r="AQ68" s="1"/>
  <c r="AO34"/>
  <c r="AO68" s="1"/>
  <c r="AM34"/>
  <c r="AM68" s="1"/>
  <c r="AK34"/>
  <c r="AI34"/>
  <c r="AI68" s="1"/>
  <c r="AG34"/>
  <c r="AC34"/>
  <c r="AC68" s="1"/>
  <c r="U34"/>
  <c r="S34"/>
  <c r="Q34"/>
  <c r="O34"/>
  <c r="O68" s="1"/>
  <c r="M34"/>
  <c r="M68" s="1"/>
  <c r="K34"/>
  <c r="G34"/>
  <c r="G68" s="1"/>
  <c r="E34"/>
  <c r="C34"/>
  <c r="K42" i="9"/>
  <c r="AN68" i="8"/>
  <c r="AL68"/>
  <c r="S47"/>
  <c r="S68" s="1"/>
  <c r="BK46"/>
  <c r="BK47" s="1"/>
  <c r="D47"/>
  <c r="D68" s="1"/>
  <c r="AR68"/>
  <c r="AF68"/>
  <c r="AB68"/>
  <c r="X68"/>
  <c r="R68"/>
  <c r="L68"/>
  <c r="H68"/>
  <c r="V34"/>
  <c r="V68" s="1"/>
  <c r="BK33"/>
  <c r="BK20"/>
  <c r="I34"/>
  <c r="K68"/>
  <c r="I68"/>
  <c r="C68"/>
  <c r="Q68" l="1"/>
  <c r="AG68"/>
  <c r="E68"/>
  <c r="U68"/>
  <c r="AK68"/>
  <c r="BK34"/>
  <c r="BK68" s="1"/>
</calcChain>
</file>

<file path=xl/sharedStrings.xml><?xml version="1.0" encoding="utf-8"?>
<sst xmlns="http://schemas.openxmlformats.org/spreadsheetml/2006/main" count="166" uniqueCount="130">
  <si>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</si>
  <si>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</si>
  <si>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</si>
  <si>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</si>
  <si>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</si>
  <si>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</si>
  <si>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</si>
  <si>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</si>
  <si>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</si>
  <si>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</si>
  <si>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</si>
  <si>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</si>
  <si>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</si>
  <si>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</si>
  <si>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</si>
  <si>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</si>
  <si>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</si>
  <si>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</si>
  <si>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</si>
  <si>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</si>
  <si>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</si>
  <si>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</si>
  <si>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</si>
  <si>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</si>
  <si>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</si>
  <si>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</si>
  <si>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</si>
  <si>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</si>
  <si>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</si>
  <si>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</si>
  <si>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</si>
  <si>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</si>
  <si>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</si>
  <si>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</si>
  <si>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</si>
  <si>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</si>
  <si>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</si>
  <si>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</si>
  <si>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</si>
  <si>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</si>
  <si>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</si>
  <si>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</si>
  <si>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</si>
  <si>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</si>
  <si>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</si>
  <si>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</si>
  <si>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</si>
  <si>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</si>
  <si>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</si>
  <si>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</si>
  <si>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</si>
  <si>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</si>
  <si>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</si>
  <si>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</si>
  <si>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</si>
  <si>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</si>
  <si>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</si>
  <si>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</si>
  <si>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</si>
  <si>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</si>
  <si>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</si>
  <si>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</si>
  <si>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</si>
  <si>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</si>
  <si>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</si>
  <si>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</si>
  <si>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</si>
  <si>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</si>
  <si>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</si>
  <si>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</si>
  <si>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</si>
  <si>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</si>
  <si>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</si>
  <si>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</si>
  <si>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</si>
  <si>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</si>
  <si>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</si>
  <si>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</si>
  <si>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</si>
  <si>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</si>
  <si>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</si>
  <si>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</si>
  <si>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</si>
  <si>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</si>
  <si>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</si>
  <si>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</si>
  <si>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</si>
  <si>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</si>
  <si>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</si>
  <si>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</si>
  <si>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</si>
  <si>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</si>
  <si>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</si>
  <si>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</si>
  <si>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</si>
  <si>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</si>
  <si>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</si>
  <si>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</si>
  <si>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</si>
  <si>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</si>
  <si>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</si>
  <si>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</si>
  <si>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</si>
  <si>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</si>
  <si>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</si>
  <si>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</si>
  <si>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</si>
  <si>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FMP - Series III - 24 Months(July 2013) - F</t>
  </si>
  <si>
    <t>IDBI FMP - Series III – 494 days(December 2013)–O</t>
  </si>
  <si>
    <t>IDBI FMP - Series III–564 days (Sept 2013)–L</t>
  </si>
  <si>
    <t>IDBI FMP - Series IV–518 Days (January 2014)–B</t>
  </si>
  <si>
    <t>IDBI Debt Opportunities Fund</t>
  </si>
  <si>
    <t>IDBI Dynamic Bond Fund</t>
  </si>
  <si>
    <t>IDBI Monthly Income Plan</t>
  </si>
  <si>
    <t>IDBI Short Term Bond Fund</t>
  </si>
  <si>
    <t>IDBI Ultra Short Term Fund</t>
  </si>
  <si>
    <t>IDBI Equity Advantage Fund</t>
  </si>
  <si>
    <t>IDBI  RGESS - Series 1 - Plan A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</si>
  <si>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</si>
  <si>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</si>
  <si>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</si>
  <si>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</si>
  <si>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</si>
  <si>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</si>
  <si>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</si>
  <si>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</si>
  <si>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Mutual Fund: Net Average Assets Under Management (AAUM) as on 29th February, 2016(All figures in Rs. Crore)</t>
  </si>
  <si>
    <t>IDBI FMP-Series III-368 Days (Sept 2013)–K</t>
  </si>
  <si>
    <t>IDBI FMP-Series IV–542 Days(February 2014)–F</t>
  </si>
  <si>
    <t>Table showing State wise /Union Territory wise contribution to AAUM of category of schemes as on 29th February, 2016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</si>
</sst>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3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1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1" fillId="0" borderId="1" xfId="1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11" fontId="0" fillId="0" borderId="0" xfId="0" applyNumberFormat="1"/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87"/>
  <sheetViews>
    <sheetView showGridLines="0"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activeCell="C1" sqref="C1:BK1"/>
    </sheetView>
  </sheetViews>
  <sheetFormatPr defaultColWidth="9.109375" defaultRowHeight="13.2"/>
  <cols>
    <col min="1" max="1" width="5" style="3" customWidth="1"/>
    <col min="2" max="2" width="47.5546875" style="3" customWidth="1"/>
    <col min="3" max="3" width="15.44140625" style="3" customWidth="1"/>
    <col min="4" max="4" width="15.44140625" style="3" bestFit="1" customWidth="1"/>
    <col min="5" max="62" width="15.44140625" style="3" customWidth="1"/>
    <col min="63" max="63" width="9.5546875" style="3" customWidth="1"/>
    <col min="64" max="64" width="16.6640625" style="3" bestFit="1" customWidth="1"/>
    <col min="65" max="65" width="18" style="3" bestFit="1" customWidth="1"/>
    <col min="66" max="66" width="24.88671875" style="3" bestFit="1" customWidth="1"/>
    <col min="67" max="16384" width="9.109375" style="3"/>
  </cols>
  <sheetData>
    <row r="1" spans="1:107" s="1" customFormat="1" ht="19.5" customHeight="1" thickBot="1">
      <c r="A1" s="52" t="s">
        <v>79</v>
      </c>
      <c r="B1" s="74" t="s">
        <v>32</v>
      </c>
      <c r="C1" s="62" t="s">
        <v>126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4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>
      <c r="A2" s="53"/>
      <c r="B2" s="75"/>
      <c r="C2" s="76" t="s">
        <v>31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8"/>
      <c r="W2" s="76" t="s">
        <v>27</v>
      </c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8"/>
      <c r="AQ2" s="76" t="s">
        <v>28</v>
      </c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8"/>
      <c r="BK2" s="68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6.8" thickBot="1">
      <c r="A3" s="53"/>
      <c r="B3" s="75"/>
      <c r="C3" s="65" t="s">
        <v>12</v>
      </c>
      <c r="D3" s="66"/>
      <c r="E3" s="66"/>
      <c r="F3" s="66"/>
      <c r="G3" s="66"/>
      <c r="H3" s="66"/>
      <c r="I3" s="66"/>
      <c r="J3" s="66"/>
      <c r="K3" s="66"/>
      <c r="L3" s="67"/>
      <c r="M3" s="65" t="s">
        <v>13</v>
      </c>
      <c r="N3" s="66"/>
      <c r="O3" s="66"/>
      <c r="P3" s="66"/>
      <c r="Q3" s="66"/>
      <c r="R3" s="66"/>
      <c r="S3" s="66"/>
      <c r="T3" s="66"/>
      <c r="U3" s="66"/>
      <c r="V3" s="67"/>
      <c r="W3" s="65" t="s">
        <v>12</v>
      </c>
      <c r="X3" s="66"/>
      <c r="Y3" s="66"/>
      <c r="Z3" s="66"/>
      <c r="AA3" s="66"/>
      <c r="AB3" s="66"/>
      <c r="AC3" s="66"/>
      <c r="AD3" s="66"/>
      <c r="AE3" s="66"/>
      <c r="AF3" s="67"/>
      <c r="AG3" s="65" t="s">
        <v>13</v>
      </c>
      <c r="AH3" s="66"/>
      <c r="AI3" s="66"/>
      <c r="AJ3" s="66"/>
      <c r="AK3" s="66"/>
      <c r="AL3" s="66"/>
      <c r="AM3" s="66"/>
      <c r="AN3" s="66"/>
      <c r="AO3" s="66"/>
      <c r="AP3" s="67"/>
      <c r="AQ3" s="65" t="s">
        <v>12</v>
      </c>
      <c r="AR3" s="66"/>
      <c r="AS3" s="66"/>
      <c r="AT3" s="66"/>
      <c r="AU3" s="66"/>
      <c r="AV3" s="66"/>
      <c r="AW3" s="66"/>
      <c r="AX3" s="66"/>
      <c r="AY3" s="66"/>
      <c r="AZ3" s="67"/>
      <c r="BA3" s="65" t="s">
        <v>13</v>
      </c>
      <c r="BB3" s="66"/>
      <c r="BC3" s="66"/>
      <c r="BD3" s="66"/>
      <c r="BE3" s="66"/>
      <c r="BF3" s="66"/>
      <c r="BG3" s="66"/>
      <c r="BH3" s="66"/>
      <c r="BI3" s="66"/>
      <c r="BJ3" s="67"/>
      <c r="BK3" s="69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6.2">
      <c r="A4" s="53"/>
      <c r="B4" s="75"/>
      <c r="C4" s="71" t="s">
        <v>38</v>
      </c>
      <c r="D4" s="72"/>
      <c r="E4" s="72"/>
      <c r="F4" s="72"/>
      <c r="G4" s="73"/>
      <c r="H4" s="71" t="s">
        <v>39</v>
      </c>
      <c r="I4" s="72"/>
      <c r="J4" s="72"/>
      <c r="K4" s="72"/>
      <c r="L4" s="73"/>
      <c r="M4" s="71" t="s">
        <v>38</v>
      </c>
      <c r="N4" s="72"/>
      <c r="O4" s="72"/>
      <c r="P4" s="72"/>
      <c r="Q4" s="73"/>
      <c r="R4" s="71" t="s">
        <v>39</v>
      </c>
      <c r="S4" s="72"/>
      <c r="T4" s="72"/>
      <c r="U4" s="72"/>
      <c r="V4" s="73"/>
      <c r="W4" s="71" t="s">
        <v>38</v>
      </c>
      <c r="X4" s="72"/>
      <c r="Y4" s="72"/>
      <c r="Z4" s="72"/>
      <c r="AA4" s="73"/>
      <c r="AB4" s="71" t="s">
        <v>39</v>
      </c>
      <c r="AC4" s="72"/>
      <c r="AD4" s="72"/>
      <c r="AE4" s="72"/>
      <c r="AF4" s="73"/>
      <c r="AG4" s="71" t="s">
        <v>38</v>
      </c>
      <c r="AH4" s="72"/>
      <c r="AI4" s="72"/>
      <c r="AJ4" s="72"/>
      <c r="AK4" s="73"/>
      <c r="AL4" s="71" t="s">
        <v>39</v>
      </c>
      <c r="AM4" s="72"/>
      <c r="AN4" s="72"/>
      <c r="AO4" s="72"/>
      <c r="AP4" s="73"/>
      <c r="AQ4" s="71" t="s">
        <v>38</v>
      </c>
      <c r="AR4" s="72"/>
      <c r="AS4" s="72"/>
      <c r="AT4" s="72"/>
      <c r="AU4" s="73"/>
      <c r="AV4" s="71" t="s">
        <v>39</v>
      </c>
      <c r="AW4" s="72"/>
      <c r="AX4" s="72"/>
      <c r="AY4" s="72"/>
      <c r="AZ4" s="73"/>
      <c r="BA4" s="71" t="s">
        <v>38</v>
      </c>
      <c r="BB4" s="72"/>
      <c r="BC4" s="72"/>
      <c r="BD4" s="72"/>
      <c r="BE4" s="73"/>
      <c r="BF4" s="71" t="s">
        <v>39</v>
      </c>
      <c r="BG4" s="72"/>
      <c r="BH4" s="72"/>
      <c r="BI4" s="72"/>
      <c r="BJ4" s="73"/>
      <c r="BK4" s="69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53"/>
      <c r="B5" s="75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0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>
      <c r="A6" s="17" t="s">
        <v>0</v>
      </c>
      <c r="B6" s="24" t="s">
        <v>6</v>
      </c>
      <c r="C6" s="57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8"/>
    </row>
    <row r="7" spans="1:107">
      <c r="A7" s="17" t="s">
        <v>80</v>
      </c>
      <c r="B7" s="24" t="s">
        <v>14</v>
      </c>
      <c r="C7" s="57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8"/>
    </row>
    <row r="8" spans="1:107">
      <c r="A8" s="17"/>
      <c r="B8" s="34" t="s">
        <v>105</v>
      </c>
      <c r="C8" s="40">
        <v>0</v>
      </c>
      <c r="D8" s="40">
        <v>108.04567468906851</v>
      </c>
      <c r="E8" s="40">
        <v>683.25258152010326</v>
      </c>
      <c r="F8" s="40">
        <v>0</v>
      </c>
      <c r="G8" s="40">
        <v>0</v>
      </c>
      <c r="H8" s="40">
        <v>3.146933065781214</v>
      </c>
      <c r="I8" s="40">
        <v>2455.5973122426503</v>
      </c>
      <c r="J8" s="40">
        <v>451.67693496151503</v>
      </c>
      <c r="K8" s="40">
        <v>0</v>
      </c>
      <c r="L8" s="40">
        <v>24.436910424752899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1.3269825364064003</v>
      </c>
      <c r="S8" s="40">
        <v>201.51735959655099</v>
      </c>
      <c r="T8" s="40">
        <v>112.53391643123958</v>
      </c>
      <c r="U8" s="40">
        <v>0</v>
      </c>
      <c r="V8" s="40">
        <v>15.778244440583595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2.0412898745435006</v>
      </c>
      <c r="AC8" s="40">
        <v>58.7074757302032</v>
      </c>
      <c r="AD8" s="40">
        <v>35.647887168516604</v>
      </c>
      <c r="AE8" s="40">
        <v>0</v>
      </c>
      <c r="AF8" s="40">
        <v>97.906234903642442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4.4355798402464446</v>
      </c>
      <c r="AM8" s="40">
        <v>28.082451631652898</v>
      </c>
      <c r="AN8" s="40">
        <v>207.72562870875618</v>
      </c>
      <c r="AO8" s="40">
        <v>0</v>
      </c>
      <c r="AP8" s="40">
        <v>32.465558848816507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7.748168056624797</v>
      </c>
      <c r="AW8" s="40">
        <v>87.174810439927512</v>
      </c>
      <c r="AX8" s="40">
        <v>69.795255464620311</v>
      </c>
      <c r="AY8" s="40">
        <v>0</v>
      </c>
      <c r="AZ8" s="40">
        <v>40.346624184439811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1.4636485509537998</v>
      </c>
      <c r="BG8" s="40">
        <v>1.3962315422756002</v>
      </c>
      <c r="BH8" s="40">
        <v>59.149796738310002</v>
      </c>
      <c r="BI8" s="40">
        <v>0</v>
      </c>
      <c r="BJ8" s="40">
        <v>1.4115232428262998</v>
      </c>
      <c r="BK8" s="41">
        <f>SUM(C8:BJ8)</f>
        <v>4792.8110148350088</v>
      </c>
    </row>
    <row r="9" spans="1:107">
      <c r="A9" s="17"/>
      <c r="B9" s="26" t="s">
        <v>89</v>
      </c>
      <c r="C9" s="38">
        <f t="shared" ref="C9:BJ9" si="0">SUM(C8)</f>
        <v>0</v>
      </c>
      <c r="D9" s="38">
        <f t="shared" si="0"/>
        <v>108.04567468906851</v>
      </c>
      <c r="E9" s="38">
        <f t="shared" si="0"/>
        <v>683.25258152010326</v>
      </c>
      <c r="F9" s="38">
        <f t="shared" si="0"/>
        <v>0</v>
      </c>
      <c r="G9" s="38">
        <f t="shared" si="0"/>
        <v>0</v>
      </c>
      <c r="H9" s="38">
        <f t="shared" si="0"/>
        <v>3.146933065781214</v>
      </c>
      <c r="I9" s="38">
        <f t="shared" si="0"/>
        <v>2455.5973122426503</v>
      </c>
      <c r="J9" s="38">
        <f t="shared" si="0"/>
        <v>451.67693496151503</v>
      </c>
      <c r="K9" s="38">
        <f t="shared" si="0"/>
        <v>0</v>
      </c>
      <c r="L9" s="38">
        <f t="shared" si="0"/>
        <v>24.436910424752899</v>
      </c>
      <c r="M9" s="38">
        <f t="shared" si="0"/>
        <v>0</v>
      </c>
      <c r="N9" s="38">
        <f t="shared" si="0"/>
        <v>0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1.3269825364064003</v>
      </c>
      <c r="S9" s="38">
        <f t="shared" si="0"/>
        <v>201.51735959655099</v>
      </c>
      <c r="T9" s="38">
        <f t="shared" si="0"/>
        <v>112.53391643123958</v>
      </c>
      <c r="U9" s="38">
        <f t="shared" si="0"/>
        <v>0</v>
      </c>
      <c r="V9" s="38">
        <f t="shared" si="0"/>
        <v>15.778244440583595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2.0412898745435006</v>
      </c>
      <c r="AC9" s="38">
        <f t="shared" si="0"/>
        <v>58.7074757302032</v>
      </c>
      <c r="AD9" s="38">
        <f t="shared" si="0"/>
        <v>35.647887168516604</v>
      </c>
      <c r="AE9" s="38">
        <f t="shared" si="0"/>
        <v>0</v>
      </c>
      <c r="AF9" s="38">
        <f t="shared" si="0"/>
        <v>97.906234903642442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4.4355798402464446</v>
      </c>
      <c r="AM9" s="38">
        <f t="shared" si="0"/>
        <v>28.082451631652898</v>
      </c>
      <c r="AN9" s="38">
        <f t="shared" si="0"/>
        <v>207.72562870875618</v>
      </c>
      <c r="AO9" s="38">
        <f t="shared" si="0"/>
        <v>0</v>
      </c>
      <c r="AP9" s="38">
        <f t="shared" si="0"/>
        <v>32.465558848816507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7.748168056624797</v>
      </c>
      <c r="AW9" s="38">
        <f>(SUM(AW8))</f>
        <v>87.174810439927512</v>
      </c>
      <c r="AX9" s="38">
        <f t="shared" si="0"/>
        <v>69.795255464620311</v>
      </c>
      <c r="AY9" s="38">
        <f t="shared" si="0"/>
        <v>0</v>
      </c>
      <c r="AZ9" s="38">
        <f t="shared" si="0"/>
        <v>40.346624184439811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1.4636485509537998</v>
      </c>
      <c r="BG9" s="38">
        <f t="shared" si="0"/>
        <v>1.3962315422756002</v>
      </c>
      <c r="BH9" s="38">
        <f t="shared" si="0"/>
        <v>59.149796738310002</v>
      </c>
      <c r="BI9" s="38">
        <f t="shared" si="0"/>
        <v>0</v>
      </c>
      <c r="BJ9" s="38">
        <f t="shared" si="0"/>
        <v>1.4115232428262998</v>
      </c>
      <c r="BK9" s="36">
        <f>SUM(BK8)</f>
        <v>4792.8110148350088</v>
      </c>
    </row>
    <row r="10" spans="1:107">
      <c r="A10" s="17" t="s">
        <v>81</v>
      </c>
      <c r="B10" s="25" t="s">
        <v>3</v>
      </c>
      <c r="C10" s="57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8"/>
    </row>
    <row r="11" spans="1:107">
      <c r="A11" s="17"/>
      <c r="B11" s="34" t="s">
        <v>106</v>
      </c>
      <c r="C11" s="40">
        <v>0</v>
      </c>
      <c r="D11" s="40">
        <v>2.5998877480688996</v>
      </c>
      <c r="E11" s="40">
        <v>0</v>
      </c>
      <c r="F11" s="40">
        <v>0</v>
      </c>
      <c r="G11" s="40">
        <v>0</v>
      </c>
      <c r="H11" s="40">
        <v>0.26685701803349998</v>
      </c>
      <c r="I11" s="40">
        <v>0.1510712597585</v>
      </c>
      <c r="J11" s="40">
        <v>0</v>
      </c>
      <c r="K11" s="40">
        <v>0</v>
      </c>
      <c r="L11" s="40">
        <v>0.10576930093079999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6.1801508585299994E-2</v>
      </c>
      <c r="S11" s="40">
        <v>2.1329579413699999E-2</v>
      </c>
      <c r="T11" s="40">
        <v>0</v>
      </c>
      <c r="U11" s="40">
        <v>0</v>
      </c>
      <c r="V11" s="40">
        <v>1.14981993793E-2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0.94358791279029941</v>
      </c>
      <c r="AC11" s="40">
        <v>0.17826526182739999</v>
      </c>
      <c r="AD11" s="40">
        <v>0</v>
      </c>
      <c r="AE11" s="40">
        <v>0</v>
      </c>
      <c r="AF11" s="40">
        <v>0.97161950151679999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0.92799984572060012</v>
      </c>
      <c r="AM11" s="40">
        <v>4.2685590517200001E-2</v>
      </c>
      <c r="AN11" s="40">
        <v>1.2419500000000001</v>
      </c>
      <c r="AO11" s="40">
        <v>0</v>
      </c>
      <c r="AP11" s="40">
        <v>0.75583539848249992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0.72164191006529999</v>
      </c>
      <c r="AW11" s="40">
        <v>8.6938501472754979</v>
      </c>
      <c r="AX11" s="40">
        <v>0.50283412241369996</v>
      </c>
      <c r="AY11" s="40">
        <v>0</v>
      </c>
      <c r="AZ11" s="40">
        <v>1.0934841987926001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0.15312953796399995</v>
      </c>
      <c r="BG11" s="40">
        <v>5.6195166137899995E-2</v>
      </c>
      <c r="BH11" s="40">
        <v>0</v>
      </c>
      <c r="BI11" s="40">
        <v>0</v>
      </c>
      <c r="BJ11" s="40">
        <v>0.23065535017229999</v>
      </c>
      <c r="BK11" s="41">
        <f>SUM(C11:BJ11)</f>
        <v>19.731948557846092</v>
      </c>
      <c r="BL11" s="42"/>
      <c r="BO11" s="42"/>
    </row>
    <row r="12" spans="1:107">
      <c r="A12" s="17"/>
      <c r="B12" s="26" t="s">
        <v>90</v>
      </c>
      <c r="C12" s="38">
        <f t="shared" ref="C12:BJ12" si="1">SUM(C11)</f>
        <v>0</v>
      </c>
      <c r="D12" s="38">
        <f t="shared" si="1"/>
        <v>2.5998877480688996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0.26685701803349998</v>
      </c>
      <c r="I12" s="38">
        <f t="shared" si="1"/>
        <v>0.1510712597585</v>
      </c>
      <c r="J12" s="38">
        <f t="shared" si="1"/>
        <v>0</v>
      </c>
      <c r="K12" s="38">
        <f t="shared" si="1"/>
        <v>0</v>
      </c>
      <c r="L12" s="38">
        <f t="shared" si="1"/>
        <v>0.10576930093079999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6.1801508585299994E-2</v>
      </c>
      <c r="S12" s="38">
        <f t="shared" si="1"/>
        <v>2.1329579413699999E-2</v>
      </c>
      <c r="T12" s="38">
        <f t="shared" si="1"/>
        <v>0</v>
      </c>
      <c r="U12" s="38">
        <f t="shared" si="1"/>
        <v>0</v>
      </c>
      <c r="V12" s="38">
        <f t="shared" si="1"/>
        <v>1.14981993793E-2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0.94358791279029941</v>
      </c>
      <c r="AC12" s="38">
        <f t="shared" si="1"/>
        <v>0.17826526182739999</v>
      </c>
      <c r="AD12" s="38">
        <f t="shared" si="1"/>
        <v>0</v>
      </c>
      <c r="AE12" s="38">
        <f t="shared" si="1"/>
        <v>0</v>
      </c>
      <c r="AF12" s="38">
        <f t="shared" si="1"/>
        <v>0.97161950151679999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0.92799984572060012</v>
      </c>
      <c r="AM12" s="38">
        <f t="shared" si="1"/>
        <v>4.2685590517200001E-2</v>
      </c>
      <c r="AN12" s="38">
        <f t="shared" si="1"/>
        <v>1.2419500000000001</v>
      </c>
      <c r="AO12" s="38">
        <f t="shared" si="1"/>
        <v>0</v>
      </c>
      <c r="AP12" s="38">
        <f t="shared" si="1"/>
        <v>0.75583539848249992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0.72164191006529999</v>
      </c>
      <c r="AW12" s="38">
        <f>(SUM(AW11))</f>
        <v>8.6938501472754979</v>
      </c>
      <c r="AX12" s="38">
        <f t="shared" si="1"/>
        <v>0.50283412241369996</v>
      </c>
      <c r="AY12" s="38">
        <f t="shared" si="1"/>
        <v>0</v>
      </c>
      <c r="AZ12" s="38">
        <f t="shared" si="1"/>
        <v>1.0934841987926001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0.15312953796399995</v>
      </c>
      <c r="BG12" s="38">
        <f t="shared" si="1"/>
        <v>5.6195166137899995E-2</v>
      </c>
      <c r="BH12" s="38">
        <f t="shared" si="1"/>
        <v>0</v>
      </c>
      <c r="BI12" s="38">
        <f t="shared" si="1"/>
        <v>0</v>
      </c>
      <c r="BJ12" s="38">
        <f t="shared" si="1"/>
        <v>0.23065535017229999</v>
      </c>
      <c r="BK12" s="39">
        <f>SUM(BK11)</f>
        <v>19.731948557846092</v>
      </c>
    </row>
    <row r="13" spans="1:107">
      <c r="A13" s="17" t="s">
        <v>82</v>
      </c>
      <c r="B13" s="25" t="s">
        <v>10</v>
      </c>
      <c r="C13" s="57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8"/>
    </row>
    <row r="14" spans="1:107">
      <c r="A14" s="17"/>
      <c r="B14" s="34" t="s">
        <v>107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0.30700200120589999</v>
      </c>
      <c r="I14" s="40">
        <v>0</v>
      </c>
      <c r="J14" s="40">
        <v>0</v>
      </c>
      <c r="K14" s="40">
        <v>0</v>
      </c>
      <c r="L14" s="40">
        <v>2.3740722763784992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4.6876137930900001E-2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0.58869104293029983</v>
      </c>
      <c r="AC14" s="40">
        <v>0</v>
      </c>
      <c r="AD14" s="40">
        <v>0</v>
      </c>
      <c r="AE14" s="40">
        <v>0</v>
      </c>
      <c r="AF14" s="40">
        <v>3.9233087635853989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0.22686249865470001</v>
      </c>
      <c r="AM14" s="40">
        <v>6.2329376965499998E-2</v>
      </c>
      <c r="AN14" s="40">
        <v>0</v>
      </c>
      <c r="AO14" s="40">
        <v>0</v>
      </c>
      <c r="AP14" s="40">
        <v>0.46524625958590005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4.1282725653748047</v>
      </c>
      <c r="AW14" s="40">
        <v>3.7219665517239005</v>
      </c>
      <c r="AX14" s="40">
        <v>0</v>
      </c>
      <c r="AY14" s="40">
        <v>0</v>
      </c>
      <c r="AZ14" s="40">
        <v>22.964763478167487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8.6821072896399995E-2</v>
      </c>
      <c r="BG14" s="40">
        <v>1.9266139527241</v>
      </c>
      <c r="BH14" s="40">
        <v>0</v>
      </c>
      <c r="BI14" s="40">
        <v>0</v>
      </c>
      <c r="BJ14" s="40">
        <v>0.85251598082720004</v>
      </c>
      <c r="BK14" s="41">
        <f t="shared" ref="BK14:BK19" si="2">SUM(C14:BJ14)</f>
        <v>41.675341958950987</v>
      </c>
    </row>
    <row r="15" spans="1:107">
      <c r="A15" s="17"/>
      <c r="B15" s="34" t="s">
        <v>108</v>
      </c>
      <c r="C15" s="40">
        <v>0</v>
      </c>
      <c r="D15" s="40">
        <v>2.4109172413793001</v>
      </c>
      <c r="E15" s="40">
        <v>0</v>
      </c>
      <c r="F15" s="40">
        <v>0</v>
      </c>
      <c r="G15" s="40">
        <v>0</v>
      </c>
      <c r="H15" s="40">
        <v>0.17649670803370002</v>
      </c>
      <c r="I15" s="40">
        <v>0</v>
      </c>
      <c r="J15" s="40">
        <v>0</v>
      </c>
      <c r="K15" s="40">
        <v>0</v>
      </c>
      <c r="L15" s="40">
        <v>6.0272931034399999E-2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6.5697494827584002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0.28643712741330007</v>
      </c>
      <c r="AC15" s="40">
        <v>0</v>
      </c>
      <c r="AD15" s="40">
        <v>0</v>
      </c>
      <c r="AE15" s="40">
        <v>0</v>
      </c>
      <c r="AF15" s="40">
        <v>2.3927269942753995</v>
      </c>
      <c r="AG15" s="40">
        <v>0</v>
      </c>
      <c r="AH15" s="40">
        <v>0</v>
      </c>
      <c r="AI15" s="40">
        <v>0</v>
      </c>
      <c r="AJ15" s="40">
        <v>0</v>
      </c>
      <c r="AK15" s="40">
        <v>0</v>
      </c>
      <c r="AL15" s="40">
        <v>0.17978564393030003</v>
      </c>
      <c r="AM15" s="40">
        <v>0</v>
      </c>
      <c r="AN15" s="40">
        <v>0</v>
      </c>
      <c r="AO15" s="40">
        <v>0</v>
      </c>
      <c r="AP15" s="40">
        <v>1.3405224661720001</v>
      </c>
      <c r="AQ15" s="40">
        <v>0</v>
      </c>
      <c r="AR15" s="40">
        <v>0</v>
      </c>
      <c r="AS15" s="40">
        <v>0</v>
      </c>
      <c r="AT15" s="40">
        <v>0</v>
      </c>
      <c r="AU15" s="40">
        <v>0</v>
      </c>
      <c r="AV15" s="40">
        <v>1.7228094740638997</v>
      </c>
      <c r="AW15" s="40">
        <v>3.1238868993443005</v>
      </c>
      <c r="AX15" s="40">
        <v>0</v>
      </c>
      <c r="AY15" s="40">
        <v>0</v>
      </c>
      <c r="AZ15" s="40">
        <v>15.174078584169987</v>
      </c>
      <c r="BA15" s="40">
        <v>0</v>
      </c>
      <c r="BB15" s="40">
        <v>0</v>
      </c>
      <c r="BC15" s="40">
        <v>0</v>
      </c>
      <c r="BD15" s="40">
        <v>0</v>
      </c>
      <c r="BE15" s="40">
        <v>0</v>
      </c>
      <c r="BF15" s="40">
        <v>0.15127946641350001</v>
      </c>
      <c r="BG15" s="40">
        <v>2.9899491379299998E-2</v>
      </c>
      <c r="BH15" s="40">
        <v>1.1959676952067999</v>
      </c>
      <c r="BI15" s="40">
        <v>0</v>
      </c>
      <c r="BJ15" s="40">
        <v>9.1933792344600002E-2</v>
      </c>
      <c r="BK15" s="41">
        <f t="shared" si="2"/>
        <v>34.906763997919178</v>
      </c>
    </row>
    <row r="16" spans="1:107">
      <c r="A16" s="17"/>
      <c r="B16" s="34" t="s">
        <v>109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0.15311406441340003</v>
      </c>
      <c r="I16" s="40">
        <v>0</v>
      </c>
      <c r="J16" s="40">
        <v>0</v>
      </c>
      <c r="K16" s="40">
        <v>0</v>
      </c>
      <c r="L16" s="40">
        <v>4.6429408758619006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2.4750766862E-2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0.26345453282710007</v>
      </c>
      <c r="AC16" s="40">
        <v>0</v>
      </c>
      <c r="AD16" s="40">
        <v>0</v>
      </c>
      <c r="AE16" s="40">
        <v>0</v>
      </c>
      <c r="AF16" s="40">
        <v>1.4986290310337</v>
      </c>
      <c r="AG16" s="40">
        <v>0</v>
      </c>
      <c r="AH16" s="40">
        <v>0</v>
      </c>
      <c r="AI16" s="40">
        <v>0</v>
      </c>
      <c r="AJ16" s="40">
        <v>0</v>
      </c>
      <c r="AK16" s="40">
        <v>0</v>
      </c>
      <c r="AL16" s="40">
        <v>0.16809679175799996</v>
      </c>
      <c r="AM16" s="40">
        <v>0.12183975862060001</v>
      </c>
      <c r="AN16" s="40">
        <v>0</v>
      </c>
      <c r="AO16" s="40">
        <v>0</v>
      </c>
      <c r="AP16" s="40">
        <v>1.1450848085165999</v>
      </c>
      <c r="AQ16" s="40">
        <v>0</v>
      </c>
      <c r="AR16" s="40">
        <v>0</v>
      </c>
      <c r="AS16" s="40">
        <v>0</v>
      </c>
      <c r="AT16" s="40">
        <v>0</v>
      </c>
      <c r="AU16" s="40">
        <v>0</v>
      </c>
      <c r="AV16" s="40">
        <v>0.74913175575650004</v>
      </c>
      <c r="AW16" s="40">
        <v>0.24367951724129999</v>
      </c>
      <c r="AX16" s="40">
        <v>0</v>
      </c>
      <c r="AY16" s="40">
        <v>0</v>
      </c>
      <c r="AZ16" s="40">
        <v>10.0922883458946</v>
      </c>
      <c r="BA16" s="40">
        <v>0</v>
      </c>
      <c r="BB16" s="40">
        <v>0</v>
      </c>
      <c r="BC16" s="40">
        <v>0</v>
      </c>
      <c r="BD16" s="40">
        <v>0</v>
      </c>
      <c r="BE16" s="40">
        <v>0</v>
      </c>
      <c r="BF16" s="40">
        <v>0.1431129803789</v>
      </c>
      <c r="BG16" s="40">
        <v>0</v>
      </c>
      <c r="BH16" s="40">
        <v>0</v>
      </c>
      <c r="BI16" s="40">
        <v>0</v>
      </c>
      <c r="BJ16" s="40">
        <v>0.84162948793080006</v>
      </c>
      <c r="BK16" s="41">
        <f t="shared" si="2"/>
        <v>20.087752717095398</v>
      </c>
    </row>
    <row r="17" spans="1:67">
      <c r="A17" s="17"/>
      <c r="B17" s="34" t="s">
        <v>110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9.8105508240799999E-2</v>
      </c>
      <c r="I17" s="40">
        <v>0</v>
      </c>
      <c r="J17" s="40">
        <v>0</v>
      </c>
      <c r="K17" s="40">
        <v>0</v>
      </c>
      <c r="L17" s="40">
        <v>1.9274565748271004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3.4407420448200006E-2</v>
      </c>
      <c r="S17" s="40">
        <v>0</v>
      </c>
      <c r="T17" s="40">
        <v>0.29873784482749999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0.25317159306879999</v>
      </c>
      <c r="AC17" s="40">
        <v>0</v>
      </c>
      <c r="AD17" s="40">
        <v>0.118387275862</v>
      </c>
      <c r="AE17" s="40">
        <v>0</v>
      </c>
      <c r="AF17" s="40">
        <v>3.8315495109649</v>
      </c>
      <c r="AG17" s="40">
        <v>0</v>
      </c>
      <c r="AH17" s="40">
        <v>0</v>
      </c>
      <c r="AI17" s="40">
        <v>0</v>
      </c>
      <c r="AJ17" s="40">
        <v>0</v>
      </c>
      <c r="AK17" s="40">
        <v>0</v>
      </c>
      <c r="AL17" s="40">
        <v>0.17867619748230001</v>
      </c>
      <c r="AM17" s="40">
        <v>0</v>
      </c>
      <c r="AN17" s="40">
        <v>0</v>
      </c>
      <c r="AO17" s="40">
        <v>0</v>
      </c>
      <c r="AP17" s="40">
        <v>0.76271204203420007</v>
      </c>
      <c r="AQ17" s="40">
        <v>0</v>
      </c>
      <c r="AR17" s="40">
        <v>0</v>
      </c>
      <c r="AS17" s="40">
        <v>0</v>
      </c>
      <c r="AT17" s="40">
        <v>0</v>
      </c>
      <c r="AU17" s="40">
        <v>0</v>
      </c>
      <c r="AV17" s="40">
        <v>0.9404295297919002</v>
      </c>
      <c r="AW17" s="40">
        <v>4.9428032931030996</v>
      </c>
      <c r="AX17" s="40">
        <v>0</v>
      </c>
      <c r="AY17" s="40">
        <v>0</v>
      </c>
      <c r="AZ17" s="40">
        <v>9.3076487172738958</v>
      </c>
      <c r="BA17" s="40">
        <v>0</v>
      </c>
      <c r="BB17" s="40">
        <v>0</v>
      </c>
      <c r="BC17" s="40">
        <v>0</v>
      </c>
      <c r="BD17" s="40">
        <v>0</v>
      </c>
      <c r="BE17" s="40">
        <v>0</v>
      </c>
      <c r="BF17" s="40">
        <v>0.33363989010269995</v>
      </c>
      <c r="BG17" s="40">
        <v>2.3677455172400001E-2</v>
      </c>
      <c r="BH17" s="40">
        <v>0</v>
      </c>
      <c r="BI17" s="40">
        <v>0</v>
      </c>
      <c r="BJ17" s="40">
        <v>0.19445311789639999</v>
      </c>
      <c r="BK17" s="41">
        <f t="shared" si="2"/>
        <v>23.245855971096198</v>
      </c>
    </row>
    <row r="18" spans="1:67">
      <c r="A18" s="17"/>
      <c r="B18" s="34" t="s">
        <v>127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1.7985729999799999E-2</v>
      </c>
      <c r="I18" s="40">
        <v>0</v>
      </c>
      <c r="J18" s="40">
        <v>0</v>
      </c>
      <c r="K18" s="40">
        <v>0</v>
      </c>
      <c r="L18" s="40">
        <v>0.37211855172399999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1.21558726895E-2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0.11960461241330002</v>
      </c>
      <c r="AC18" s="40">
        <v>0</v>
      </c>
      <c r="AD18" s="40">
        <v>0</v>
      </c>
      <c r="AE18" s="40">
        <v>0</v>
      </c>
      <c r="AF18" s="40">
        <v>1.8495558620399997E-2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8.3230013792599991E-2</v>
      </c>
      <c r="AM18" s="40">
        <v>0</v>
      </c>
      <c r="AN18" s="40">
        <v>0</v>
      </c>
      <c r="AO18" s="40">
        <v>0</v>
      </c>
      <c r="AP18" s="40">
        <v>0</v>
      </c>
      <c r="AQ18" s="40">
        <v>0</v>
      </c>
      <c r="AR18" s="40">
        <v>0</v>
      </c>
      <c r="AS18" s="40">
        <v>0</v>
      </c>
      <c r="AT18" s="40">
        <v>0</v>
      </c>
      <c r="AU18" s="40">
        <v>0</v>
      </c>
      <c r="AV18" s="40">
        <v>0.94012924551489985</v>
      </c>
      <c r="AW18" s="40">
        <v>0.38187465106809998</v>
      </c>
      <c r="AX18" s="40">
        <v>0</v>
      </c>
      <c r="AY18" s="40">
        <v>0</v>
      </c>
      <c r="AZ18" s="40">
        <v>1.2227736169303001</v>
      </c>
      <c r="BA18" s="40">
        <v>0</v>
      </c>
      <c r="BB18" s="40">
        <v>0</v>
      </c>
      <c r="BC18" s="40">
        <v>0</v>
      </c>
      <c r="BD18" s="40">
        <v>0</v>
      </c>
      <c r="BE18" s="40">
        <v>0</v>
      </c>
      <c r="BF18" s="40">
        <v>3.4317945413600004E-2</v>
      </c>
      <c r="BG18" s="40">
        <v>0</v>
      </c>
      <c r="BH18" s="40">
        <v>0</v>
      </c>
      <c r="BI18" s="40">
        <v>0</v>
      </c>
      <c r="BJ18" s="40">
        <v>0</v>
      </c>
      <c r="BK18" s="41">
        <f t="shared" si="2"/>
        <v>3.2026857981664998</v>
      </c>
    </row>
    <row r="19" spans="1:67">
      <c r="A19" s="17"/>
      <c r="B19" s="34" t="s">
        <v>128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4.5904438965399995E-2</v>
      </c>
      <c r="I19" s="40">
        <v>2.3540737931033999</v>
      </c>
      <c r="J19" s="40">
        <v>0</v>
      </c>
      <c r="K19" s="40">
        <v>0</v>
      </c>
      <c r="L19" s="40">
        <v>0.17655553448259997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0.1115529038619</v>
      </c>
      <c r="AC19" s="40">
        <v>0</v>
      </c>
      <c r="AD19" s="40">
        <v>0</v>
      </c>
      <c r="AE19" s="40">
        <v>0</v>
      </c>
      <c r="AF19" s="40">
        <v>0.42007369655159998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0.1664029485513</v>
      </c>
      <c r="AM19" s="40">
        <v>0</v>
      </c>
      <c r="AN19" s="40">
        <v>0.35006141379310002</v>
      </c>
      <c r="AO19" s="40">
        <v>0</v>
      </c>
      <c r="AP19" s="40">
        <v>0.55879808496539995</v>
      </c>
      <c r="AQ19" s="40">
        <v>0</v>
      </c>
      <c r="AR19" s="40">
        <v>0</v>
      </c>
      <c r="AS19" s="40">
        <v>0</v>
      </c>
      <c r="AT19" s="40">
        <v>0</v>
      </c>
      <c r="AU19" s="40">
        <v>0</v>
      </c>
      <c r="AV19" s="40">
        <v>0.74142423882580011</v>
      </c>
      <c r="AW19" s="40">
        <v>7.701351103448097</v>
      </c>
      <c r="AX19" s="40">
        <v>0</v>
      </c>
      <c r="AY19" s="40">
        <v>0</v>
      </c>
      <c r="AZ19" s="40">
        <v>4.0432093293097999</v>
      </c>
      <c r="BA19" s="40">
        <v>0</v>
      </c>
      <c r="BB19" s="40">
        <v>0</v>
      </c>
      <c r="BC19" s="40">
        <v>0</v>
      </c>
      <c r="BD19" s="40">
        <v>0</v>
      </c>
      <c r="BE19" s="40">
        <v>0</v>
      </c>
      <c r="BF19" s="40">
        <v>7.0731399896399996E-2</v>
      </c>
      <c r="BG19" s="40">
        <v>2.4909513827584</v>
      </c>
      <c r="BH19" s="40">
        <v>0</v>
      </c>
      <c r="BI19" s="40">
        <v>0</v>
      </c>
      <c r="BJ19" s="40">
        <v>0.30712868479300004</v>
      </c>
      <c r="BK19" s="41">
        <f t="shared" si="2"/>
        <v>19.538218953306195</v>
      </c>
    </row>
    <row r="20" spans="1:67">
      <c r="A20" s="17"/>
      <c r="B20" s="26" t="s">
        <v>97</v>
      </c>
      <c r="C20" s="39">
        <f t="shared" ref="C20:AH20" si="3">SUM(C14:C19)</f>
        <v>0</v>
      </c>
      <c r="D20" s="39">
        <f t="shared" si="3"/>
        <v>2.4109172413793001</v>
      </c>
      <c r="E20" s="39">
        <f t="shared" si="3"/>
        <v>0</v>
      </c>
      <c r="F20" s="39">
        <f t="shared" si="3"/>
        <v>0</v>
      </c>
      <c r="G20" s="39">
        <f t="shared" si="3"/>
        <v>0</v>
      </c>
      <c r="H20" s="39">
        <f t="shared" si="3"/>
        <v>0.79860845085900001</v>
      </c>
      <c r="I20" s="39">
        <f t="shared" si="3"/>
        <v>2.3540737931033999</v>
      </c>
      <c r="J20" s="39">
        <f t="shared" si="3"/>
        <v>0</v>
      </c>
      <c r="K20" s="39">
        <f t="shared" si="3"/>
        <v>0</v>
      </c>
      <c r="L20" s="39">
        <f t="shared" si="3"/>
        <v>9.5534167443084996</v>
      </c>
      <c r="M20" s="39">
        <f t="shared" si="3"/>
        <v>0</v>
      </c>
      <c r="N20" s="39">
        <f t="shared" si="3"/>
        <v>0</v>
      </c>
      <c r="O20" s="39">
        <f t="shared" si="3"/>
        <v>0</v>
      </c>
      <c r="P20" s="39">
        <f t="shared" si="3"/>
        <v>0</v>
      </c>
      <c r="Q20" s="39">
        <f t="shared" si="3"/>
        <v>0</v>
      </c>
      <c r="R20" s="39">
        <f t="shared" si="3"/>
        <v>9.3439431068600004E-2</v>
      </c>
      <c r="S20" s="39">
        <f t="shared" si="3"/>
        <v>2.4750766862E-2</v>
      </c>
      <c r="T20" s="39">
        <f t="shared" si="3"/>
        <v>0.29873784482749999</v>
      </c>
      <c r="U20" s="39">
        <f t="shared" si="3"/>
        <v>0</v>
      </c>
      <c r="V20" s="39">
        <f t="shared" si="3"/>
        <v>6.5697494827584002</v>
      </c>
      <c r="W20" s="39">
        <f t="shared" si="3"/>
        <v>0</v>
      </c>
      <c r="X20" s="39">
        <f t="shared" si="3"/>
        <v>0</v>
      </c>
      <c r="Y20" s="39">
        <f t="shared" si="3"/>
        <v>0</v>
      </c>
      <c r="Z20" s="39">
        <f t="shared" si="3"/>
        <v>0</v>
      </c>
      <c r="AA20" s="39">
        <f t="shared" si="3"/>
        <v>0</v>
      </c>
      <c r="AB20" s="39">
        <f t="shared" si="3"/>
        <v>1.6229118125147</v>
      </c>
      <c r="AC20" s="39">
        <f t="shared" si="3"/>
        <v>0</v>
      </c>
      <c r="AD20" s="39">
        <f t="shared" si="3"/>
        <v>0.118387275862</v>
      </c>
      <c r="AE20" s="39">
        <f t="shared" si="3"/>
        <v>0</v>
      </c>
      <c r="AF20" s="39">
        <f t="shared" si="3"/>
        <v>12.084783555031398</v>
      </c>
      <c r="AG20" s="39">
        <f t="shared" si="3"/>
        <v>0</v>
      </c>
      <c r="AH20" s="39">
        <f t="shared" si="3"/>
        <v>0</v>
      </c>
      <c r="AI20" s="39">
        <f t="shared" ref="AI20:BK20" si="4">SUM(AI14:AI19)</f>
        <v>0</v>
      </c>
      <c r="AJ20" s="39">
        <f t="shared" si="4"/>
        <v>0</v>
      </c>
      <c r="AK20" s="39">
        <f t="shared" si="4"/>
        <v>0</v>
      </c>
      <c r="AL20" s="39">
        <f t="shared" si="4"/>
        <v>1.0030540941692001</v>
      </c>
      <c r="AM20" s="39">
        <f t="shared" si="4"/>
        <v>0.18416913558610001</v>
      </c>
      <c r="AN20" s="39">
        <f t="shared" si="4"/>
        <v>0.35006141379310002</v>
      </c>
      <c r="AO20" s="39">
        <f t="shared" si="4"/>
        <v>0</v>
      </c>
      <c r="AP20" s="39">
        <f t="shared" si="4"/>
        <v>4.2723636612740998</v>
      </c>
      <c r="AQ20" s="39">
        <f t="shared" si="4"/>
        <v>0</v>
      </c>
      <c r="AR20" s="39">
        <f t="shared" si="4"/>
        <v>0</v>
      </c>
      <c r="AS20" s="39">
        <f t="shared" si="4"/>
        <v>0</v>
      </c>
      <c r="AT20" s="39">
        <f t="shared" si="4"/>
        <v>0</v>
      </c>
      <c r="AU20" s="39">
        <f t="shared" si="4"/>
        <v>0</v>
      </c>
      <c r="AV20" s="39">
        <f t="shared" si="4"/>
        <v>9.2221968093278051</v>
      </c>
      <c r="AW20" s="39">
        <f t="shared" si="4"/>
        <v>20.115562015928798</v>
      </c>
      <c r="AX20" s="39">
        <f t="shared" si="4"/>
        <v>0</v>
      </c>
      <c r="AY20" s="39">
        <f t="shared" si="4"/>
        <v>0</v>
      </c>
      <c r="AZ20" s="39">
        <f t="shared" si="4"/>
        <v>62.804762071746069</v>
      </c>
      <c r="BA20" s="39">
        <f t="shared" si="4"/>
        <v>0</v>
      </c>
      <c r="BB20" s="39">
        <f t="shared" si="4"/>
        <v>0</v>
      </c>
      <c r="BC20" s="39">
        <f t="shared" si="4"/>
        <v>0</v>
      </c>
      <c r="BD20" s="39">
        <f t="shared" si="4"/>
        <v>0</v>
      </c>
      <c r="BE20" s="39">
        <f t="shared" si="4"/>
        <v>0</v>
      </c>
      <c r="BF20" s="39">
        <f t="shared" si="4"/>
        <v>0.81990275510150001</v>
      </c>
      <c r="BG20" s="39">
        <f t="shared" si="4"/>
        <v>4.4711422820341999</v>
      </c>
      <c r="BH20" s="39">
        <f t="shared" si="4"/>
        <v>1.1959676952067999</v>
      </c>
      <c r="BI20" s="39">
        <f t="shared" si="4"/>
        <v>0</v>
      </c>
      <c r="BJ20" s="39">
        <f t="shared" si="4"/>
        <v>2.2876610637920001</v>
      </c>
      <c r="BK20" s="39">
        <f t="shared" si="4"/>
        <v>142.65661939653447</v>
      </c>
    </row>
    <row r="21" spans="1:67">
      <c r="A21" s="17" t="s">
        <v>83</v>
      </c>
      <c r="B21" s="25" t="s">
        <v>15</v>
      </c>
      <c r="C21" s="57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8"/>
    </row>
    <row r="22" spans="1:67">
      <c r="A22" s="17"/>
      <c r="B22" s="26" t="s">
        <v>40</v>
      </c>
      <c r="C22" s="36">
        <v>0</v>
      </c>
      <c r="D22" s="35">
        <v>0</v>
      </c>
      <c r="E22" s="35">
        <v>0</v>
      </c>
      <c r="F22" s="35">
        <v>0</v>
      </c>
      <c r="G22" s="37">
        <v>0</v>
      </c>
      <c r="H22" s="36">
        <v>0</v>
      </c>
      <c r="I22" s="35">
        <v>0</v>
      </c>
      <c r="J22" s="35">
        <v>0</v>
      </c>
      <c r="K22" s="35">
        <v>0</v>
      </c>
      <c r="L22" s="37">
        <v>0</v>
      </c>
      <c r="M22" s="36">
        <v>0</v>
      </c>
      <c r="N22" s="35">
        <v>0</v>
      </c>
      <c r="O22" s="35">
        <v>0</v>
      </c>
      <c r="P22" s="35">
        <v>0</v>
      </c>
      <c r="Q22" s="37">
        <v>0</v>
      </c>
      <c r="R22" s="36">
        <v>0</v>
      </c>
      <c r="S22" s="35">
        <v>0</v>
      </c>
      <c r="T22" s="35">
        <v>0</v>
      </c>
      <c r="U22" s="35">
        <v>0</v>
      </c>
      <c r="V22" s="37">
        <v>0</v>
      </c>
      <c r="W22" s="36">
        <v>0</v>
      </c>
      <c r="X22" s="35">
        <v>0</v>
      </c>
      <c r="Y22" s="35">
        <v>0</v>
      </c>
      <c r="Z22" s="35">
        <v>0</v>
      </c>
      <c r="AA22" s="37">
        <v>0</v>
      </c>
      <c r="AB22" s="36">
        <v>0</v>
      </c>
      <c r="AC22" s="35">
        <v>0</v>
      </c>
      <c r="AD22" s="35">
        <v>0</v>
      </c>
      <c r="AE22" s="35">
        <v>0</v>
      </c>
      <c r="AF22" s="37">
        <v>0</v>
      </c>
      <c r="AG22" s="36">
        <v>0</v>
      </c>
      <c r="AH22" s="35">
        <v>0</v>
      </c>
      <c r="AI22" s="35">
        <v>0</v>
      </c>
      <c r="AJ22" s="35">
        <v>0</v>
      </c>
      <c r="AK22" s="37">
        <v>0</v>
      </c>
      <c r="AL22" s="36">
        <v>0</v>
      </c>
      <c r="AM22" s="35">
        <v>0</v>
      </c>
      <c r="AN22" s="35">
        <v>0</v>
      </c>
      <c r="AO22" s="35">
        <v>0</v>
      </c>
      <c r="AP22" s="37">
        <v>0</v>
      </c>
      <c r="AQ22" s="36">
        <v>0</v>
      </c>
      <c r="AR22" s="35">
        <v>0</v>
      </c>
      <c r="AS22" s="35">
        <v>0</v>
      </c>
      <c r="AT22" s="35">
        <v>0</v>
      </c>
      <c r="AU22" s="37">
        <v>0</v>
      </c>
      <c r="AV22" s="36">
        <v>0</v>
      </c>
      <c r="AW22" s="35">
        <v>0</v>
      </c>
      <c r="AX22" s="35">
        <v>0</v>
      </c>
      <c r="AY22" s="35">
        <v>0</v>
      </c>
      <c r="AZ22" s="37">
        <v>0</v>
      </c>
      <c r="BA22" s="36">
        <v>0</v>
      </c>
      <c r="BB22" s="35">
        <v>0</v>
      </c>
      <c r="BC22" s="35">
        <v>0</v>
      </c>
      <c r="BD22" s="35">
        <v>0</v>
      </c>
      <c r="BE22" s="37">
        <v>0</v>
      </c>
      <c r="BF22" s="36">
        <v>0</v>
      </c>
      <c r="BG22" s="35">
        <v>0</v>
      </c>
      <c r="BH22" s="35">
        <v>0</v>
      </c>
      <c r="BI22" s="35">
        <v>0</v>
      </c>
      <c r="BJ22" s="37">
        <v>0</v>
      </c>
      <c r="BK22" s="41">
        <f>SUM(C22:BJ22)</f>
        <v>0</v>
      </c>
    </row>
    <row r="23" spans="1:67">
      <c r="A23" s="17"/>
      <c r="B23" s="26" t="s">
        <v>96</v>
      </c>
      <c r="C23" s="38">
        <f t="shared" ref="C23:BJ23" si="5">SUM(C22)</f>
        <v>0</v>
      </c>
      <c r="D23" s="38">
        <f t="shared" si="5"/>
        <v>0</v>
      </c>
      <c r="E23" s="38">
        <f t="shared" si="5"/>
        <v>0</v>
      </c>
      <c r="F23" s="38">
        <f t="shared" si="5"/>
        <v>0</v>
      </c>
      <c r="G23" s="38">
        <f t="shared" si="5"/>
        <v>0</v>
      </c>
      <c r="H23" s="38">
        <f t="shared" si="5"/>
        <v>0</v>
      </c>
      <c r="I23" s="38">
        <f t="shared" si="5"/>
        <v>0</v>
      </c>
      <c r="J23" s="38">
        <f t="shared" si="5"/>
        <v>0</v>
      </c>
      <c r="K23" s="38">
        <f t="shared" si="5"/>
        <v>0</v>
      </c>
      <c r="L23" s="38">
        <f t="shared" si="5"/>
        <v>0</v>
      </c>
      <c r="M23" s="38">
        <f t="shared" si="5"/>
        <v>0</v>
      </c>
      <c r="N23" s="38">
        <f t="shared" si="5"/>
        <v>0</v>
      </c>
      <c r="O23" s="38">
        <f t="shared" si="5"/>
        <v>0</v>
      </c>
      <c r="P23" s="38">
        <f t="shared" si="5"/>
        <v>0</v>
      </c>
      <c r="Q23" s="38">
        <f t="shared" si="5"/>
        <v>0</v>
      </c>
      <c r="R23" s="38">
        <f t="shared" si="5"/>
        <v>0</v>
      </c>
      <c r="S23" s="38">
        <f t="shared" si="5"/>
        <v>0</v>
      </c>
      <c r="T23" s="38">
        <f t="shared" si="5"/>
        <v>0</v>
      </c>
      <c r="U23" s="38">
        <f t="shared" si="5"/>
        <v>0</v>
      </c>
      <c r="V23" s="38">
        <f t="shared" si="5"/>
        <v>0</v>
      </c>
      <c r="W23" s="38">
        <f t="shared" si="5"/>
        <v>0</v>
      </c>
      <c r="X23" s="38">
        <f t="shared" si="5"/>
        <v>0</v>
      </c>
      <c r="Y23" s="38">
        <f t="shared" si="5"/>
        <v>0</v>
      </c>
      <c r="Z23" s="38">
        <f t="shared" si="5"/>
        <v>0</v>
      </c>
      <c r="AA23" s="38">
        <f t="shared" si="5"/>
        <v>0</v>
      </c>
      <c r="AB23" s="38">
        <f t="shared" si="5"/>
        <v>0</v>
      </c>
      <c r="AC23" s="38">
        <f t="shared" si="5"/>
        <v>0</v>
      </c>
      <c r="AD23" s="38">
        <f t="shared" si="5"/>
        <v>0</v>
      </c>
      <c r="AE23" s="38">
        <f t="shared" si="5"/>
        <v>0</v>
      </c>
      <c r="AF23" s="38">
        <f t="shared" si="5"/>
        <v>0</v>
      </c>
      <c r="AG23" s="38">
        <f t="shared" si="5"/>
        <v>0</v>
      </c>
      <c r="AH23" s="38">
        <f t="shared" si="5"/>
        <v>0</v>
      </c>
      <c r="AI23" s="38">
        <f t="shared" si="5"/>
        <v>0</v>
      </c>
      <c r="AJ23" s="38">
        <f t="shared" si="5"/>
        <v>0</v>
      </c>
      <c r="AK23" s="38">
        <f t="shared" si="5"/>
        <v>0</v>
      </c>
      <c r="AL23" s="38">
        <f t="shared" si="5"/>
        <v>0</v>
      </c>
      <c r="AM23" s="38">
        <f t="shared" si="5"/>
        <v>0</v>
      </c>
      <c r="AN23" s="38">
        <f t="shared" si="5"/>
        <v>0</v>
      </c>
      <c r="AO23" s="38">
        <f t="shared" si="5"/>
        <v>0</v>
      </c>
      <c r="AP23" s="38">
        <f t="shared" si="5"/>
        <v>0</v>
      </c>
      <c r="AQ23" s="38">
        <f t="shared" si="5"/>
        <v>0</v>
      </c>
      <c r="AR23" s="38">
        <f t="shared" si="5"/>
        <v>0</v>
      </c>
      <c r="AS23" s="38">
        <f t="shared" si="5"/>
        <v>0</v>
      </c>
      <c r="AT23" s="38">
        <f t="shared" si="5"/>
        <v>0</v>
      </c>
      <c r="AU23" s="38">
        <f t="shared" si="5"/>
        <v>0</v>
      </c>
      <c r="AV23" s="38">
        <f t="shared" si="5"/>
        <v>0</v>
      </c>
      <c r="AW23" s="38">
        <f t="shared" si="5"/>
        <v>0</v>
      </c>
      <c r="AX23" s="38">
        <f t="shared" si="5"/>
        <v>0</v>
      </c>
      <c r="AY23" s="38">
        <f t="shared" si="5"/>
        <v>0</v>
      </c>
      <c r="AZ23" s="38">
        <f t="shared" si="5"/>
        <v>0</v>
      </c>
      <c r="BA23" s="38">
        <f t="shared" si="5"/>
        <v>0</v>
      </c>
      <c r="BB23" s="38">
        <f t="shared" si="5"/>
        <v>0</v>
      </c>
      <c r="BC23" s="38">
        <f t="shared" si="5"/>
        <v>0</v>
      </c>
      <c r="BD23" s="38">
        <f t="shared" si="5"/>
        <v>0</v>
      </c>
      <c r="BE23" s="38">
        <f t="shared" si="5"/>
        <v>0</v>
      </c>
      <c r="BF23" s="38">
        <f t="shared" si="5"/>
        <v>0</v>
      </c>
      <c r="BG23" s="38">
        <f t="shared" si="5"/>
        <v>0</v>
      </c>
      <c r="BH23" s="38">
        <f t="shared" si="5"/>
        <v>0</v>
      </c>
      <c r="BI23" s="38">
        <f t="shared" si="5"/>
        <v>0</v>
      </c>
      <c r="BJ23" s="38">
        <f t="shared" si="5"/>
        <v>0</v>
      </c>
      <c r="BK23" s="39">
        <f>SUM(BK22)</f>
        <v>0</v>
      </c>
    </row>
    <row r="24" spans="1:67">
      <c r="A24" s="17" t="s">
        <v>85</v>
      </c>
      <c r="B24" s="33" t="s">
        <v>101</v>
      </c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8"/>
    </row>
    <row r="25" spans="1:67">
      <c r="A25" s="17"/>
      <c r="B25" s="26" t="s">
        <v>40</v>
      </c>
      <c r="C25" s="36">
        <v>0</v>
      </c>
      <c r="D25" s="35">
        <v>0</v>
      </c>
      <c r="E25" s="35">
        <v>0</v>
      </c>
      <c r="F25" s="35">
        <v>0</v>
      </c>
      <c r="G25" s="37">
        <v>0</v>
      </c>
      <c r="H25" s="36">
        <v>0</v>
      </c>
      <c r="I25" s="35">
        <v>0</v>
      </c>
      <c r="J25" s="35">
        <v>0</v>
      </c>
      <c r="K25" s="35">
        <v>0</v>
      </c>
      <c r="L25" s="37">
        <v>0</v>
      </c>
      <c r="M25" s="36">
        <v>0</v>
      </c>
      <c r="N25" s="35">
        <v>0</v>
      </c>
      <c r="O25" s="35">
        <v>0</v>
      </c>
      <c r="P25" s="35">
        <v>0</v>
      </c>
      <c r="Q25" s="37">
        <v>0</v>
      </c>
      <c r="R25" s="36">
        <v>0</v>
      </c>
      <c r="S25" s="35">
        <v>0</v>
      </c>
      <c r="T25" s="35">
        <v>0</v>
      </c>
      <c r="U25" s="35">
        <v>0</v>
      </c>
      <c r="V25" s="37">
        <v>0</v>
      </c>
      <c r="W25" s="36">
        <v>0</v>
      </c>
      <c r="X25" s="35">
        <v>0</v>
      </c>
      <c r="Y25" s="35">
        <v>0</v>
      </c>
      <c r="Z25" s="35">
        <v>0</v>
      </c>
      <c r="AA25" s="37">
        <v>0</v>
      </c>
      <c r="AB25" s="36">
        <v>0</v>
      </c>
      <c r="AC25" s="35">
        <v>0</v>
      </c>
      <c r="AD25" s="35">
        <v>0</v>
      </c>
      <c r="AE25" s="35">
        <v>0</v>
      </c>
      <c r="AF25" s="37">
        <v>0</v>
      </c>
      <c r="AG25" s="36">
        <v>0</v>
      </c>
      <c r="AH25" s="35">
        <v>0</v>
      </c>
      <c r="AI25" s="35">
        <v>0</v>
      </c>
      <c r="AJ25" s="35">
        <v>0</v>
      </c>
      <c r="AK25" s="37">
        <v>0</v>
      </c>
      <c r="AL25" s="36">
        <v>0</v>
      </c>
      <c r="AM25" s="35">
        <v>0</v>
      </c>
      <c r="AN25" s="35">
        <v>0</v>
      </c>
      <c r="AO25" s="35">
        <v>0</v>
      </c>
      <c r="AP25" s="37">
        <v>0</v>
      </c>
      <c r="AQ25" s="36">
        <v>0</v>
      </c>
      <c r="AR25" s="35">
        <v>0</v>
      </c>
      <c r="AS25" s="35">
        <v>0</v>
      </c>
      <c r="AT25" s="35">
        <v>0</v>
      </c>
      <c r="AU25" s="37">
        <v>0</v>
      </c>
      <c r="AV25" s="36">
        <v>0</v>
      </c>
      <c r="AW25" s="35">
        <v>0</v>
      </c>
      <c r="AX25" s="35">
        <v>0</v>
      </c>
      <c r="AY25" s="35">
        <v>0</v>
      </c>
      <c r="AZ25" s="37">
        <v>0</v>
      </c>
      <c r="BA25" s="36">
        <v>0</v>
      </c>
      <c r="BB25" s="35">
        <v>0</v>
      </c>
      <c r="BC25" s="35">
        <v>0</v>
      </c>
      <c r="BD25" s="35">
        <v>0</v>
      </c>
      <c r="BE25" s="37">
        <v>0</v>
      </c>
      <c r="BF25" s="36">
        <v>0</v>
      </c>
      <c r="BG25" s="35">
        <v>0</v>
      </c>
      <c r="BH25" s="35">
        <v>0</v>
      </c>
      <c r="BI25" s="35">
        <v>0</v>
      </c>
      <c r="BJ25" s="37">
        <v>0</v>
      </c>
      <c r="BK25" s="41">
        <f>SUM(C25:BJ25)</f>
        <v>0</v>
      </c>
    </row>
    <row r="26" spans="1:67">
      <c r="A26" s="17"/>
      <c r="B26" s="26" t="s">
        <v>95</v>
      </c>
      <c r="C26" s="38">
        <f t="shared" ref="C26:BJ26" si="6">SUM(C25)</f>
        <v>0</v>
      </c>
      <c r="D26" s="38">
        <f t="shared" si="6"/>
        <v>0</v>
      </c>
      <c r="E26" s="38">
        <f t="shared" si="6"/>
        <v>0</v>
      </c>
      <c r="F26" s="38">
        <f t="shared" si="6"/>
        <v>0</v>
      </c>
      <c r="G26" s="38">
        <f t="shared" si="6"/>
        <v>0</v>
      </c>
      <c r="H26" s="38">
        <f t="shared" si="6"/>
        <v>0</v>
      </c>
      <c r="I26" s="38">
        <f t="shared" si="6"/>
        <v>0</v>
      </c>
      <c r="J26" s="38">
        <f t="shared" si="6"/>
        <v>0</v>
      </c>
      <c r="K26" s="38">
        <f t="shared" si="6"/>
        <v>0</v>
      </c>
      <c r="L26" s="38">
        <f t="shared" si="6"/>
        <v>0</v>
      </c>
      <c r="M26" s="38">
        <f t="shared" si="6"/>
        <v>0</v>
      </c>
      <c r="N26" s="38">
        <f t="shared" si="6"/>
        <v>0</v>
      </c>
      <c r="O26" s="38">
        <f t="shared" si="6"/>
        <v>0</v>
      </c>
      <c r="P26" s="38">
        <f t="shared" si="6"/>
        <v>0</v>
      </c>
      <c r="Q26" s="38">
        <f t="shared" si="6"/>
        <v>0</v>
      </c>
      <c r="R26" s="38">
        <f t="shared" si="6"/>
        <v>0</v>
      </c>
      <c r="S26" s="38">
        <f t="shared" si="6"/>
        <v>0</v>
      </c>
      <c r="T26" s="38">
        <f t="shared" si="6"/>
        <v>0</v>
      </c>
      <c r="U26" s="38">
        <f t="shared" si="6"/>
        <v>0</v>
      </c>
      <c r="V26" s="38">
        <f t="shared" si="6"/>
        <v>0</v>
      </c>
      <c r="W26" s="38">
        <f t="shared" si="6"/>
        <v>0</v>
      </c>
      <c r="X26" s="38">
        <f t="shared" si="6"/>
        <v>0</v>
      </c>
      <c r="Y26" s="38">
        <f t="shared" si="6"/>
        <v>0</v>
      </c>
      <c r="Z26" s="38">
        <f t="shared" si="6"/>
        <v>0</v>
      </c>
      <c r="AA26" s="38">
        <f t="shared" si="6"/>
        <v>0</v>
      </c>
      <c r="AB26" s="38">
        <f t="shared" si="6"/>
        <v>0</v>
      </c>
      <c r="AC26" s="38">
        <f t="shared" si="6"/>
        <v>0</v>
      </c>
      <c r="AD26" s="38">
        <f t="shared" si="6"/>
        <v>0</v>
      </c>
      <c r="AE26" s="38">
        <f t="shared" si="6"/>
        <v>0</v>
      </c>
      <c r="AF26" s="38">
        <f t="shared" si="6"/>
        <v>0</v>
      </c>
      <c r="AG26" s="38">
        <f t="shared" si="6"/>
        <v>0</v>
      </c>
      <c r="AH26" s="38">
        <f t="shared" si="6"/>
        <v>0</v>
      </c>
      <c r="AI26" s="38">
        <f t="shared" si="6"/>
        <v>0</v>
      </c>
      <c r="AJ26" s="38">
        <f t="shared" si="6"/>
        <v>0</v>
      </c>
      <c r="AK26" s="38">
        <f t="shared" si="6"/>
        <v>0</v>
      </c>
      <c r="AL26" s="38">
        <f t="shared" si="6"/>
        <v>0</v>
      </c>
      <c r="AM26" s="38">
        <f t="shared" si="6"/>
        <v>0</v>
      </c>
      <c r="AN26" s="38">
        <f t="shared" si="6"/>
        <v>0</v>
      </c>
      <c r="AO26" s="38">
        <f t="shared" si="6"/>
        <v>0</v>
      </c>
      <c r="AP26" s="38">
        <f t="shared" si="6"/>
        <v>0</v>
      </c>
      <c r="AQ26" s="38">
        <f t="shared" si="6"/>
        <v>0</v>
      </c>
      <c r="AR26" s="38">
        <f t="shared" si="6"/>
        <v>0</v>
      </c>
      <c r="AS26" s="38">
        <f t="shared" si="6"/>
        <v>0</v>
      </c>
      <c r="AT26" s="38">
        <f t="shared" si="6"/>
        <v>0</v>
      </c>
      <c r="AU26" s="38">
        <f t="shared" si="6"/>
        <v>0</v>
      </c>
      <c r="AV26" s="38">
        <f t="shared" si="6"/>
        <v>0</v>
      </c>
      <c r="AW26" s="38">
        <f t="shared" si="6"/>
        <v>0</v>
      </c>
      <c r="AX26" s="38">
        <f t="shared" si="6"/>
        <v>0</v>
      </c>
      <c r="AY26" s="38">
        <f t="shared" si="6"/>
        <v>0</v>
      </c>
      <c r="AZ26" s="38">
        <f t="shared" si="6"/>
        <v>0</v>
      </c>
      <c r="BA26" s="38">
        <f t="shared" si="6"/>
        <v>0</v>
      </c>
      <c r="BB26" s="38">
        <f t="shared" si="6"/>
        <v>0</v>
      </c>
      <c r="BC26" s="38">
        <f t="shared" si="6"/>
        <v>0</v>
      </c>
      <c r="BD26" s="38">
        <f t="shared" si="6"/>
        <v>0</v>
      </c>
      <c r="BE26" s="38">
        <f t="shared" si="6"/>
        <v>0</v>
      </c>
      <c r="BF26" s="38">
        <f t="shared" si="6"/>
        <v>0</v>
      </c>
      <c r="BG26" s="38">
        <f t="shared" si="6"/>
        <v>0</v>
      </c>
      <c r="BH26" s="38">
        <f t="shared" si="6"/>
        <v>0</v>
      </c>
      <c r="BI26" s="38">
        <f t="shared" si="6"/>
        <v>0</v>
      </c>
      <c r="BJ26" s="38">
        <f t="shared" si="6"/>
        <v>0</v>
      </c>
      <c r="BK26" s="39">
        <f>SUM(BK25)</f>
        <v>0</v>
      </c>
    </row>
    <row r="27" spans="1:67">
      <c r="A27" s="17" t="s">
        <v>86</v>
      </c>
      <c r="B27" s="25" t="s">
        <v>16</v>
      </c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8"/>
    </row>
    <row r="28" spans="1:67">
      <c r="A28" s="17"/>
      <c r="B28" s="34" t="s">
        <v>111</v>
      </c>
      <c r="C28" s="40">
        <v>0</v>
      </c>
      <c r="D28" s="40">
        <v>0.55400282224129993</v>
      </c>
      <c r="E28" s="40">
        <v>0</v>
      </c>
      <c r="F28" s="40">
        <v>0</v>
      </c>
      <c r="G28" s="40">
        <v>0</v>
      </c>
      <c r="H28" s="40">
        <v>0.19276235061910005</v>
      </c>
      <c r="I28" s="40">
        <v>5.9332409035170999</v>
      </c>
      <c r="J28" s="40">
        <v>0</v>
      </c>
      <c r="K28" s="40">
        <v>0</v>
      </c>
      <c r="L28" s="40">
        <v>0.47243383972389996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0.2821797999629001</v>
      </c>
      <c r="S28" s="40">
        <v>0.91900854548260014</v>
      </c>
      <c r="T28" s="40">
        <v>0.56165526165510005</v>
      </c>
      <c r="U28" s="40">
        <v>0</v>
      </c>
      <c r="V28" s="40">
        <v>0.62815986810330005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4.4565515744339983</v>
      </c>
      <c r="AC28" s="40">
        <v>0.61266435206879988</v>
      </c>
      <c r="AD28" s="40">
        <v>0.35690948275859996</v>
      </c>
      <c r="AE28" s="40">
        <v>0</v>
      </c>
      <c r="AF28" s="40">
        <v>19.959901404512788</v>
      </c>
      <c r="AG28" s="40">
        <v>0</v>
      </c>
      <c r="AH28" s="40">
        <v>0</v>
      </c>
      <c r="AI28" s="40">
        <v>0</v>
      </c>
      <c r="AJ28" s="40">
        <v>0</v>
      </c>
      <c r="AK28" s="40">
        <v>0</v>
      </c>
      <c r="AL28" s="40">
        <v>9.4206784991636106</v>
      </c>
      <c r="AM28" s="40">
        <v>1.6239074647581002</v>
      </c>
      <c r="AN28" s="40">
        <v>0.41639439655169996</v>
      </c>
      <c r="AO28" s="40">
        <v>0</v>
      </c>
      <c r="AP28" s="40">
        <v>16.264623335924597</v>
      </c>
      <c r="AQ28" s="40">
        <v>0</v>
      </c>
      <c r="AR28" s="40">
        <v>0</v>
      </c>
      <c r="AS28" s="40">
        <v>0</v>
      </c>
      <c r="AT28" s="40">
        <v>0</v>
      </c>
      <c r="AU28" s="40">
        <v>0</v>
      </c>
      <c r="AV28" s="40">
        <v>7.0362659799768004</v>
      </c>
      <c r="AW28" s="40">
        <v>47.69698261265372</v>
      </c>
      <c r="AX28" s="40">
        <v>1.1896982758620001</v>
      </c>
      <c r="AY28" s="40">
        <v>0</v>
      </c>
      <c r="AZ28" s="40">
        <v>49.727926623302672</v>
      </c>
      <c r="BA28" s="40">
        <v>0</v>
      </c>
      <c r="BB28" s="40">
        <v>0</v>
      </c>
      <c r="BC28" s="40">
        <v>0</v>
      </c>
      <c r="BD28" s="40">
        <v>0</v>
      </c>
      <c r="BE28" s="40">
        <v>0</v>
      </c>
      <c r="BF28" s="40">
        <v>1.9175951079907003</v>
      </c>
      <c r="BG28" s="40">
        <v>3.3616424520343</v>
      </c>
      <c r="BH28" s="40">
        <v>1.5085684625861</v>
      </c>
      <c r="BI28" s="40">
        <v>0</v>
      </c>
      <c r="BJ28" s="40">
        <v>3.5873929555160999</v>
      </c>
      <c r="BK28" s="41">
        <f>SUM(C28:BJ28)</f>
        <v>178.6811463713999</v>
      </c>
      <c r="BL28" s="42"/>
      <c r="BN28" s="42"/>
    </row>
    <row r="29" spans="1:67">
      <c r="A29" s="17"/>
      <c r="B29" s="34" t="s">
        <v>112</v>
      </c>
      <c r="C29" s="40">
        <v>0</v>
      </c>
      <c r="D29" s="40">
        <v>0.52648879217239997</v>
      </c>
      <c r="E29" s="40">
        <v>0</v>
      </c>
      <c r="F29" s="40">
        <v>0</v>
      </c>
      <c r="G29" s="40">
        <v>0</v>
      </c>
      <c r="H29" s="40">
        <v>0.23116900572319998</v>
      </c>
      <c r="I29" s="40">
        <v>5.7020246548618996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5.957607589540001E-2</v>
      </c>
      <c r="S29" s="40">
        <v>3.3858905620599997E-2</v>
      </c>
      <c r="T29" s="40">
        <v>1.5321651449999001</v>
      </c>
      <c r="U29" s="40">
        <v>0</v>
      </c>
      <c r="V29" s="40">
        <v>6.1378274551599998E-2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3.4029830352543047</v>
      </c>
      <c r="AC29" s="40">
        <v>0.35394607241359993</v>
      </c>
      <c r="AD29" s="40">
        <v>0</v>
      </c>
      <c r="AE29" s="40">
        <v>0</v>
      </c>
      <c r="AF29" s="40">
        <v>7.0376982054112984</v>
      </c>
      <c r="AG29" s="40">
        <v>0</v>
      </c>
      <c r="AH29" s="40">
        <v>0</v>
      </c>
      <c r="AI29" s="40">
        <v>0</v>
      </c>
      <c r="AJ29" s="40">
        <v>0</v>
      </c>
      <c r="AK29" s="40">
        <v>0</v>
      </c>
      <c r="AL29" s="40">
        <v>2.898228749350007</v>
      </c>
      <c r="AM29" s="40">
        <v>0.65576334206869991</v>
      </c>
      <c r="AN29" s="40">
        <v>0.62412293972410005</v>
      </c>
      <c r="AO29" s="40">
        <v>0</v>
      </c>
      <c r="AP29" s="40">
        <v>1.9734318385162</v>
      </c>
      <c r="AQ29" s="40">
        <v>0</v>
      </c>
      <c r="AR29" s="40">
        <v>0</v>
      </c>
      <c r="AS29" s="40">
        <v>0</v>
      </c>
      <c r="AT29" s="40">
        <v>0</v>
      </c>
      <c r="AU29" s="40">
        <v>0</v>
      </c>
      <c r="AV29" s="40">
        <v>5.9431924044232014</v>
      </c>
      <c r="AW29" s="40">
        <v>19.339296446205996</v>
      </c>
      <c r="AX29" s="40">
        <v>0</v>
      </c>
      <c r="AY29" s="40">
        <v>0</v>
      </c>
      <c r="AZ29" s="40">
        <v>25.231055458098396</v>
      </c>
      <c r="BA29" s="40">
        <v>0</v>
      </c>
      <c r="BB29" s="40">
        <v>0</v>
      </c>
      <c r="BC29" s="40">
        <v>0</v>
      </c>
      <c r="BD29" s="40">
        <v>0</v>
      </c>
      <c r="BE29" s="40">
        <v>0</v>
      </c>
      <c r="BF29" s="40">
        <v>1.1084592420582005</v>
      </c>
      <c r="BG29" s="40">
        <v>2.1715937228618998</v>
      </c>
      <c r="BH29" s="40">
        <v>3.9166514960688001</v>
      </c>
      <c r="BI29" s="40">
        <v>0</v>
      </c>
      <c r="BJ29" s="40">
        <v>0.90502517641359992</v>
      </c>
      <c r="BK29" s="41">
        <f>SUM(C29:BJ29)</f>
        <v>83.708108982693304</v>
      </c>
      <c r="BL29" s="42"/>
      <c r="BM29" s="43"/>
      <c r="BN29" s="42"/>
    </row>
    <row r="30" spans="1:67">
      <c r="A30" s="17"/>
      <c r="B30" s="34" t="s">
        <v>113</v>
      </c>
      <c r="C30" s="40">
        <v>0</v>
      </c>
      <c r="D30" s="40">
        <v>0.52082814303440006</v>
      </c>
      <c r="E30" s="40">
        <v>0</v>
      </c>
      <c r="F30" s="40">
        <v>0</v>
      </c>
      <c r="G30" s="40">
        <v>0</v>
      </c>
      <c r="H30" s="40">
        <v>3.52614602751E-2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6.1272251516800012E-2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1.1968119536850004</v>
      </c>
      <c r="AC30" s="40">
        <v>0.21800442675839998</v>
      </c>
      <c r="AD30" s="40">
        <v>0</v>
      </c>
      <c r="AE30" s="40">
        <v>0</v>
      </c>
      <c r="AF30" s="40">
        <v>1.6445748363098998</v>
      </c>
      <c r="AG30" s="40">
        <v>0</v>
      </c>
      <c r="AH30" s="40">
        <v>0</v>
      </c>
      <c r="AI30" s="40">
        <v>0</v>
      </c>
      <c r="AJ30" s="40">
        <v>0</v>
      </c>
      <c r="AK30" s="40">
        <v>0</v>
      </c>
      <c r="AL30" s="40">
        <v>2.2909183510862996</v>
      </c>
      <c r="AM30" s="40">
        <v>4.2644943068965002</v>
      </c>
      <c r="AN30" s="40">
        <v>0</v>
      </c>
      <c r="AO30" s="40">
        <v>0</v>
      </c>
      <c r="AP30" s="40">
        <v>0.52649054748239998</v>
      </c>
      <c r="AQ30" s="40">
        <v>0</v>
      </c>
      <c r="AR30" s="40">
        <v>0</v>
      </c>
      <c r="AS30" s="40">
        <v>0</v>
      </c>
      <c r="AT30" s="40">
        <v>0</v>
      </c>
      <c r="AU30" s="40">
        <v>0</v>
      </c>
      <c r="AV30" s="40">
        <v>6.9776115054613035</v>
      </c>
      <c r="AW30" s="40">
        <v>5.2185824805163001</v>
      </c>
      <c r="AX30" s="40">
        <v>0</v>
      </c>
      <c r="AY30" s="40">
        <v>0</v>
      </c>
      <c r="AZ30" s="40">
        <v>19.709418259580691</v>
      </c>
      <c r="BA30" s="40">
        <v>0</v>
      </c>
      <c r="BB30" s="40">
        <v>0</v>
      </c>
      <c r="BC30" s="40">
        <v>0</v>
      </c>
      <c r="BD30" s="40">
        <v>0</v>
      </c>
      <c r="BE30" s="40">
        <v>0</v>
      </c>
      <c r="BF30" s="40">
        <v>1.2179422570248004</v>
      </c>
      <c r="BG30" s="40">
        <v>1.9476482749999999E-4</v>
      </c>
      <c r="BH30" s="40">
        <v>7.6999800758400003E-2</v>
      </c>
      <c r="BI30" s="40">
        <v>0</v>
      </c>
      <c r="BJ30" s="40">
        <v>0.72308233206860018</v>
      </c>
      <c r="BK30" s="41">
        <f>SUM(C30:BJ30)</f>
        <v>44.682487677282396</v>
      </c>
      <c r="BM30" s="42"/>
      <c r="BO30" s="42"/>
    </row>
    <row r="31" spans="1:67">
      <c r="A31" s="17"/>
      <c r="B31" s="34" t="s">
        <v>114</v>
      </c>
      <c r="C31" s="40">
        <v>0</v>
      </c>
      <c r="D31" s="40">
        <v>14.287012506275801</v>
      </c>
      <c r="E31" s="40">
        <v>0</v>
      </c>
      <c r="F31" s="40">
        <v>0</v>
      </c>
      <c r="G31" s="40">
        <v>0</v>
      </c>
      <c r="H31" s="40">
        <v>0.34855220692939998</v>
      </c>
      <c r="I31" s="40">
        <v>9.2206278346551009</v>
      </c>
      <c r="J31" s="40">
        <v>0.2062179195862</v>
      </c>
      <c r="K31" s="40">
        <v>0</v>
      </c>
      <c r="L31" s="40">
        <v>0.40016100375819996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0.1038750222404</v>
      </c>
      <c r="S31" s="40">
        <v>5.19701546206E-2</v>
      </c>
      <c r="T31" s="40">
        <v>0</v>
      </c>
      <c r="U31" s="40">
        <v>0</v>
      </c>
      <c r="V31" s="40">
        <v>0.16533416031019998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0.60462029999729994</v>
      </c>
      <c r="AC31" s="40">
        <v>1.0291279232067001</v>
      </c>
      <c r="AD31" s="40">
        <v>0.72773132472409996</v>
      </c>
      <c r="AE31" s="40">
        <v>0</v>
      </c>
      <c r="AF31" s="40">
        <v>5.2462099002401992</v>
      </c>
      <c r="AG31" s="40">
        <v>0</v>
      </c>
      <c r="AH31" s="40">
        <v>0</v>
      </c>
      <c r="AI31" s="40">
        <v>0</v>
      </c>
      <c r="AJ31" s="40">
        <v>0</v>
      </c>
      <c r="AK31" s="40">
        <v>0</v>
      </c>
      <c r="AL31" s="40">
        <v>0.42484590803240008</v>
      </c>
      <c r="AM31" s="40">
        <v>7.6016612620599999E-2</v>
      </c>
      <c r="AN31" s="40">
        <v>0</v>
      </c>
      <c r="AO31" s="40">
        <v>0</v>
      </c>
      <c r="AP31" s="40">
        <v>1.3923107226892</v>
      </c>
      <c r="AQ31" s="40">
        <v>0</v>
      </c>
      <c r="AR31" s="40">
        <v>0</v>
      </c>
      <c r="AS31" s="40">
        <v>0</v>
      </c>
      <c r="AT31" s="40">
        <v>0</v>
      </c>
      <c r="AU31" s="40">
        <v>0</v>
      </c>
      <c r="AV31" s="40">
        <v>1.5146984930626992</v>
      </c>
      <c r="AW31" s="40">
        <v>46.029076476309612</v>
      </c>
      <c r="AX31" s="40">
        <v>6.2591805854481999</v>
      </c>
      <c r="AY31" s="40">
        <v>0</v>
      </c>
      <c r="AZ31" s="40">
        <v>27.366276337375297</v>
      </c>
      <c r="BA31" s="40">
        <v>0</v>
      </c>
      <c r="BB31" s="40">
        <v>0</v>
      </c>
      <c r="BC31" s="40">
        <v>0</v>
      </c>
      <c r="BD31" s="40">
        <v>0</v>
      </c>
      <c r="BE31" s="40">
        <v>0</v>
      </c>
      <c r="BF31" s="40">
        <v>0.29230338389429988</v>
      </c>
      <c r="BG31" s="40">
        <v>1.576620921862</v>
      </c>
      <c r="BH31" s="40">
        <v>0</v>
      </c>
      <c r="BI31" s="40">
        <v>0</v>
      </c>
      <c r="BJ31" s="40">
        <v>1.2284582450687003</v>
      </c>
      <c r="BK31" s="41">
        <f>SUM(C31:BJ31)</f>
        <v>118.5512279429072</v>
      </c>
      <c r="BM31" s="42"/>
      <c r="BO31" s="42"/>
    </row>
    <row r="32" spans="1:67">
      <c r="A32" s="17"/>
      <c r="B32" s="34" t="s">
        <v>115</v>
      </c>
      <c r="C32" s="40">
        <v>0</v>
      </c>
      <c r="D32" s="40">
        <v>0.55740187344819991</v>
      </c>
      <c r="E32" s="40">
        <v>0</v>
      </c>
      <c r="F32" s="40">
        <v>0</v>
      </c>
      <c r="G32" s="40">
        <v>0</v>
      </c>
      <c r="H32" s="40">
        <v>1.2810716426256776</v>
      </c>
      <c r="I32" s="40">
        <v>84.725417106068491</v>
      </c>
      <c r="J32" s="40">
        <v>0.60543207375859998</v>
      </c>
      <c r="K32" s="40">
        <v>0</v>
      </c>
      <c r="L32" s="40">
        <v>11.530959440928601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0.78400417947879986</v>
      </c>
      <c r="S32" s="40">
        <v>10.432815408551299</v>
      </c>
      <c r="T32" s="40">
        <v>1.5558145275516</v>
      </c>
      <c r="U32" s="40">
        <v>0</v>
      </c>
      <c r="V32" s="40">
        <v>3.9307941725852995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2.2406979520621002</v>
      </c>
      <c r="AC32" s="40">
        <v>26.548637729308901</v>
      </c>
      <c r="AD32" s="40">
        <v>5.3205952620600003E-2</v>
      </c>
      <c r="AE32" s="40">
        <v>0</v>
      </c>
      <c r="AF32" s="40">
        <v>48.162025587509191</v>
      </c>
      <c r="AG32" s="40">
        <v>0</v>
      </c>
      <c r="AH32" s="40">
        <v>0</v>
      </c>
      <c r="AI32" s="40">
        <v>0</v>
      </c>
      <c r="AJ32" s="40">
        <v>0</v>
      </c>
      <c r="AK32" s="40">
        <v>0</v>
      </c>
      <c r="AL32" s="40">
        <v>4.7470654692921954</v>
      </c>
      <c r="AM32" s="40">
        <v>40.418166290239903</v>
      </c>
      <c r="AN32" s="40">
        <v>5.5239643387928004</v>
      </c>
      <c r="AO32" s="40">
        <v>0</v>
      </c>
      <c r="AP32" s="40">
        <v>26.159749082819388</v>
      </c>
      <c r="AQ32" s="40">
        <v>0</v>
      </c>
      <c r="AR32" s="40">
        <v>0</v>
      </c>
      <c r="AS32" s="40">
        <v>0</v>
      </c>
      <c r="AT32" s="40">
        <v>0</v>
      </c>
      <c r="AU32" s="40">
        <v>0</v>
      </c>
      <c r="AV32" s="40">
        <v>7.6225226184018</v>
      </c>
      <c r="AW32" s="40">
        <v>152.34175297727236</v>
      </c>
      <c r="AX32" s="40">
        <v>2.0467228834136999</v>
      </c>
      <c r="AY32" s="40">
        <v>0</v>
      </c>
      <c r="AZ32" s="40">
        <v>55.807185515867637</v>
      </c>
      <c r="BA32" s="40">
        <v>0</v>
      </c>
      <c r="BB32" s="40">
        <v>0</v>
      </c>
      <c r="BC32" s="40">
        <v>0</v>
      </c>
      <c r="BD32" s="40">
        <v>0</v>
      </c>
      <c r="BE32" s="40">
        <v>0</v>
      </c>
      <c r="BF32" s="40">
        <v>4.3367264625679072</v>
      </c>
      <c r="BG32" s="40">
        <v>51.533750112895198</v>
      </c>
      <c r="BH32" s="40">
        <v>12.1847699415513</v>
      </c>
      <c r="BI32" s="40">
        <v>0</v>
      </c>
      <c r="BJ32" s="40">
        <v>11.091293642064237</v>
      </c>
      <c r="BK32" s="41">
        <f>SUM(C32:BJ32)</f>
        <v>566.22194698167573</v>
      </c>
      <c r="BL32" s="42"/>
      <c r="BN32" s="42"/>
    </row>
    <row r="33" spans="1:67">
      <c r="A33" s="17"/>
      <c r="B33" s="26" t="s">
        <v>94</v>
      </c>
      <c r="C33" s="38">
        <f>SUM(C28:C32)</f>
        <v>0</v>
      </c>
      <c r="D33" s="38">
        <f t="shared" ref="D33:BJ33" si="7">SUM(D28:D32)</f>
        <v>16.445734137172099</v>
      </c>
      <c r="E33" s="38">
        <f t="shared" si="7"/>
        <v>0</v>
      </c>
      <c r="F33" s="38">
        <f t="shared" si="7"/>
        <v>0</v>
      </c>
      <c r="G33" s="38">
        <f t="shared" si="7"/>
        <v>0</v>
      </c>
      <c r="H33" s="38">
        <f t="shared" si="7"/>
        <v>2.0888166661724776</v>
      </c>
      <c r="I33" s="38">
        <f t="shared" si="7"/>
        <v>105.58131049910259</v>
      </c>
      <c r="J33" s="38">
        <f t="shared" si="7"/>
        <v>0.81164999334480004</v>
      </c>
      <c r="K33" s="38">
        <f t="shared" si="7"/>
        <v>0</v>
      </c>
      <c r="L33" s="38">
        <f t="shared" si="7"/>
        <v>12.403554284410701</v>
      </c>
      <c r="M33" s="38">
        <f t="shared" si="7"/>
        <v>0</v>
      </c>
      <c r="N33" s="38">
        <f t="shared" si="7"/>
        <v>0</v>
      </c>
      <c r="O33" s="38">
        <f t="shared" si="7"/>
        <v>0</v>
      </c>
      <c r="P33" s="38">
        <f t="shared" si="7"/>
        <v>0</v>
      </c>
      <c r="Q33" s="38">
        <f t="shared" si="7"/>
        <v>0</v>
      </c>
      <c r="R33" s="38">
        <f t="shared" si="7"/>
        <v>1.2909073290943001</v>
      </c>
      <c r="S33" s="38">
        <f t="shared" si="7"/>
        <v>11.437653014275099</v>
      </c>
      <c r="T33" s="38">
        <f t="shared" si="7"/>
        <v>3.6496349342066003</v>
      </c>
      <c r="U33" s="38">
        <f t="shared" si="7"/>
        <v>0</v>
      </c>
      <c r="V33" s="38">
        <f t="shared" si="7"/>
        <v>4.7856664755503999</v>
      </c>
      <c r="W33" s="38">
        <f t="shared" si="7"/>
        <v>0</v>
      </c>
      <c r="X33" s="38">
        <f t="shared" si="7"/>
        <v>0</v>
      </c>
      <c r="Y33" s="38">
        <f t="shared" si="7"/>
        <v>0</v>
      </c>
      <c r="Z33" s="38">
        <f t="shared" si="7"/>
        <v>0</v>
      </c>
      <c r="AA33" s="38">
        <f t="shared" si="7"/>
        <v>0</v>
      </c>
      <c r="AB33" s="38">
        <f t="shared" si="7"/>
        <v>11.901664815432703</v>
      </c>
      <c r="AC33" s="38">
        <f t="shared" si="7"/>
        <v>28.7623805037564</v>
      </c>
      <c r="AD33" s="38">
        <f t="shared" si="7"/>
        <v>1.1378467601032998</v>
      </c>
      <c r="AE33" s="38">
        <f t="shared" si="7"/>
        <v>0</v>
      </c>
      <c r="AF33" s="38">
        <f t="shared" si="7"/>
        <v>82.050409933983374</v>
      </c>
      <c r="AG33" s="38">
        <f t="shared" si="7"/>
        <v>0</v>
      </c>
      <c r="AH33" s="38">
        <f t="shared" si="7"/>
        <v>0</v>
      </c>
      <c r="AI33" s="38">
        <f t="shared" si="7"/>
        <v>0</v>
      </c>
      <c r="AJ33" s="38">
        <f t="shared" si="7"/>
        <v>0</v>
      </c>
      <c r="AK33" s="38">
        <f t="shared" si="7"/>
        <v>0</v>
      </c>
      <c r="AL33" s="38">
        <f t="shared" si="7"/>
        <v>19.781736976924513</v>
      </c>
      <c r="AM33" s="38">
        <f t="shared" si="7"/>
        <v>47.038348016583804</v>
      </c>
      <c r="AN33" s="38">
        <f t="shared" si="7"/>
        <v>6.5644816750686008</v>
      </c>
      <c r="AO33" s="38">
        <f t="shared" si="7"/>
        <v>0</v>
      </c>
      <c r="AP33" s="38">
        <f t="shared" si="7"/>
        <v>46.316605527431783</v>
      </c>
      <c r="AQ33" s="38">
        <f t="shared" si="7"/>
        <v>0</v>
      </c>
      <c r="AR33" s="38">
        <f t="shared" si="7"/>
        <v>0</v>
      </c>
      <c r="AS33" s="38">
        <f t="shared" si="7"/>
        <v>0</v>
      </c>
      <c r="AT33" s="38">
        <f t="shared" si="7"/>
        <v>0</v>
      </c>
      <c r="AU33" s="38">
        <f t="shared" si="7"/>
        <v>0</v>
      </c>
      <c r="AV33" s="38">
        <f t="shared" si="7"/>
        <v>29.094291001325804</v>
      </c>
      <c r="AW33" s="38">
        <f t="shared" si="7"/>
        <v>270.62569099295797</v>
      </c>
      <c r="AX33" s="38">
        <f t="shared" si="7"/>
        <v>9.4956017447238992</v>
      </c>
      <c r="AY33" s="38">
        <f t="shared" si="7"/>
        <v>0</v>
      </c>
      <c r="AZ33" s="38">
        <f t="shared" si="7"/>
        <v>177.84186219422469</v>
      </c>
      <c r="BA33" s="38">
        <f t="shared" si="7"/>
        <v>0</v>
      </c>
      <c r="BB33" s="38">
        <f t="shared" si="7"/>
        <v>0</v>
      </c>
      <c r="BC33" s="38">
        <f t="shared" si="7"/>
        <v>0</v>
      </c>
      <c r="BD33" s="38">
        <f t="shared" si="7"/>
        <v>0</v>
      </c>
      <c r="BE33" s="38">
        <f t="shared" si="7"/>
        <v>0</v>
      </c>
      <c r="BF33" s="38">
        <f t="shared" si="7"/>
        <v>8.8730264535359069</v>
      </c>
      <c r="BG33" s="38">
        <f t="shared" si="7"/>
        <v>58.643801974480894</v>
      </c>
      <c r="BH33" s="38">
        <f t="shared" si="7"/>
        <v>17.686989700964599</v>
      </c>
      <c r="BI33" s="38">
        <f t="shared" si="7"/>
        <v>0</v>
      </c>
      <c r="BJ33" s="38">
        <f t="shared" si="7"/>
        <v>17.535252351131238</v>
      </c>
      <c r="BK33" s="38">
        <f>SUM(BK28:BK32)</f>
        <v>991.84491795595852</v>
      </c>
    </row>
    <row r="34" spans="1:67">
      <c r="A34" s="17"/>
      <c r="B34" s="27" t="s">
        <v>84</v>
      </c>
      <c r="C34" s="38">
        <f t="shared" ref="C34:AH34" si="8">C9+C12+C20+C23+C26+C33</f>
        <v>0</v>
      </c>
      <c r="D34" s="38">
        <f t="shared" si="8"/>
        <v>129.5022138156888</v>
      </c>
      <c r="E34" s="38">
        <f t="shared" si="8"/>
        <v>683.25258152010326</v>
      </c>
      <c r="F34" s="38">
        <f t="shared" si="8"/>
        <v>0</v>
      </c>
      <c r="G34" s="38">
        <f t="shared" si="8"/>
        <v>0</v>
      </c>
      <c r="H34" s="38">
        <f t="shared" si="8"/>
        <v>6.3012152008461912</v>
      </c>
      <c r="I34" s="38">
        <f t="shared" si="8"/>
        <v>2563.6837677946146</v>
      </c>
      <c r="J34" s="38">
        <f t="shared" si="8"/>
        <v>452.48858495485985</v>
      </c>
      <c r="K34" s="38">
        <f t="shared" si="8"/>
        <v>0</v>
      </c>
      <c r="L34" s="38">
        <f t="shared" si="8"/>
        <v>46.4996507544029</v>
      </c>
      <c r="M34" s="38">
        <f t="shared" si="8"/>
        <v>0</v>
      </c>
      <c r="N34" s="38">
        <f t="shared" si="8"/>
        <v>0</v>
      </c>
      <c r="O34" s="38">
        <f t="shared" si="8"/>
        <v>0</v>
      </c>
      <c r="P34" s="38">
        <f t="shared" si="8"/>
        <v>0</v>
      </c>
      <c r="Q34" s="38">
        <f t="shared" si="8"/>
        <v>0</v>
      </c>
      <c r="R34" s="38">
        <f t="shared" si="8"/>
        <v>2.7731308051546004</v>
      </c>
      <c r="S34" s="38">
        <f t="shared" si="8"/>
        <v>213.0010929571018</v>
      </c>
      <c r="T34" s="38">
        <f t="shared" si="8"/>
        <v>116.48228921027368</v>
      </c>
      <c r="U34" s="38">
        <f t="shared" si="8"/>
        <v>0</v>
      </c>
      <c r="V34" s="38">
        <f t="shared" si="8"/>
        <v>27.145158598271696</v>
      </c>
      <c r="W34" s="38">
        <f t="shared" si="8"/>
        <v>0</v>
      </c>
      <c r="X34" s="38">
        <f t="shared" si="8"/>
        <v>0</v>
      </c>
      <c r="Y34" s="38">
        <f t="shared" si="8"/>
        <v>0</v>
      </c>
      <c r="Z34" s="38">
        <f t="shared" si="8"/>
        <v>0</v>
      </c>
      <c r="AA34" s="38">
        <f t="shared" si="8"/>
        <v>0</v>
      </c>
      <c r="AB34" s="38">
        <f t="shared" si="8"/>
        <v>16.509454415281205</v>
      </c>
      <c r="AC34" s="38">
        <f t="shared" si="8"/>
        <v>87.648121495786995</v>
      </c>
      <c r="AD34" s="38">
        <f t="shared" si="8"/>
        <v>36.904121204481903</v>
      </c>
      <c r="AE34" s="38">
        <f t="shared" si="8"/>
        <v>0</v>
      </c>
      <c r="AF34" s="38">
        <f t="shared" si="8"/>
        <v>193.01304789417401</v>
      </c>
      <c r="AG34" s="38">
        <f t="shared" si="8"/>
        <v>0</v>
      </c>
      <c r="AH34" s="38">
        <f t="shared" si="8"/>
        <v>0</v>
      </c>
      <c r="AI34" s="38">
        <f t="shared" ref="AI34:BK34" si="9">AI9+AI12+AI20+AI23+AI26+AI33</f>
        <v>0</v>
      </c>
      <c r="AJ34" s="38">
        <f t="shared" si="9"/>
        <v>0</v>
      </c>
      <c r="AK34" s="38">
        <f t="shared" si="9"/>
        <v>0</v>
      </c>
      <c r="AL34" s="38">
        <f t="shared" si="9"/>
        <v>26.148370757060757</v>
      </c>
      <c r="AM34" s="38">
        <f t="shared" si="9"/>
        <v>75.347654374339996</v>
      </c>
      <c r="AN34" s="38">
        <f t="shared" si="9"/>
        <v>215.88212179761788</v>
      </c>
      <c r="AO34" s="38">
        <f t="shared" si="9"/>
        <v>0</v>
      </c>
      <c r="AP34" s="38">
        <f t="shared" si="9"/>
        <v>83.810363436004891</v>
      </c>
      <c r="AQ34" s="38">
        <f t="shared" si="9"/>
        <v>0</v>
      </c>
      <c r="AR34" s="38">
        <f t="shared" si="9"/>
        <v>0</v>
      </c>
      <c r="AS34" s="38">
        <f t="shared" si="9"/>
        <v>0</v>
      </c>
      <c r="AT34" s="38">
        <f t="shared" si="9"/>
        <v>0</v>
      </c>
      <c r="AU34" s="38">
        <f t="shared" si="9"/>
        <v>0</v>
      </c>
      <c r="AV34" s="38">
        <f t="shared" si="9"/>
        <v>46.786297777343705</v>
      </c>
      <c r="AW34" s="38">
        <f t="shared" si="9"/>
        <v>386.60991359608977</v>
      </c>
      <c r="AX34" s="38">
        <f t="shared" si="9"/>
        <v>79.793691331757913</v>
      </c>
      <c r="AY34" s="38">
        <f t="shared" si="9"/>
        <v>0</v>
      </c>
      <c r="AZ34" s="38">
        <f t="shared" si="9"/>
        <v>282.08673264920316</v>
      </c>
      <c r="BA34" s="38">
        <f t="shared" si="9"/>
        <v>0</v>
      </c>
      <c r="BB34" s="38">
        <f t="shared" si="9"/>
        <v>0</v>
      </c>
      <c r="BC34" s="38">
        <f t="shared" si="9"/>
        <v>0</v>
      </c>
      <c r="BD34" s="38">
        <f t="shared" si="9"/>
        <v>0</v>
      </c>
      <c r="BE34" s="38">
        <f t="shared" si="9"/>
        <v>0</v>
      </c>
      <c r="BF34" s="38">
        <f t="shared" si="9"/>
        <v>11.309707297555207</v>
      </c>
      <c r="BG34" s="38">
        <f t="shared" si="9"/>
        <v>64.5673709649286</v>
      </c>
      <c r="BH34" s="38">
        <f t="shared" si="9"/>
        <v>78.032754134481394</v>
      </c>
      <c r="BI34" s="38">
        <f t="shared" si="9"/>
        <v>0</v>
      </c>
      <c r="BJ34" s="38">
        <f t="shared" si="9"/>
        <v>21.465092007921839</v>
      </c>
      <c r="BK34" s="38">
        <f t="shared" si="9"/>
        <v>5947.0445007453482</v>
      </c>
    </row>
    <row r="35" spans="1:67" ht="3.75" customHeight="1">
      <c r="A35" s="17"/>
      <c r="B35" s="28"/>
      <c r="C35" s="5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8"/>
    </row>
    <row r="36" spans="1:67">
      <c r="A36" s="17" t="s">
        <v>1</v>
      </c>
      <c r="B36" s="24" t="s">
        <v>7</v>
      </c>
      <c r="C36" s="57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8"/>
    </row>
    <row r="37" spans="1:67" s="5" customFormat="1">
      <c r="A37" s="17" t="s">
        <v>80</v>
      </c>
      <c r="B37" s="25" t="s">
        <v>2</v>
      </c>
      <c r="C37" s="59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1"/>
    </row>
    <row r="38" spans="1:67" s="50" customFormat="1">
      <c r="A38" s="47"/>
      <c r="B38" s="48" t="s">
        <v>116</v>
      </c>
      <c r="C38" s="40">
        <v>0</v>
      </c>
      <c r="D38" s="40">
        <v>0.4832277130689</v>
      </c>
      <c r="E38" s="40">
        <v>0</v>
      </c>
      <c r="F38" s="40">
        <v>0</v>
      </c>
      <c r="G38" s="40">
        <v>0</v>
      </c>
      <c r="H38" s="40">
        <v>4.1472567840702022</v>
      </c>
      <c r="I38" s="40">
        <v>5.9435406896000001E-3</v>
      </c>
      <c r="J38" s="40">
        <v>0</v>
      </c>
      <c r="K38" s="40">
        <v>0</v>
      </c>
      <c r="L38" s="40">
        <v>0.46396934465400008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2.879675911177602</v>
      </c>
      <c r="S38" s="40">
        <v>0</v>
      </c>
      <c r="T38" s="40">
        <v>0</v>
      </c>
      <c r="U38" s="40">
        <v>0</v>
      </c>
      <c r="V38" s="40">
        <v>0.1145343769305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27.571495997447151</v>
      </c>
      <c r="AC38" s="40">
        <v>0.86922018186179995</v>
      </c>
      <c r="AD38" s="40">
        <v>0</v>
      </c>
      <c r="AE38" s="40">
        <v>0</v>
      </c>
      <c r="AF38" s="40">
        <v>12.012561375682504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30.076537740242721</v>
      </c>
      <c r="AM38" s="40">
        <v>0.2407353459653</v>
      </c>
      <c r="AN38" s="40">
        <v>0</v>
      </c>
      <c r="AO38" s="40">
        <v>0</v>
      </c>
      <c r="AP38" s="40">
        <v>3.2723048893406994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182.40646179251297</v>
      </c>
      <c r="AW38" s="40">
        <v>10.2938613664121</v>
      </c>
      <c r="AX38" s="40">
        <v>0</v>
      </c>
      <c r="AY38" s="40">
        <v>0</v>
      </c>
      <c r="AZ38" s="40">
        <v>69.143912810210267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36.751098457276001</v>
      </c>
      <c r="BG38" s="40">
        <v>8.6309668959999998E-4</v>
      </c>
      <c r="BH38" s="40">
        <v>0</v>
      </c>
      <c r="BI38" s="40">
        <v>0</v>
      </c>
      <c r="BJ38" s="40">
        <v>3.9134190798584014</v>
      </c>
      <c r="BK38" s="49">
        <f>SUM(C38:BJ38)</f>
        <v>384.64707980409031</v>
      </c>
    </row>
    <row r="39" spans="1:67" s="5" customFormat="1">
      <c r="A39" s="17"/>
      <c r="B39" s="26" t="s">
        <v>89</v>
      </c>
      <c r="C39" s="38">
        <f>SUM(C38)</f>
        <v>0</v>
      </c>
      <c r="D39" s="38">
        <f t="shared" ref="D39:BJ39" si="10">SUM(D38)</f>
        <v>0.4832277130689</v>
      </c>
      <c r="E39" s="38">
        <f t="shared" si="10"/>
        <v>0</v>
      </c>
      <c r="F39" s="38">
        <f t="shared" si="10"/>
        <v>0</v>
      </c>
      <c r="G39" s="38">
        <f t="shared" si="10"/>
        <v>0</v>
      </c>
      <c r="H39" s="38">
        <f t="shared" si="10"/>
        <v>4.1472567840702022</v>
      </c>
      <c r="I39" s="38">
        <f t="shared" si="10"/>
        <v>5.9435406896000001E-3</v>
      </c>
      <c r="J39" s="38">
        <f t="shared" si="10"/>
        <v>0</v>
      </c>
      <c r="K39" s="38">
        <f t="shared" si="10"/>
        <v>0</v>
      </c>
      <c r="L39" s="38">
        <f t="shared" si="10"/>
        <v>0.46396934465400008</v>
      </c>
      <c r="M39" s="38">
        <f t="shared" si="10"/>
        <v>0</v>
      </c>
      <c r="N39" s="38">
        <f t="shared" si="10"/>
        <v>0</v>
      </c>
      <c r="O39" s="38">
        <f t="shared" si="10"/>
        <v>0</v>
      </c>
      <c r="P39" s="38">
        <f t="shared" si="10"/>
        <v>0</v>
      </c>
      <c r="Q39" s="38">
        <f t="shared" si="10"/>
        <v>0</v>
      </c>
      <c r="R39" s="38">
        <f t="shared" si="10"/>
        <v>2.879675911177602</v>
      </c>
      <c r="S39" s="38">
        <f t="shared" si="10"/>
        <v>0</v>
      </c>
      <c r="T39" s="38">
        <f t="shared" si="10"/>
        <v>0</v>
      </c>
      <c r="U39" s="38">
        <f t="shared" si="10"/>
        <v>0</v>
      </c>
      <c r="V39" s="38">
        <f t="shared" si="10"/>
        <v>0.1145343769305</v>
      </c>
      <c r="W39" s="38">
        <f t="shared" si="10"/>
        <v>0</v>
      </c>
      <c r="X39" s="38">
        <f t="shared" si="10"/>
        <v>0</v>
      </c>
      <c r="Y39" s="38">
        <f t="shared" si="10"/>
        <v>0</v>
      </c>
      <c r="Z39" s="38">
        <f t="shared" si="10"/>
        <v>0</v>
      </c>
      <c r="AA39" s="38">
        <f t="shared" si="10"/>
        <v>0</v>
      </c>
      <c r="AB39" s="38">
        <f t="shared" si="10"/>
        <v>27.571495997447151</v>
      </c>
      <c r="AC39" s="38">
        <f t="shared" si="10"/>
        <v>0.86922018186179995</v>
      </c>
      <c r="AD39" s="38">
        <f t="shared" si="10"/>
        <v>0</v>
      </c>
      <c r="AE39" s="38">
        <f t="shared" si="10"/>
        <v>0</v>
      </c>
      <c r="AF39" s="38">
        <f t="shared" si="10"/>
        <v>12.012561375682504</v>
      </c>
      <c r="AG39" s="38">
        <f t="shared" si="10"/>
        <v>0</v>
      </c>
      <c r="AH39" s="38">
        <f t="shared" si="10"/>
        <v>0</v>
      </c>
      <c r="AI39" s="38">
        <f t="shared" si="10"/>
        <v>0</v>
      </c>
      <c r="AJ39" s="38">
        <f t="shared" si="10"/>
        <v>0</v>
      </c>
      <c r="AK39" s="38">
        <f t="shared" si="10"/>
        <v>0</v>
      </c>
      <c r="AL39" s="38">
        <f t="shared" si="10"/>
        <v>30.076537740242721</v>
      </c>
      <c r="AM39" s="38">
        <f t="shared" si="10"/>
        <v>0.2407353459653</v>
      </c>
      <c r="AN39" s="38">
        <f t="shared" si="10"/>
        <v>0</v>
      </c>
      <c r="AO39" s="38">
        <f t="shared" si="10"/>
        <v>0</v>
      </c>
      <c r="AP39" s="38">
        <f t="shared" si="10"/>
        <v>3.2723048893406994</v>
      </c>
      <c r="AQ39" s="38">
        <f t="shared" si="10"/>
        <v>0</v>
      </c>
      <c r="AR39" s="38">
        <f t="shared" si="10"/>
        <v>0</v>
      </c>
      <c r="AS39" s="38">
        <f t="shared" si="10"/>
        <v>0</v>
      </c>
      <c r="AT39" s="38">
        <f t="shared" si="10"/>
        <v>0</v>
      </c>
      <c r="AU39" s="38">
        <f t="shared" si="10"/>
        <v>0</v>
      </c>
      <c r="AV39" s="38">
        <f t="shared" si="10"/>
        <v>182.40646179251297</v>
      </c>
      <c r="AW39" s="38">
        <f t="shared" si="10"/>
        <v>10.2938613664121</v>
      </c>
      <c r="AX39" s="38">
        <f t="shared" si="10"/>
        <v>0</v>
      </c>
      <c r="AY39" s="38">
        <f t="shared" si="10"/>
        <v>0</v>
      </c>
      <c r="AZ39" s="38">
        <f t="shared" si="10"/>
        <v>69.143912810210267</v>
      </c>
      <c r="BA39" s="38">
        <f t="shared" si="10"/>
        <v>0</v>
      </c>
      <c r="BB39" s="38">
        <f t="shared" si="10"/>
        <v>0</v>
      </c>
      <c r="BC39" s="38">
        <f t="shared" si="10"/>
        <v>0</v>
      </c>
      <c r="BD39" s="38">
        <f t="shared" si="10"/>
        <v>0</v>
      </c>
      <c r="BE39" s="38">
        <f t="shared" si="10"/>
        <v>0</v>
      </c>
      <c r="BF39" s="38">
        <f t="shared" si="10"/>
        <v>36.751098457276001</v>
      </c>
      <c r="BG39" s="38">
        <f t="shared" si="10"/>
        <v>8.6309668959999998E-4</v>
      </c>
      <c r="BH39" s="38">
        <f t="shared" si="10"/>
        <v>0</v>
      </c>
      <c r="BI39" s="38">
        <f t="shared" si="10"/>
        <v>0</v>
      </c>
      <c r="BJ39" s="38">
        <f t="shared" si="10"/>
        <v>3.9134190798584014</v>
      </c>
      <c r="BK39" s="38">
        <f>SUM(BK38)</f>
        <v>384.64707980409031</v>
      </c>
    </row>
    <row r="40" spans="1:67">
      <c r="A40" s="17" t="s">
        <v>81</v>
      </c>
      <c r="B40" s="25" t="s">
        <v>17</v>
      </c>
      <c r="C40" s="57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8"/>
    </row>
    <row r="41" spans="1:67">
      <c r="A41" s="17"/>
      <c r="B41" s="34" t="s">
        <v>117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0.23523082268660003</v>
      </c>
      <c r="I41" s="40">
        <v>0</v>
      </c>
      <c r="J41" s="40">
        <v>0</v>
      </c>
      <c r="K41" s="40">
        <v>0</v>
      </c>
      <c r="L41" s="40">
        <v>1.6276465517000002E-2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0.27882293103199984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6.715866743480273</v>
      </c>
      <c r="AC41" s="40">
        <v>0.33286414931020003</v>
      </c>
      <c r="AD41" s="40">
        <v>0</v>
      </c>
      <c r="AE41" s="40">
        <v>0</v>
      </c>
      <c r="AF41" s="40">
        <v>1.8835069584119999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9.6734756790927836</v>
      </c>
      <c r="AM41" s="40">
        <v>0.13951034482740002</v>
      </c>
      <c r="AN41" s="40">
        <v>0</v>
      </c>
      <c r="AO41" s="40">
        <v>0</v>
      </c>
      <c r="AP41" s="40">
        <v>0.54190075944729998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2.2119206115624976</v>
      </c>
      <c r="AW41" s="40">
        <v>0</v>
      </c>
      <c r="AX41" s="40">
        <v>0</v>
      </c>
      <c r="AY41" s="40">
        <v>0</v>
      </c>
      <c r="AZ41" s="40">
        <v>0.62638749724049991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1.2464391586724008</v>
      </c>
      <c r="BG41" s="40">
        <v>0</v>
      </c>
      <c r="BH41" s="40">
        <v>0</v>
      </c>
      <c r="BI41" s="40">
        <v>0</v>
      </c>
      <c r="BJ41" s="40">
        <v>0</v>
      </c>
      <c r="BK41" s="41">
        <f>SUM(C41:BJ41)</f>
        <v>23.902202121280958</v>
      </c>
      <c r="BM41" s="42"/>
      <c r="BO41" s="42"/>
    </row>
    <row r="42" spans="1:67">
      <c r="A42" s="17"/>
      <c r="B42" s="34" t="s">
        <v>118</v>
      </c>
      <c r="C42" s="40">
        <v>0</v>
      </c>
      <c r="D42" s="40">
        <v>0.48569934924130004</v>
      </c>
      <c r="E42" s="40">
        <v>0</v>
      </c>
      <c r="F42" s="40">
        <v>0</v>
      </c>
      <c r="G42" s="40">
        <v>0</v>
      </c>
      <c r="H42" s="40">
        <v>3.4562467701402007</v>
      </c>
      <c r="I42" s="40">
        <v>0.75332754041360006</v>
      </c>
      <c r="J42" s="40">
        <v>0.45874825182750001</v>
      </c>
      <c r="K42" s="40">
        <v>0</v>
      </c>
      <c r="L42" s="40">
        <v>2.156145128585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1.7915381597268996</v>
      </c>
      <c r="S42" s="40">
        <v>0.2046900179999</v>
      </c>
      <c r="T42" s="40">
        <v>0</v>
      </c>
      <c r="U42" s="40">
        <v>0</v>
      </c>
      <c r="V42" s="40">
        <v>1.2073984050336999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19.01758625614465</v>
      </c>
      <c r="AC42" s="40">
        <v>2.7090595493094001</v>
      </c>
      <c r="AD42" s="40">
        <v>0</v>
      </c>
      <c r="AE42" s="40">
        <v>0</v>
      </c>
      <c r="AF42" s="40">
        <v>21.740197615640707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29.390024344507133</v>
      </c>
      <c r="AM42" s="40">
        <v>0.6664514209643001</v>
      </c>
      <c r="AN42" s="40">
        <v>0</v>
      </c>
      <c r="AO42" s="40">
        <v>0</v>
      </c>
      <c r="AP42" s="40">
        <v>13.617738547783407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93.703160533322475</v>
      </c>
      <c r="AW42" s="40">
        <v>14.783328225406384</v>
      </c>
      <c r="AX42" s="40">
        <v>0</v>
      </c>
      <c r="AY42" s="40">
        <v>0</v>
      </c>
      <c r="AZ42" s="40">
        <v>123.21182639671109</v>
      </c>
      <c r="BA42" s="40">
        <v>0</v>
      </c>
      <c r="BB42" s="40">
        <v>0</v>
      </c>
      <c r="BC42" s="40">
        <v>0</v>
      </c>
      <c r="BD42" s="40">
        <v>0</v>
      </c>
      <c r="BE42" s="40">
        <v>0</v>
      </c>
      <c r="BF42" s="40">
        <v>15.009318540896633</v>
      </c>
      <c r="BG42" s="40">
        <v>1.2948237517924999</v>
      </c>
      <c r="BH42" s="40">
        <v>1.5578369566206001</v>
      </c>
      <c r="BI42" s="40">
        <v>0</v>
      </c>
      <c r="BJ42" s="40">
        <v>8.8949111623734982</v>
      </c>
      <c r="BK42" s="41">
        <f>SUM(C42:BJ42)</f>
        <v>356.11005692444081</v>
      </c>
      <c r="BM42" s="42"/>
      <c r="BO42" s="42"/>
    </row>
    <row r="43" spans="1:67">
      <c r="A43" s="17"/>
      <c r="B43" s="34" t="s">
        <v>119</v>
      </c>
      <c r="C43" s="40">
        <v>0</v>
      </c>
      <c r="D43" s="40">
        <v>0.46008414810340004</v>
      </c>
      <c r="E43" s="40">
        <v>0</v>
      </c>
      <c r="F43" s="40">
        <v>0</v>
      </c>
      <c r="G43" s="40">
        <v>0</v>
      </c>
      <c r="H43" s="40">
        <v>2.8835108925462025</v>
      </c>
      <c r="I43" s="40">
        <v>0.58815915731000001</v>
      </c>
      <c r="J43" s="40">
        <v>0.45935308220680005</v>
      </c>
      <c r="K43" s="40">
        <v>0</v>
      </c>
      <c r="L43" s="40">
        <v>2.8905827939984996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1.4133722615148001</v>
      </c>
      <c r="S43" s="40">
        <v>0.68842270586190002</v>
      </c>
      <c r="T43" s="40">
        <v>0</v>
      </c>
      <c r="U43" s="40">
        <v>0</v>
      </c>
      <c r="V43" s="40">
        <v>2.5741268652405997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42.698424531158999</v>
      </c>
      <c r="AC43" s="40">
        <v>1.7751565077919997</v>
      </c>
      <c r="AD43" s="40">
        <v>7.05912601724E-2</v>
      </c>
      <c r="AE43" s="40">
        <v>0</v>
      </c>
      <c r="AF43" s="40">
        <v>21.30696513184969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50.619533029614722</v>
      </c>
      <c r="AM43" s="40">
        <v>0.62493285306829982</v>
      </c>
      <c r="AN43" s="40">
        <v>0.30604952827580001</v>
      </c>
      <c r="AO43" s="40">
        <v>0</v>
      </c>
      <c r="AP43" s="40">
        <v>10.153540000473397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59.165191903637371</v>
      </c>
      <c r="AW43" s="40">
        <v>9.3902365413743034</v>
      </c>
      <c r="AX43" s="40">
        <v>0</v>
      </c>
      <c r="AY43" s="40">
        <v>0</v>
      </c>
      <c r="AZ43" s="40">
        <v>66.674224945592087</v>
      </c>
      <c r="BA43" s="40">
        <v>0</v>
      </c>
      <c r="BB43" s="40">
        <v>0</v>
      </c>
      <c r="BC43" s="40">
        <v>0</v>
      </c>
      <c r="BD43" s="40">
        <v>0</v>
      </c>
      <c r="BE43" s="40">
        <v>0</v>
      </c>
      <c r="BF43" s="40">
        <v>13.956869540434166</v>
      </c>
      <c r="BG43" s="40">
        <v>0.93038456865469998</v>
      </c>
      <c r="BH43" s="40">
        <v>0.5402922865516</v>
      </c>
      <c r="BI43" s="40">
        <v>0</v>
      </c>
      <c r="BJ43" s="40">
        <v>3.7202004804102002</v>
      </c>
      <c r="BK43" s="41">
        <f>SUM(C43:BJ43)</f>
        <v>293.8902050158419</v>
      </c>
      <c r="BM43" s="42"/>
      <c r="BO43" s="42"/>
    </row>
    <row r="44" spans="1:67">
      <c r="A44" s="17"/>
      <c r="B44" s="34" t="s">
        <v>120</v>
      </c>
      <c r="C44" s="40">
        <v>0</v>
      </c>
      <c r="D44" s="40">
        <v>1.5165511992412999</v>
      </c>
      <c r="E44" s="40">
        <v>18.586681946206799</v>
      </c>
      <c r="F44" s="40">
        <v>0</v>
      </c>
      <c r="G44" s="40">
        <v>0</v>
      </c>
      <c r="H44" s="40">
        <v>0.84022660850860087</v>
      </c>
      <c r="I44" s="40">
        <v>11.746562803862</v>
      </c>
      <c r="J44" s="40">
        <v>0.92072654382749997</v>
      </c>
      <c r="K44" s="40">
        <v>0</v>
      </c>
      <c r="L44" s="40">
        <v>0.32425851296450003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0.45395557878560017</v>
      </c>
      <c r="S44" s="40">
        <v>0</v>
      </c>
      <c r="T44" s="40">
        <v>0</v>
      </c>
      <c r="U44" s="40">
        <v>0</v>
      </c>
      <c r="V44" s="40">
        <v>9.0111243137700012E-2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16.707561683223901</v>
      </c>
      <c r="AC44" s="40">
        <v>0.36883859510240002</v>
      </c>
      <c r="AD44" s="40">
        <v>0</v>
      </c>
      <c r="AE44" s="40">
        <v>0</v>
      </c>
      <c r="AF44" s="40">
        <v>3.1128359733430004</v>
      </c>
      <c r="AG44" s="40">
        <v>0</v>
      </c>
      <c r="AH44" s="40">
        <v>0</v>
      </c>
      <c r="AI44" s="40">
        <v>0</v>
      </c>
      <c r="AJ44" s="40">
        <v>0</v>
      </c>
      <c r="AK44" s="40">
        <v>0</v>
      </c>
      <c r="AL44" s="40">
        <v>19.879095344921883</v>
      </c>
      <c r="AM44" s="40">
        <v>1.6404374797232</v>
      </c>
      <c r="AN44" s="40">
        <v>0</v>
      </c>
      <c r="AO44" s="40">
        <v>0</v>
      </c>
      <c r="AP44" s="40">
        <v>0.30654073499949996</v>
      </c>
      <c r="AQ44" s="40">
        <v>0</v>
      </c>
      <c r="AR44" s="40">
        <v>0</v>
      </c>
      <c r="AS44" s="40">
        <v>0</v>
      </c>
      <c r="AT44" s="40">
        <v>0</v>
      </c>
      <c r="AU44" s="40">
        <v>0</v>
      </c>
      <c r="AV44" s="40">
        <v>7.2678941372876853</v>
      </c>
      <c r="AW44" s="40">
        <v>29.409648631861096</v>
      </c>
      <c r="AX44" s="40">
        <v>0</v>
      </c>
      <c r="AY44" s="40">
        <v>0</v>
      </c>
      <c r="AZ44" s="40">
        <v>1.8637862561707998</v>
      </c>
      <c r="BA44" s="40">
        <v>0</v>
      </c>
      <c r="BB44" s="40">
        <v>0</v>
      </c>
      <c r="BC44" s="40">
        <v>0</v>
      </c>
      <c r="BD44" s="40">
        <v>0</v>
      </c>
      <c r="BE44" s="40">
        <v>0</v>
      </c>
      <c r="BF44" s="40">
        <v>3.7126625410668046</v>
      </c>
      <c r="BG44" s="40">
        <v>9.155226589639999E-2</v>
      </c>
      <c r="BH44" s="40">
        <v>0</v>
      </c>
      <c r="BI44" s="40">
        <v>0</v>
      </c>
      <c r="BJ44" s="40">
        <v>0.1228545764482</v>
      </c>
      <c r="BK44" s="41">
        <f>SUM(C44:BJ44)</f>
        <v>118.96278265657888</v>
      </c>
      <c r="BM44" s="42"/>
      <c r="BO44" s="42"/>
    </row>
    <row r="45" spans="1:67">
      <c r="A45" s="17"/>
      <c r="B45" s="34" t="s">
        <v>121</v>
      </c>
      <c r="C45" s="40">
        <v>0</v>
      </c>
      <c r="D45" s="40">
        <v>0.4609533977586</v>
      </c>
      <c r="E45" s="40">
        <v>0</v>
      </c>
      <c r="F45" s="40">
        <v>0</v>
      </c>
      <c r="G45" s="40">
        <v>0</v>
      </c>
      <c r="H45" s="40">
        <v>0.77628602019850002</v>
      </c>
      <c r="I45" s="40">
        <v>1.13485391724E-2</v>
      </c>
      <c r="J45" s="40">
        <v>0</v>
      </c>
      <c r="K45" s="40">
        <v>0</v>
      </c>
      <c r="L45" s="40">
        <v>0.19633769865459999</v>
      </c>
      <c r="M45" s="40">
        <v>0</v>
      </c>
      <c r="N45" s="40">
        <v>0</v>
      </c>
      <c r="O45" s="40">
        <v>0</v>
      </c>
      <c r="P45" s="40">
        <v>0</v>
      </c>
      <c r="Q45" s="40">
        <v>0</v>
      </c>
      <c r="R45" s="40">
        <v>0.42092671309910007</v>
      </c>
      <c r="S45" s="40">
        <v>0</v>
      </c>
      <c r="T45" s="40">
        <v>0</v>
      </c>
      <c r="U45" s="40">
        <v>0</v>
      </c>
      <c r="V45" s="40">
        <v>0.10223694834469998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40">
        <v>5.4489982144401123</v>
      </c>
      <c r="AC45" s="40">
        <v>7.1099586620400002E-2</v>
      </c>
      <c r="AD45" s="40">
        <v>0</v>
      </c>
      <c r="AE45" s="40">
        <v>0</v>
      </c>
      <c r="AF45" s="40">
        <v>5.8406074344699993E-2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3.9325128647950032</v>
      </c>
      <c r="AM45" s="40">
        <v>0.12734210313769997</v>
      </c>
      <c r="AN45" s="40">
        <v>0</v>
      </c>
      <c r="AO45" s="40">
        <v>0</v>
      </c>
      <c r="AP45" s="40">
        <v>7.6287299310000001E-2</v>
      </c>
      <c r="AQ45" s="40">
        <v>0</v>
      </c>
      <c r="AR45" s="40">
        <v>0</v>
      </c>
      <c r="AS45" s="40">
        <v>0</v>
      </c>
      <c r="AT45" s="40">
        <v>0</v>
      </c>
      <c r="AU45" s="40">
        <v>0</v>
      </c>
      <c r="AV45" s="40">
        <v>8.1855673707663055</v>
      </c>
      <c r="AW45" s="40">
        <v>0.21674021824129996</v>
      </c>
      <c r="AX45" s="40">
        <v>0</v>
      </c>
      <c r="AY45" s="40">
        <v>0</v>
      </c>
      <c r="AZ45" s="40">
        <v>4.7973034154118004</v>
      </c>
      <c r="BA45" s="40">
        <v>0</v>
      </c>
      <c r="BB45" s="40">
        <v>0</v>
      </c>
      <c r="BC45" s="40">
        <v>0</v>
      </c>
      <c r="BD45" s="40">
        <v>0</v>
      </c>
      <c r="BE45" s="40">
        <v>0</v>
      </c>
      <c r="BF45" s="40">
        <v>2.5804583918922974</v>
      </c>
      <c r="BG45" s="40">
        <v>5.0231848862000002E-2</v>
      </c>
      <c r="BH45" s="40">
        <v>1.6158214592758</v>
      </c>
      <c r="BI45" s="40">
        <v>0</v>
      </c>
      <c r="BJ45" s="40">
        <v>0.20973292427529999</v>
      </c>
      <c r="BK45" s="41">
        <f>SUM(C45:BJ45)</f>
        <v>29.338591088600619</v>
      </c>
      <c r="BM45" s="42"/>
      <c r="BO45" s="42"/>
    </row>
    <row r="46" spans="1:67">
      <c r="A46" s="17"/>
      <c r="B46" s="26" t="s">
        <v>90</v>
      </c>
      <c r="C46" s="36">
        <f>SUM(C41:C45)</f>
        <v>0</v>
      </c>
      <c r="D46" s="36">
        <f t="shared" ref="D46:BJ46" si="11">SUM(D41:D45)</f>
        <v>2.9232880943446</v>
      </c>
      <c r="E46" s="36">
        <f t="shared" si="11"/>
        <v>18.586681946206799</v>
      </c>
      <c r="F46" s="36">
        <f t="shared" si="11"/>
        <v>0</v>
      </c>
      <c r="G46" s="36">
        <f t="shared" si="11"/>
        <v>0</v>
      </c>
      <c r="H46" s="36">
        <f t="shared" si="11"/>
        <v>8.1915011140801042</v>
      </c>
      <c r="I46" s="36">
        <f t="shared" si="11"/>
        <v>13.099398040758</v>
      </c>
      <c r="J46" s="36">
        <f t="shared" si="11"/>
        <v>1.8388278778617999</v>
      </c>
      <c r="K46" s="36">
        <f t="shared" si="11"/>
        <v>0</v>
      </c>
      <c r="L46" s="36">
        <f t="shared" si="11"/>
        <v>5.583600599719599</v>
      </c>
      <c r="M46" s="36">
        <f t="shared" si="11"/>
        <v>0</v>
      </c>
      <c r="N46" s="36">
        <f t="shared" si="11"/>
        <v>0</v>
      </c>
      <c r="O46" s="36">
        <f t="shared" si="11"/>
        <v>0</v>
      </c>
      <c r="P46" s="36">
        <f t="shared" si="11"/>
        <v>0</v>
      </c>
      <c r="Q46" s="36">
        <f t="shared" si="11"/>
        <v>0</v>
      </c>
      <c r="R46" s="36">
        <f t="shared" si="11"/>
        <v>4.358615644158399</v>
      </c>
      <c r="S46" s="36">
        <f t="shared" si="11"/>
        <v>0.89311272386179996</v>
      </c>
      <c r="T46" s="36">
        <f t="shared" si="11"/>
        <v>0</v>
      </c>
      <c r="U46" s="36">
        <f t="shared" si="11"/>
        <v>0</v>
      </c>
      <c r="V46" s="36">
        <f t="shared" si="11"/>
        <v>3.9738734617566998</v>
      </c>
      <c r="W46" s="36">
        <f t="shared" si="11"/>
        <v>0</v>
      </c>
      <c r="X46" s="36">
        <f t="shared" si="11"/>
        <v>0</v>
      </c>
      <c r="Y46" s="36">
        <f t="shared" si="11"/>
        <v>0</v>
      </c>
      <c r="Z46" s="36">
        <f t="shared" si="11"/>
        <v>0</v>
      </c>
      <c r="AA46" s="36">
        <f t="shared" si="11"/>
        <v>0</v>
      </c>
      <c r="AB46" s="36">
        <f t="shared" si="11"/>
        <v>90.588437428447932</v>
      </c>
      <c r="AC46" s="36">
        <f t="shared" si="11"/>
        <v>5.2570183881343988</v>
      </c>
      <c r="AD46" s="36">
        <f t="shared" si="11"/>
        <v>7.05912601724E-2</v>
      </c>
      <c r="AE46" s="36">
        <f t="shared" si="11"/>
        <v>0</v>
      </c>
      <c r="AF46" s="36">
        <f t="shared" si="11"/>
        <v>48.101911753590102</v>
      </c>
      <c r="AG46" s="36">
        <f t="shared" si="11"/>
        <v>0</v>
      </c>
      <c r="AH46" s="36">
        <f t="shared" si="11"/>
        <v>0</v>
      </c>
      <c r="AI46" s="36">
        <f t="shared" si="11"/>
        <v>0</v>
      </c>
      <c r="AJ46" s="36">
        <f t="shared" si="11"/>
        <v>0</v>
      </c>
      <c r="AK46" s="36">
        <f t="shared" si="11"/>
        <v>0</v>
      </c>
      <c r="AL46" s="36">
        <f t="shared" si="11"/>
        <v>113.49464126293152</v>
      </c>
      <c r="AM46" s="36">
        <f t="shared" si="11"/>
        <v>3.1986742017209</v>
      </c>
      <c r="AN46" s="36">
        <f t="shared" si="11"/>
        <v>0.30604952827580001</v>
      </c>
      <c r="AO46" s="36">
        <f t="shared" si="11"/>
        <v>0</v>
      </c>
      <c r="AP46" s="36">
        <f t="shared" si="11"/>
        <v>24.696007342013605</v>
      </c>
      <c r="AQ46" s="36">
        <f t="shared" si="11"/>
        <v>0</v>
      </c>
      <c r="AR46" s="36">
        <f t="shared" si="11"/>
        <v>0</v>
      </c>
      <c r="AS46" s="36">
        <f t="shared" si="11"/>
        <v>0</v>
      </c>
      <c r="AT46" s="36">
        <f t="shared" si="11"/>
        <v>0</v>
      </c>
      <c r="AU46" s="36">
        <f t="shared" si="11"/>
        <v>0</v>
      </c>
      <c r="AV46" s="36">
        <f t="shared" si="11"/>
        <v>170.53373455657635</v>
      </c>
      <c r="AW46" s="36">
        <f t="shared" si="11"/>
        <v>53.79995361688308</v>
      </c>
      <c r="AX46" s="36">
        <f t="shared" si="11"/>
        <v>0</v>
      </c>
      <c r="AY46" s="36">
        <f t="shared" si="11"/>
        <v>0</v>
      </c>
      <c r="AZ46" s="36">
        <f t="shared" si="11"/>
        <v>197.17352851112628</v>
      </c>
      <c r="BA46" s="36">
        <f t="shared" si="11"/>
        <v>0</v>
      </c>
      <c r="BB46" s="36">
        <f t="shared" si="11"/>
        <v>0</v>
      </c>
      <c r="BC46" s="36">
        <f t="shared" si="11"/>
        <v>0</v>
      </c>
      <c r="BD46" s="36">
        <f t="shared" si="11"/>
        <v>0</v>
      </c>
      <c r="BE46" s="36">
        <f t="shared" si="11"/>
        <v>0</v>
      </c>
      <c r="BF46" s="36">
        <f t="shared" si="11"/>
        <v>36.505748172962306</v>
      </c>
      <c r="BG46" s="36">
        <f t="shared" si="11"/>
        <v>2.3669924352055998</v>
      </c>
      <c r="BH46" s="36">
        <f t="shared" si="11"/>
        <v>3.7139507024479999</v>
      </c>
      <c r="BI46" s="36">
        <f t="shared" si="11"/>
        <v>0</v>
      </c>
      <c r="BJ46" s="36">
        <f t="shared" si="11"/>
        <v>12.947699143507199</v>
      </c>
      <c r="BK46" s="38">
        <f>SUM(BK41:BK45)</f>
        <v>822.20383780674319</v>
      </c>
    </row>
    <row r="47" spans="1:67">
      <c r="A47" s="17"/>
      <c r="B47" s="27" t="s">
        <v>88</v>
      </c>
      <c r="C47" s="36">
        <f>C39+C46</f>
        <v>0</v>
      </c>
      <c r="D47" s="36">
        <f t="shared" ref="D47:BJ47" si="12">D39+D46</f>
        <v>3.4065158074135002</v>
      </c>
      <c r="E47" s="36">
        <f t="shared" si="12"/>
        <v>18.586681946206799</v>
      </c>
      <c r="F47" s="36">
        <f t="shared" si="12"/>
        <v>0</v>
      </c>
      <c r="G47" s="36">
        <f t="shared" si="12"/>
        <v>0</v>
      </c>
      <c r="H47" s="36">
        <f t="shared" si="12"/>
        <v>12.338757898150305</v>
      </c>
      <c r="I47" s="36">
        <f t="shared" si="12"/>
        <v>13.1053415814476</v>
      </c>
      <c r="J47" s="36">
        <f t="shared" si="12"/>
        <v>1.8388278778617999</v>
      </c>
      <c r="K47" s="36">
        <f t="shared" si="12"/>
        <v>0</v>
      </c>
      <c r="L47" s="36">
        <f t="shared" si="12"/>
        <v>6.0475699443735991</v>
      </c>
      <c r="M47" s="36">
        <f t="shared" si="12"/>
        <v>0</v>
      </c>
      <c r="N47" s="36">
        <f t="shared" si="12"/>
        <v>0</v>
      </c>
      <c r="O47" s="36">
        <f t="shared" si="12"/>
        <v>0</v>
      </c>
      <c r="P47" s="36">
        <f t="shared" si="12"/>
        <v>0</v>
      </c>
      <c r="Q47" s="36">
        <f t="shared" si="12"/>
        <v>0</v>
      </c>
      <c r="R47" s="36">
        <f t="shared" si="12"/>
        <v>7.2382915553360014</v>
      </c>
      <c r="S47" s="36">
        <f t="shared" si="12"/>
        <v>0.89311272386179996</v>
      </c>
      <c r="T47" s="36">
        <f t="shared" si="12"/>
        <v>0</v>
      </c>
      <c r="U47" s="36">
        <f t="shared" si="12"/>
        <v>0</v>
      </c>
      <c r="V47" s="36">
        <f t="shared" si="12"/>
        <v>4.0884078386871998</v>
      </c>
      <c r="W47" s="36">
        <f t="shared" si="12"/>
        <v>0</v>
      </c>
      <c r="X47" s="36">
        <f t="shared" si="12"/>
        <v>0</v>
      </c>
      <c r="Y47" s="36">
        <f t="shared" si="12"/>
        <v>0</v>
      </c>
      <c r="Z47" s="36">
        <f t="shared" si="12"/>
        <v>0</v>
      </c>
      <c r="AA47" s="36">
        <f t="shared" si="12"/>
        <v>0</v>
      </c>
      <c r="AB47" s="36">
        <f t="shared" si="12"/>
        <v>118.15993342589508</v>
      </c>
      <c r="AC47" s="36">
        <f t="shared" si="12"/>
        <v>6.1262385699961985</v>
      </c>
      <c r="AD47" s="36">
        <f t="shared" si="12"/>
        <v>7.05912601724E-2</v>
      </c>
      <c r="AE47" s="36">
        <f t="shared" si="12"/>
        <v>0</v>
      </c>
      <c r="AF47" s="36">
        <f t="shared" si="12"/>
        <v>60.114473129272604</v>
      </c>
      <c r="AG47" s="36">
        <f t="shared" si="12"/>
        <v>0</v>
      </c>
      <c r="AH47" s="36">
        <f t="shared" si="12"/>
        <v>0</v>
      </c>
      <c r="AI47" s="36">
        <f t="shared" si="12"/>
        <v>0</v>
      </c>
      <c r="AJ47" s="36">
        <f t="shared" si="12"/>
        <v>0</v>
      </c>
      <c r="AK47" s="36">
        <f t="shared" si="12"/>
        <v>0</v>
      </c>
      <c r="AL47" s="36">
        <f t="shared" si="12"/>
        <v>143.57117900317425</v>
      </c>
      <c r="AM47" s="36">
        <f t="shared" si="12"/>
        <v>3.4394095476861999</v>
      </c>
      <c r="AN47" s="36">
        <f t="shared" si="12"/>
        <v>0.30604952827580001</v>
      </c>
      <c r="AO47" s="36">
        <f t="shared" si="12"/>
        <v>0</v>
      </c>
      <c r="AP47" s="36">
        <f t="shared" si="12"/>
        <v>27.968312231354304</v>
      </c>
      <c r="AQ47" s="36">
        <f t="shared" si="12"/>
        <v>0</v>
      </c>
      <c r="AR47" s="36">
        <f t="shared" si="12"/>
        <v>0</v>
      </c>
      <c r="AS47" s="36">
        <f t="shared" si="12"/>
        <v>0</v>
      </c>
      <c r="AT47" s="36">
        <f t="shared" si="12"/>
        <v>0</v>
      </c>
      <c r="AU47" s="36">
        <f t="shared" si="12"/>
        <v>0</v>
      </c>
      <c r="AV47" s="36">
        <f t="shared" si="12"/>
        <v>352.94019634908932</v>
      </c>
      <c r="AW47" s="36">
        <f t="shared" si="12"/>
        <v>64.093814983295175</v>
      </c>
      <c r="AX47" s="36">
        <f t="shared" si="12"/>
        <v>0</v>
      </c>
      <c r="AY47" s="36">
        <f t="shared" si="12"/>
        <v>0</v>
      </c>
      <c r="AZ47" s="36">
        <f t="shared" si="12"/>
        <v>266.31744132133656</v>
      </c>
      <c r="BA47" s="36">
        <f t="shared" si="12"/>
        <v>0</v>
      </c>
      <c r="BB47" s="36">
        <f t="shared" si="12"/>
        <v>0</v>
      </c>
      <c r="BC47" s="36">
        <f t="shared" si="12"/>
        <v>0</v>
      </c>
      <c r="BD47" s="36">
        <f t="shared" si="12"/>
        <v>0</v>
      </c>
      <c r="BE47" s="36">
        <f t="shared" si="12"/>
        <v>0</v>
      </c>
      <c r="BF47" s="36">
        <f t="shared" si="12"/>
        <v>73.2568466302383</v>
      </c>
      <c r="BG47" s="36">
        <f t="shared" si="12"/>
        <v>2.3678555318951999</v>
      </c>
      <c r="BH47" s="36">
        <f t="shared" si="12"/>
        <v>3.7139507024479999</v>
      </c>
      <c r="BI47" s="36">
        <f t="shared" si="12"/>
        <v>0</v>
      </c>
      <c r="BJ47" s="36">
        <f t="shared" si="12"/>
        <v>16.861118223365601</v>
      </c>
      <c r="BK47" s="38">
        <f>BK46+BK39</f>
        <v>1206.8509176108334</v>
      </c>
    </row>
    <row r="48" spans="1:67" ht="3" customHeight="1">
      <c r="A48" s="17"/>
      <c r="B48" s="25"/>
      <c r="C48" s="57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8"/>
    </row>
    <row r="49" spans="1:63">
      <c r="A49" s="17" t="s">
        <v>18</v>
      </c>
      <c r="B49" s="24" t="s">
        <v>8</v>
      </c>
      <c r="C49" s="57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8"/>
    </row>
    <row r="50" spans="1:63">
      <c r="A50" s="17" t="s">
        <v>80</v>
      </c>
      <c r="B50" s="25" t="s">
        <v>19</v>
      </c>
      <c r="C50" s="57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8"/>
    </row>
    <row r="51" spans="1:63">
      <c r="A51" s="17"/>
      <c r="B51" s="26" t="s">
        <v>40</v>
      </c>
      <c r="C51" s="36">
        <v>0</v>
      </c>
      <c r="D51" s="36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6">
        <v>0</v>
      </c>
      <c r="AJ51" s="36">
        <v>0</v>
      </c>
      <c r="AK51" s="36">
        <v>0</v>
      </c>
      <c r="AL51" s="36">
        <v>0</v>
      </c>
      <c r="AM51" s="36">
        <v>0</v>
      </c>
      <c r="AN51" s="36">
        <v>0</v>
      </c>
      <c r="AO51" s="36">
        <v>0</v>
      </c>
      <c r="AP51" s="36">
        <v>0</v>
      </c>
      <c r="AQ51" s="36">
        <v>0</v>
      </c>
      <c r="AR51" s="36">
        <v>0</v>
      </c>
      <c r="AS51" s="36">
        <v>0</v>
      </c>
      <c r="AT51" s="36">
        <v>0</v>
      </c>
      <c r="AU51" s="36">
        <v>0</v>
      </c>
      <c r="AV51" s="36">
        <v>0</v>
      </c>
      <c r="AW51" s="36">
        <v>0</v>
      </c>
      <c r="AX51" s="36">
        <v>0</v>
      </c>
      <c r="AY51" s="36">
        <v>0</v>
      </c>
      <c r="AZ51" s="36">
        <v>0</v>
      </c>
      <c r="BA51" s="36">
        <v>0</v>
      </c>
      <c r="BB51" s="36">
        <v>0</v>
      </c>
      <c r="BC51" s="36">
        <v>0</v>
      </c>
      <c r="BD51" s="36">
        <v>0</v>
      </c>
      <c r="BE51" s="36">
        <v>0</v>
      </c>
      <c r="BF51" s="36">
        <v>0</v>
      </c>
      <c r="BG51" s="36">
        <v>0</v>
      </c>
      <c r="BH51" s="36">
        <v>0</v>
      </c>
      <c r="BI51" s="36">
        <v>0</v>
      </c>
      <c r="BJ51" s="36">
        <v>0</v>
      </c>
      <c r="BK51" s="39">
        <f>SUM(C51:BJ51)</f>
        <v>0</v>
      </c>
    </row>
    <row r="52" spans="1:63">
      <c r="A52" s="17"/>
      <c r="B52" s="27" t="s">
        <v>87</v>
      </c>
      <c r="C52" s="36">
        <f>SUM(C51)</f>
        <v>0</v>
      </c>
      <c r="D52" s="36">
        <f t="shared" ref="D52:BJ52" si="13">SUM(D51)</f>
        <v>0</v>
      </c>
      <c r="E52" s="36">
        <f t="shared" si="13"/>
        <v>0</v>
      </c>
      <c r="F52" s="36">
        <f t="shared" si="13"/>
        <v>0</v>
      </c>
      <c r="G52" s="36">
        <f t="shared" si="13"/>
        <v>0</v>
      </c>
      <c r="H52" s="36">
        <f t="shared" si="13"/>
        <v>0</v>
      </c>
      <c r="I52" s="36">
        <f t="shared" si="13"/>
        <v>0</v>
      </c>
      <c r="J52" s="36">
        <f t="shared" si="13"/>
        <v>0</v>
      </c>
      <c r="K52" s="36">
        <f t="shared" si="13"/>
        <v>0</v>
      </c>
      <c r="L52" s="36">
        <f t="shared" si="13"/>
        <v>0</v>
      </c>
      <c r="M52" s="36">
        <f t="shared" si="13"/>
        <v>0</v>
      </c>
      <c r="N52" s="36">
        <f t="shared" si="13"/>
        <v>0</v>
      </c>
      <c r="O52" s="36">
        <f t="shared" si="13"/>
        <v>0</v>
      </c>
      <c r="P52" s="36">
        <f t="shared" si="13"/>
        <v>0</v>
      </c>
      <c r="Q52" s="36">
        <f t="shared" si="13"/>
        <v>0</v>
      </c>
      <c r="R52" s="36">
        <f t="shared" si="13"/>
        <v>0</v>
      </c>
      <c r="S52" s="36">
        <f t="shared" si="13"/>
        <v>0</v>
      </c>
      <c r="T52" s="36">
        <f t="shared" si="13"/>
        <v>0</v>
      </c>
      <c r="U52" s="36">
        <f t="shared" si="13"/>
        <v>0</v>
      </c>
      <c r="V52" s="36">
        <f t="shared" si="13"/>
        <v>0</v>
      </c>
      <c r="W52" s="36">
        <f t="shared" si="13"/>
        <v>0</v>
      </c>
      <c r="X52" s="36">
        <f t="shared" si="13"/>
        <v>0</v>
      </c>
      <c r="Y52" s="36">
        <f t="shared" si="13"/>
        <v>0</v>
      </c>
      <c r="Z52" s="36">
        <f t="shared" si="13"/>
        <v>0</v>
      </c>
      <c r="AA52" s="36">
        <f t="shared" si="13"/>
        <v>0</v>
      </c>
      <c r="AB52" s="36">
        <f t="shared" si="13"/>
        <v>0</v>
      </c>
      <c r="AC52" s="36">
        <f t="shared" si="13"/>
        <v>0</v>
      </c>
      <c r="AD52" s="36">
        <f t="shared" si="13"/>
        <v>0</v>
      </c>
      <c r="AE52" s="36">
        <f t="shared" si="13"/>
        <v>0</v>
      </c>
      <c r="AF52" s="36">
        <f t="shared" si="13"/>
        <v>0</v>
      </c>
      <c r="AG52" s="36">
        <f t="shared" si="13"/>
        <v>0</v>
      </c>
      <c r="AH52" s="36">
        <f t="shared" si="13"/>
        <v>0</v>
      </c>
      <c r="AI52" s="36">
        <f t="shared" si="13"/>
        <v>0</v>
      </c>
      <c r="AJ52" s="36">
        <f t="shared" si="13"/>
        <v>0</v>
      </c>
      <c r="AK52" s="36">
        <f t="shared" si="13"/>
        <v>0</v>
      </c>
      <c r="AL52" s="36">
        <f t="shared" si="13"/>
        <v>0</v>
      </c>
      <c r="AM52" s="36">
        <f t="shared" si="13"/>
        <v>0</v>
      </c>
      <c r="AN52" s="36">
        <f t="shared" si="13"/>
        <v>0</v>
      </c>
      <c r="AO52" s="36">
        <f t="shared" si="13"/>
        <v>0</v>
      </c>
      <c r="AP52" s="36">
        <f t="shared" si="13"/>
        <v>0</v>
      </c>
      <c r="AQ52" s="36">
        <f t="shared" si="13"/>
        <v>0</v>
      </c>
      <c r="AR52" s="36">
        <f t="shared" si="13"/>
        <v>0</v>
      </c>
      <c r="AS52" s="36">
        <f t="shared" si="13"/>
        <v>0</v>
      </c>
      <c r="AT52" s="36">
        <f t="shared" si="13"/>
        <v>0</v>
      </c>
      <c r="AU52" s="36">
        <f t="shared" si="13"/>
        <v>0</v>
      </c>
      <c r="AV52" s="36">
        <f t="shared" si="13"/>
        <v>0</v>
      </c>
      <c r="AW52" s="36">
        <f t="shared" si="13"/>
        <v>0</v>
      </c>
      <c r="AX52" s="36">
        <f t="shared" si="13"/>
        <v>0</v>
      </c>
      <c r="AY52" s="36">
        <f t="shared" si="13"/>
        <v>0</v>
      </c>
      <c r="AZ52" s="36">
        <f t="shared" si="13"/>
        <v>0</v>
      </c>
      <c r="BA52" s="36">
        <f t="shared" si="13"/>
        <v>0</v>
      </c>
      <c r="BB52" s="36">
        <f t="shared" si="13"/>
        <v>0</v>
      </c>
      <c r="BC52" s="36">
        <f t="shared" si="13"/>
        <v>0</v>
      </c>
      <c r="BD52" s="36">
        <f t="shared" si="13"/>
        <v>0</v>
      </c>
      <c r="BE52" s="36">
        <f t="shared" si="13"/>
        <v>0</v>
      </c>
      <c r="BF52" s="36">
        <f t="shared" si="13"/>
        <v>0</v>
      </c>
      <c r="BG52" s="36">
        <f t="shared" si="13"/>
        <v>0</v>
      </c>
      <c r="BH52" s="36">
        <f t="shared" si="13"/>
        <v>0</v>
      </c>
      <c r="BI52" s="36">
        <f t="shared" si="13"/>
        <v>0</v>
      </c>
      <c r="BJ52" s="36">
        <f t="shared" si="13"/>
        <v>0</v>
      </c>
      <c r="BK52" s="39">
        <f>SUM(BK51)</f>
        <v>0</v>
      </c>
    </row>
    <row r="53" spans="1:63" ht="2.25" customHeight="1">
      <c r="A53" s="17"/>
      <c r="B53" s="25"/>
      <c r="C53" s="57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8"/>
    </row>
    <row r="54" spans="1:63">
      <c r="A54" s="17" t="s">
        <v>4</v>
      </c>
      <c r="B54" s="24" t="s">
        <v>9</v>
      </c>
      <c r="C54" s="57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8"/>
    </row>
    <row r="55" spans="1:63">
      <c r="A55" s="17" t="s">
        <v>80</v>
      </c>
      <c r="B55" s="25" t="s">
        <v>20</v>
      </c>
      <c r="C55" s="57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8"/>
    </row>
    <row r="56" spans="1:63">
      <c r="A56" s="17"/>
      <c r="B56" s="34" t="s">
        <v>122</v>
      </c>
      <c r="C56" s="40">
        <v>0</v>
      </c>
      <c r="D56" s="40">
        <v>60.167200000000001</v>
      </c>
      <c r="E56" s="40">
        <v>0</v>
      </c>
      <c r="F56" s="40">
        <v>0</v>
      </c>
      <c r="G56" s="40">
        <v>0</v>
      </c>
      <c r="H56" s="40">
        <v>18.530100000000001</v>
      </c>
      <c r="I56" s="40">
        <v>2.2806000000000002</v>
      </c>
      <c r="J56" s="40">
        <v>0</v>
      </c>
      <c r="K56" s="40">
        <v>0</v>
      </c>
      <c r="L56" s="40">
        <v>7.8654999999999999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11.0799</v>
      </c>
      <c r="S56" s="40">
        <v>0.20860000000000001</v>
      </c>
      <c r="T56" s="40">
        <v>0</v>
      </c>
      <c r="U56" s="40">
        <v>0</v>
      </c>
      <c r="V56" s="40">
        <v>3.1734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0</v>
      </c>
      <c r="AH56" s="40">
        <v>0</v>
      </c>
      <c r="AI56" s="40">
        <v>0</v>
      </c>
      <c r="AJ56" s="40">
        <v>0</v>
      </c>
      <c r="AK56" s="40">
        <v>0</v>
      </c>
      <c r="AL56" s="40">
        <v>0</v>
      </c>
      <c r="AM56" s="40">
        <v>0</v>
      </c>
      <c r="AN56" s="40">
        <v>0</v>
      </c>
      <c r="AO56" s="40">
        <v>0</v>
      </c>
      <c r="AP56" s="40">
        <v>0</v>
      </c>
      <c r="AQ56" s="40">
        <v>0</v>
      </c>
      <c r="AR56" s="40">
        <v>0</v>
      </c>
      <c r="AS56" s="40">
        <v>0</v>
      </c>
      <c r="AT56" s="40">
        <v>0</v>
      </c>
      <c r="AU56" s="40">
        <v>0</v>
      </c>
      <c r="AV56" s="40">
        <v>0</v>
      </c>
      <c r="AW56" s="40">
        <v>0</v>
      </c>
      <c r="AX56" s="40">
        <v>0</v>
      </c>
      <c r="AY56" s="40">
        <v>0</v>
      </c>
      <c r="AZ56" s="40">
        <v>0</v>
      </c>
      <c r="BA56" s="40">
        <v>0</v>
      </c>
      <c r="BB56" s="40">
        <v>0</v>
      </c>
      <c r="BC56" s="40">
        <v>0</v>
      </c>
      <c r="BD56" s="40">
        <v>0</v>
      </c>
      <c r="BE56" s="40">
        <v>0</v>
      </c>
      <c r="BF56" s="40">
        <v>0</v>
      </c>
      <c r="BG56" s="40">
        <v>0</v>
      </c>
      <c r="BH56" s="40">
        <v>0</v>
      </c>
      <c r="BI56" s="40">
        <v>0</v>
      </c>
      <c r="BJ56" s="40">
        <v>0</v>
      </c>
      <c r="BK56" s="39">
        <f>SUM(C56:BJ56)</f>
        <v>103.3053</v>
      </c>
    </row>
    <row r="57" spans="1:63">
      <c r="A57" s="17"/>
      <c r="B57" s="26" t="s">
        <v>89</v>
      </c>
      <c r="C57" s="36">
        <f>SUM(C56)</f>
        <v>0</v>
      </c>
      <c r="D57" s="36">
        <f t="shared" ref="D57:BJ57" si="14">SUM(D56)</f>
        <v>60.167200000000001</v>
      </c>
      <c r="E57" s="36">
        <f t="shared" si="14"/>
        <v>0</v>
      </c>
      <c r="F57" s="36">
        <f t="shared" si="14"/>
        <v>0</v>
      </c>
      <c r="G57" s="36">
        <f t="shared" si="14"/>
        <v>0</v>
      </c>
      <c r="H57" s="36">
        <f t="shared" si="14"/>
        <v>18.530100000000001</v>
      </c>
      <c r="I57" s="36">
        <f t="shared" si="14"/>
        <v>2.2806000000000002</v>
      </c>
      <c r="J57" s="36">
        <f t="shared" si="14"/>
        <v>0</v>
      </c>
      <c r="K57" s="36">
        <f t="shared" si="14"/>
        <v>0</v>
      </c>
      <c r="L57" s="36">
        <f t="shared" si="14"/>
        <v>7.8654999999999999</v>
      </c>
      <c r="M57" s="36">
        <f t="shared" si="14"/>
        <v>0</v>
      </c>
      <c r="N57" s="36">
        <f t="shared" si="14"/>
        <v>0</v>
      </c>
      <c r="O57" s="36">
        <f t="shared" si="14"/>
        <v>0</v>
      </c>
      <c r="P57" s="36">
        <f t="shared" si="14"/>
        <v>0</v>
      </c>
      <c r="Q57" s="36">
        <f t="shared" si="14"/>
        <v>0</v>
      </c>
      <c r="R57" s="36">
        <f t="shared" si="14"/>
        <v>11.0799</v>
      </c>
      <c r="S57" s="36">
        <f t="shared" si="14"/>
        <v>0.20860000000000001</v>
      </c>
      <c r="T57" s="36">
        <f t="shared" si="14"/>
        <v>0</v>
      </c>
      <c r="U57" s="36">
        <f t="shared" si="14"/>
        <v>0</v>
      </c>
      <c r="V57" s="36">
        <f t="shared" si="14"/>
        <v>3.1734</v>
      </c>
      <c r="W57" s="36">
        <f t="shared" si="14"/>
        <v>0</v>
      </c>
      <c r="X57" s="36">
        <f t="shared" si="14"/>
        <v>0</v>
      </c>
      <c r="Y57" s="36">
        <f t="shared" si="14"/>
        <v>0</v>
      </c>
      <c r="Z57" s="36">
        <f t="shared" si="14"/>
        <v>0</v>
      </c>
      <c r="AA57" s="36">
        <f t="shared" si="14"/>
        <v>0</v>
      </c>
      <c r="AB57" s="36">
        <f t="shared" si="14"/>
        <v>0</v>
      </c>
      <c r="AC57" s="36">
        <f t="shared" si="14"/>
        <v>0</v>
      </c>
      <c r="AD57" s="36">
        <f t="shared" si="14"/>
        <v>0</v>
      </c>
      <c r="AE57" s="36">
        <f t="shared" si="14"/>
        <v>0</v>
      </c>
      <c r="AF57" s="36">
        <f t="shared" si="14"/>
        <v>0</v>
      </c>
      <c r="AG57" s="36">
        <f t="shared" si="14"/>
        <v>0</v>
      </c>
      <c r="AH57" s="36">
        <f t="shared" si="14"/>
        <v>0</v>
      </c>
      <c r="AI57" s="36">
        <f t="shared" si="14"/>
        <v>0</v>
      </c>
      <c r="AJ57" s="36">
        <f t="shared" si="14"/>
        <v>0</v>
      </c>
      <c r="AK57" s="36">
        <f t="shared" si="14"/>
        <v>0</v>
      </c>
      <c r="AL57" s="36">
        <f t="shared" si="14"/>
        <v>0</v>
      </c>
      <c r="AM57" s="36">
        <f t="shared" si="14"/>
        <v>0</v>
      </c>
      <c r="AN57" s="36">
        <f t="shared" si="14"/>
        <v>0</v>
      </c>
      <c r="AO57" s="36">
        <f t="shared" si="14"/>
        <v>0</v>
      </c>
      <c r="AP57" s="36">
        <f t="shared" si="14"/>
        <v>0</v>
      </c>
      <c r="AQ57" s="36">
        <f t="shared" si="14"/>
        <v>0</v>
      </c>
      <c r="AR57" s="36">
        <f t="shared" si="14"/>
        <v>0</v>
      </c>
      <c r="AS57" s="36">
        <f t="shared" si="14"/>
        <v>0</v>
      </c>
      <c r="AT57" s="36">
        <f t="shared" si="14"/>
        <v>0</v>
      </c>
      <c r="AU57" s="36">
        <f t="shared" si="14"/>
        <v>0</v>
      </c>
      <c r="AV57" s="36">
        <f t="shared" si="14"/>
        <v>0</v>
      </c>
      <c r="AW57" s="36">
        <f t="shared" si="14"/>
        <v>0</v>
      </c>
      <c r="AX57" s="36">
        <f t="shared" si="14"/>
        <v>0</v>
      </c>
      <c r="AY57" s="36">
        <f t="shared" si="14"/>
        <v>0</v>
      </c>
      <c r="AZ57" s="36">
        <f t="shared" si="14"/>
        <v>0</v>
      </c>
      <c r="BA57" s="36">
        <f t="shared" si="14"/>
        <v>0</v>
      </c>
      <c r="BB57" s="36">
        <f t="shared" si="14"/>
        <v>0</v>
      </c>
      <c r="BC57" s="36">
        <f t="shared" si="14"/>
        <v>0</v>
      </c>
      <c r="BD57" s="36">
        <f t="shared" si="14"/>
        <v>0</v>
      </c>
      <c r="BE57" s="36">
        <f t="shared" si="14"/>
        <v>0</v>
      </c>
      <c r="BF57" s="36">
        <f t="shared" si="14"/>
        <v>0</v>
      </c>
      <c r="BG57" s="36">
        <f t="shared" si="14"/>
        <v>0</v>
      </c>
      <c r="BH57" s="36">
        <f t="shared" si="14"/>
        <v>0</v>
      </c>
      <c r="BI57" s="36">
        <f t="shared" si="14"/>
        <v>0</v>
      </c>
      <c r="BJ57" s="36">
        <f t="shared" si="14"/>
        <v>0</v>
      </c>
      <c r="BK57" s="39">
        <f>SUM(BK56)</f>
        <v>103.3053</v>
      </c>
    </row>
    <row r="58" spans="1:63">
      <c r="A58" s="17" t="s">
        <v>81</v>
      </c>
      <c r="B58" s="25" t="s">
        <v>21</v>
      </c>
      <c r="C58" s="57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8"/>
    </row>
    <row r="59" spans="1:63">
      <c r="A59" s="17"/>
      <c r="B59" s="26" t="s">
        <v>40</v>
      </c>
      <c r="C59" s="36">
        <v>0</v>
      </c>
      <c r="D59" s="36">
        <v>0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6">
        <v>0</v>
      </c>
      <c r="AJ59" s="36">
        <v>0</v>
      </c>
      <c r="AK59" s="36">
        <v>0</v>
      </c>
      <c r="AL59" s="36">
        <v>0</v>
      </c>
      <c r="AM59" s="36">
        <v>0</v>
      </c>
      <c r="AN59" s="36">
        <v>0</v>
      </c>
      <c r="AO59" s="36">
        <v>0</v>
      </c>
      <c r="AP59" s="36">
        <v>0</v>
      </c>
      <c r="AQ59" s="36">
        <v>0</v>
      </c>
      <c r="AR59" s="36">
        <v>0</v>
      </c>
      <c r="AS59" s="36">
        <v>0</v>
      </c>
      <c r="AT59" s="36">
        <v>0</v>
      </c>
      <c r="AU59" s="36">
        <v>0</v>
      </c>
      <c r="AV59" s="36">
        <v>0</v>
      </c>
      <c r="AW59" s="36">
        <v>0</v>
      </c>
      <c r="AX59" s="36">
        <v>0</v>
      </c>
      <c r="AY59" s="36">
        <v>0</v>
      </c>
      <c r="AZ59" s="36">
        <v>0</v>
      </c>
      <c r="BA59" s="36">
        <v>0</v>
      </c>
      <c r="BB59" s="36">
        <v>0</v>
      </c>
      <c r="BC59" s="36">
        <v>0</v>
      </c>
      <c r="BD59" s="36">
        <v>0</v>
      </c>
      <c r="BE59" s="36">
        <v>0</v>
      </c>
      <c r="BF59" s="36">
        <v>0</v>
      </c>
      <c r="BG59" s="36">
        <v>0</v>
      </c>
      <c r="BH59" s="36">
        <v>0</v>
      </c>
      <c r="BI59" s="36">
        <v>0</v>
      </c>
      <c r="BJ59" s="36">
        <v>0</v>
      </c>
      <c r="BK59" s="39">
        <f>SUM(C59:BJ59)</f>
        <v>0</v>
      </c>
    </row>
    <row r="60" spans="1:63">
      <c r="A60" s="17"/>
      <c r="B60" s="26" t="s">
        <v>90</v>
      </c>
      <c r="C60" s="36">
        <f t="shared" ref="C60:BJ60" si="15">SUM(C59)</f>
        <v>0</v>
      </c>
      <c r="D60" s="36">
        <f t="shared" si="15"/>
        <v>0</v>
      </c>
      <c r="E60" s="36">
        <f t="shared" si="15"/>
        <v>0</v>
      </c>
      <c r="F60" s="36">
        <f t="shared" si="15"/>
        <v>0</v>
      </c>
      <c r="G60" s="36">
        <f t="shared" si="15"/>
        <v>0</v>
      </c>
      <c r="H60" s="36">
        <f t="shared" si="15"/>
        <v>0</v>
      </c>
      <c r="I60" s="36">
        <f t="shared" si="15"/>
        <v>0</v>
      </c>
      <c r="J60" s="36">
        <f t="shared" si="15"/>
        <v>0</v>
      </c>
      <c r="K60" s="36">
        <f t="shared" si="15"/>
        <v>0</v>
      </c>
      <c r="L60" s="36">
        <f t="shared" si="15"/>
        <v>0</v>
      </c>
      <c r="M60" s="36">
        <f t="shared" si="15"/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0</v>
      </c>
      <c r="R60" s="36">
        <f t="shared" si="15"/>
        <v>0</v>
      </c>
      <c r="S60" s="36">
        <f t="shared" si="15"/>
        <v>0</v>
      </c>
      <c r="T60" s="36">
        <f t="shared" si="15"/>
        <v>0</v>
      </c>
      <c r="U60" s="36">
        <f t="shared" si="15"/>
        <v>0</v>
      </c>
      <c r="V60" s="36">
        <f t="shared" si="15"/>
        <v>0</v>
      </c>
      <c r="W60" s="36">
        <f t="shared" si="15"/>
        <v>0</v>
      </c>
      <c r="X60" s="36">
        <f t="shared" si="15"/>
        <v>0</v>
      </c>
      <c r="Y60" s="36">
        <f t="shared" si="15"/>
        <v>0</v>
      </c>
      <c r="Z60" s="36">
        <f t="shared" si="15"/>
        <v>0</v>
      </c>
      <c r="AA60" s="36">
        <f t="shared" si="15"/>
        <v>0</v>
      </c>
      <c r="AB60" s="36">
        <f t="shared" si="15"/>
        <v>0</v>
      </c>
      <c r="AC60" s="36">
        <f t="shared" si="15"/>
        <v>0</v>
      </c>
      <c r="AD60" s="36">
        <f t="shared" si="15"/>
        <v>0</v>
      </c>
      <c r="AE60" s="36">
        <f t="shared" si="15"/>
        <v>0</v>
      </c>
      <c r="AF60" s="36">
        <f t="shared" si="15"/>
        <v>0</v>
      </c>
      <c r="AG60" s="36">
        <f t="shared" si="15"/>
        <v>0</v>
      </c>
      <c r="AH60" s="36">
        <f t="shared" si="15"/>
        <v>0</v>
      </c>
      <c r="AI60" s="36">
        <f t="shared" si="15"/>
        <v>0</v>
      </c>
      <c r="AJ60" s="36">
        <f t="shared" si="15"/>
        <v>0</v>
      </c>
      <c r="AK60" s="36">
        <f t="shared" si="15"/>
        <v>0</v>
      </c>
      <c r="AL60" s="36">
        <f t="shared" si="15"/>
        <v>0</v>
      </c>
      <c r="AM60" s="36">
        <f t="shared" si="15"/>
        <v>0</v>
      </c>
      <c r="AN60" s="36">
        <f t="shared" si="15"/>
        <v>0</v>
      </c>
      <c r="AO60" s="36">
        <f t="shared" si="15"/>
        <v>0</v>
      </c>
      <c r="AP60" s="36">
        <f t="shared" si="15"/>
        <v>0</v>
      </c>
      <c r="AQ60" s="36">
        <f t="shared" si="15"/>
        <v>0</v>
      </c>
      <c r="AR60" s="36">
        <f t="shared" si="15"/>
        <v>0</v>
      </c>
      <c r="AS60" s="36">
        <f t="shared" si="15"/>
        <v>0</v>
      </c>
      <c r="AT60" s="36">
        <f t="shared" si="15"/>
        <v>0</v>
      </c>
      <c r="AU60" s="36">
        <f t="shared" si="15"/>
        <v>0</v>
      </c>
      <c r="AV60" s="36">
        <f t="shared" si="15"/>
        <v>0</v>
      </c>
      <c r="AW60" s="36">
        <f t="shared" si="15"/>
        <v>0</v>
      </c>
      <c r="AX60" s="36">
        <f t="shared" si="15"/>
        <v>0</v>
      </c>
      <c r="AY60" s="36">
        <f t="shared" si="15"/>
        <v>0</v>
      </c>
      <c r="AZ60" s="36">
        <f t="shared" si="15"/>
        <v>0</v>
      </c>
      <c r="BA60" s="36">
        <f t="shared" si="15"/>
        <v>0</v>
      </c>
      <c r="BB60" s="36">
        <f t="shared" si="15"/>
        <v>0</v>
      </c>
      <c r="BC60" s="36">
        <f t="shared" si="15"/>
        <v>0</v>
      </c>
      <c r="BD60" s="36">
        <f t="shared" si="15"/>
        <v>0</v>
      </c>
      <c r="BE60" s="36">
        <f t="shared" si="15"/>
        <v>0</v>
      </c>
      <c r="BF60" s="36">
        <f t="shared" si="15"/>
        <v>0</v>
      </c>
      <c r="BG60" s="36">
        <f t="shared" si="15"/>
        <v>0</v>
      </c>
      <c r="BH60" s="36">
        <f t="shared" si="15"/>
        <v>0</v>
      </c>
      <c r="BI60" s="36">
        <f t="shared" si="15"/>
        <v>0</v>
      </c>
      <c r="BJ60" s="36">
        <f t="shared" si="15"/>
        <v>0</v>
      </c>
      <c r="BK60" s="39">
        <f>SUM(BK59)</f>
        <v>0</v>
      </c>
    </row>
    <row r="61" spans="1:63">
      <c r="A61" s="17"/>
      <c r="B61" s="27" t="s">
        <v>88</v>
      </c>
      <c r="C61" s="38">
        <f>C60+C57</f>
        <v>0</v>
      </c>
      <c r="D61" s="38">
        <f t="shared" ref="D61:BJ61" si="16">D60+D57</f>
        <v>60.167200000000001</v>
      </c>
      <c r="E61" s="38">
        <f t="shared" si="16"/>
        <v>0</v>
      </c>
      <c r="F61" s="38">
        <f t="shared" si="16"/>
        <v>0</v>
      </c>
      <c r="G61" s="38">
        <f t="shared" si="16"/>
        <v>0</v>
      </c>
      <c r="H61" s="38">
        <f t="shared" si="16"/>
        <v>18.530100000000001</v>
      </c>
      <c r="I61" s="38">
        <f t="shared" si="16"/>
        <v>2.2806000000000002</v>
      </c>
      <c r="J61" s="38">
        <f t="shared" si="16"/>
        <v>0</v>
      </c>
      <c r="K61" s="38">
        <f t="shared" si="16"/>
        <v>0</v>
      </c>
      <c r="L61" s="38">
        <f t="shared" si="16"/>
        <v>7.8654999999999999</v>
      </c>
      <c r="M61" s="38">
        <f t="shared" si="16"/>
        <v>0</v>
      </c>
      <c r="N61" s="38">
        <f t="shared" si="16"/>
        <v>0</v>
      </c>
      <c r="O61" s="38">
        <f t="shared" si="16"/>
        <v>0</v>
      </c>
      <c r="P61" s="38">
        <f t="shared" si="16"/>
        <v>0</v>
      </c>
      <c r="Q61" s="38">
        <f t="shared" si="16"/>
        <v>0</v>
      </c>
      <c r="R61" s="38">
        <f t="shared" si="16"/>
        <v>11.0799</v>
      </c>
      <c r="S61" s="38">
        <f t="shared" si="16"/>
        <v>0.20860000000000001</v>
      </c>
      <c r="T61" s="38">
        <f t="shared" si="16"/>
        <v>0</v>
      </c>
      <c r="U61" s="38">
        <f t="shared" si="16"/>
        <v>0</v>
      </c>
      <c r="V61" s="38">
        <f t="shared" si="16"/>
        <v>3.1734</v>
      </c>
      <c r="W61" s="38">
        <f t="shared" si="16"/>
        <v>0</v>
      </c>
      <c r="X61" s="38">
        <f t="shared" si="16"/>
        <v>0</v>
      </c>
      <c r="Y61" s="38">
        <f t="shared" si="16"/>
        <v>0</v>
      </c>
      <c r="Z61" s="38">
        <f t="shared" si="16"/>
        <v>0</v>
      </c>
      <c r="AA61" s="38">
        <f t="shared" si="16"/>
        <v>0</v>
      </c>
      <c r="AB61" s="38">
        <f t="shared" si="16"/>
        <v>0</v>
      </c>
      <c r="AC61" s="38">
        <f t="shared" si="16"/>
        <v>0</v>
      </c>
      <c r="AD61" s="38">
        <f t="shared" si="16"/>
        <v>0</v>
      </c>
      <c r="AE61" s="38">
        <f t="shared" si="16"/>
        <v>0</v>
      </c>
      <c r="AF61" s="38">
        <f t="shared" si="16"/>
        <v>0</v>
      </c>
      <c r="AG61" s="38">
        <f t="shared" si="16"/>
        <v>0</v>
      </c>
      <c r="AH61" s="38">
        <f t="shared" si="16"/>
        <v>0</v>
      </c>
      <c r="AI61" s="38">
        <f t="shared" si="16"/>
        <v>0</v>
      </c>
      <c r="AJ61" s="38">
        <f t="shared" si="16"/>
        <v>0</v>
      </c>
      <c r="AK61" s="38">
        <f t="shared" si="16"/>
        <v>0</v>
      </c>
      <c r="AL61" s="38">
        <f t="shared" si="16"/>
        <v>0</v>
      </c>
      <c r="AM61" s="38">
        <f t="shared" si="16"/>
        <v>0</v>
      </c>
      <c r="AN61" s="38">
        <f t="shared" si="16"/>
        <v>0</v>
      </c>
      <c r="AO61" s="38">
        <f t="shared" si="16"/>
        <v>0</v>
      </c>
      <c r="AP61" s="38">
        <f t="shared" si="16"/>
        <v>0</v>
      </c>
      <c r="AQ61" s="38">
        <f t="shared" si="16"/>
        <v>0</v>
      </c>
      <c r="AR61" s="38">
        <f t="shared" si="16"/>
        <v>0</v>
      </c>
      <c r="AS61" s="38">
        <f t="shared" si="16"/>
        <v>0</v>
      </c>
      <c r="AT61" s="38">
        <f t="shared" si="16"/>
        <v>0</v>
      </c>
      <c r="AU61" s="38">
        <f t="shared" si="16"/>
        <v>0</v>
      </c>
      <c r="AV61" s="38">
        <f t="shared" si="16"/>
        <v>0</v>
      </c>
      <c r="AW61" s="38">
        <f t="shared" si="16"/>
        <v>0</v>
      </c>
      <c r="AX61" s="38">
        <f t="shared" si="16"/>
        <v>0</v>
      </c>
      <c r="AY61" s="38">
        <f t="shared" si="16"/>
        <v>0</v>
      </c>
      <c r="AZ61" s="38">
        <f t="shared" si="16"/>
        <v>0</v>
      </c>
      <c r="BA61" s="38">
        <f t="shared" si="16"/>
        <v>0</v>
      </c>
      <c r="BB61" s="38">
        <f t="shared" si="16"/>
        <v>0</v>
      </c>
      <c r="BC61" s="38">
        <f t="shared" si="16"/>
        <v>0</v>
      </c>
      <c r="BD61" s="38">
        <f t="shared" si="16"/>
        <v>0</v>
      </c>
      <c r="BE61" s="38">
        <f t="shared" si="16"/>
        <v>0</v>
      </c>
      <c r="BF61" s="38">
        <f t="shared" si="16"/>
        <v>0</v>
      </c>
      <c r="BG61" s="38">
        <f t="shared" si="16"/>
        <v>0</v>
      </c>
      <c r="BH61" s="38">
        <f t="shared" si="16"/>
        <v>0</v>
      </c>
      <c r="BI61" s="38">
        <f t="shared" si="16"/>
        <v>0</v>
      </c>
      <c r="BJ61" s="38">
        <f t="shared" si="16"/>
        <v>0</v>
      </c>
      <c r="BK61" s="38">
        <f>BK60+BK57</f>
        <v>103.3053</v>
      </c>
    </row>
    <row r="62" spans="1:63" ht="4.5" customHeight="1">
      <c r="A62" s="17"/>
      <c r="B62" s="25"/>
      <c r="C62" s="57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8"/>
    </row>
    <row r="63" spans="1:63">
      <c r="A63" s="17" t="s">
        <v>22</v>
      </c>
      <c r="B63" s="24" t="s">
        <v>23</v>
      </c>
      <c r="C63" s="57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8"/>
    </row>
    <row r="64" spans="1:63">
      <c r="A64" s="17" t="s">
        <v>80</v>
      </c>
      <c r="B64" s="25" t="s">
        <v>24</v>
      </c>
      <c r="C64" s="57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8"/>
    </row>
    <row r="65" spans="1:63">
      <c r="A65" s="17"/>
      <c r="B65" s="26" t="s">
        <v>40</v>
      </c>
      <c r="C65" s="36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s="36">
        <v>0</v>
      </c>
      <c r="AI65" s="36">
        <v>0</v>
      </c>
      <c r="AJ65" s="36">
        <v>0</v>
      </c>
      <c r="AK65" s="36">
        <v>0</v>
      </c>
      <c r="AL65" s="36">
        <v>0</v>
      </c>
      <c r="AM65" s="36">
        <v>0</v>
      </c>
      <c r="AN65" s="36">
        <v>0</v>
      </c>
      <c r="AO65" s="36">
        <v>0</v>
      </c>
      <c r="AP65" s="36">
        <v>0</v>
      </c>
      <c r="AQ65" s="36">
        <v>0</v>
      </c>
      <c r="AR65" s="36">
        <v>0</v>
      </c>
      <c r="AS65" s="36">
        <v>0</v>
      </c>
      <c r="AT65" s="36">
        <v>0</v>
      </c>
      <c r="AU65" s="36">
        <v>0</v>
      </c>
      <c r="AV65" s="36">
        <v>0</v>
      </c>
      <c r="AW65" s="36">
        <v>0</v>
      </c>
      <c r="AX65" s="36">
        <v>0</v>
      </c>
      <c r="AY65" s="36">
        <v>0</v>
      </c>
      <c r="AZ65" s="36">
        <v>0</v>
      </c>
      <c r="BA65" s="36">
        <v>0</v>
      </c>
      <c r="BB65" s="36">
        <v>0</v>
      </c>
      <c r="BC65" s="36">
        <v>0</v>
      </c>
      <c r="BD65" s="36">
        <v>0</v>
      </c>
      <c r="BE65" s="36">
        <v>0</v>
      </c>
      <c r="BF65" s="36">
        <v>0</v>
      </c>
      <c r="BG65" s="36">
        <v>0</v>
      </c>
      <c r="BH65" s="36">
        <v>0</v>
      </c>
      <c r="BI65" s="36">
        <v>0</v>
      </c>
      <c r="BJ65" s="36">
        <v>0</v>
      </c>
      <c r="BK65" s="39">
        <f>SUM(C65:BJ65)</f>
        <v>0</v>
      </c>
    </row>
    <row r="66" spans="1:63">
      <c r="A66" s="17"/>
      <c r="B66" s="27" t="s">
        <v>87</v>
      </c>
      <c r="C66" s="36">
        <f t="shared" ref="C66:BJ66" si="17">SUM(C65)</f>
        <v>0</v>
      </c>
      <c r="D66" s="36">
        <f t="shared" si="17"/>
        <v>0</v>
      </c>
      <c r="E66" s="36">
        <f t="shared" si="17"/>
        <v>0</v>
      </c>
      <c r="F66" s="36">
        <f t="shared" si="17"/>
        <v>0</v>
      </c>
      <c r="G66" s="36">
        <f t="shared" si="17"/>
        <v>0</v>
      </c>
      <c r="H66" s="36">
        <f t="shared" si="17"/>
        <v>0</v>
      </c>
      <c r="I66" s="36">
        <f t="shared" si="17"/>
        <v>0</v>
      </c>
      <c r="J66" s="36">
        <f t="shared" si="17"/>
        <v>0</v>
      </c>
      <c r="K66" s="36">
        <f t="shared" si="17"/>
        <v>0</v>
      </c>
      <c r="L66" s="36">
        <f t="shared" si="17"/>
        <v>0</v>
      </c>
      <c r="M66" s="36">
        <f t="shared" si="17"/>
        <v>0</v>
      </c>
      <c r="N66" s="36">
        <f t="shared" si="17"/>
        <v>0</v>
      </c>
      <c r="O66" s="36">
        <f t="shared" si="17"/>
        <v>0</v>
      </c>
      <c r="P66" s="36">
        <f t="shared" si="17"/>
        <v>0</v>
      </c>
      <c r="Q66" s="36">
        <f t="shared" si="17"/>
        <v>0</v>
      </c>
      <c r="R66" s="36">
        <f t="shared" si="17"/>
        <v>0</v>
      </c>
      <c r="S66" s="36">
        <f t="shared" si="17"/>
        <v>0</v>
      </c>
      <c r="T66" s="36">
        <f t="shared" si="17"/>
        <v>0</v>
      </c>
      <c r="U66" s="36">
        <f t="shared" si="17"/>
        <v>0</v>
      </c>
      <c r="V66" s="36">
        <f t="shared" si="17"/>
        <v>0</v>
      </c>
      <c r="W66" s="36">
        <f t="shared" si="17"/>
        <v>0</v>
      </c>
      <c r="X66" s="36">
        <f t="shared" si="17"/>
        <v>0</v>
      </c>
      <c r="Y66" s="36">
        <f t="shared" si="17"/>
        <v>0</v>
      </c>
      <c r="Z66" s="36">
        <f t="shared" si="17"/>
        <v>0</v>
      </c>
      <c r="AA66" s="36">
        <f t="shared" si="17"/>
        <v>0</v>
      </c>
      <c r="AB66" s="36">
        <f t="shared" si="17"/>
        <v>0</v>
      </c>
      <c r="AC66" s="36">
        <f t="shared" si="17"/>
        <v>0</v>
      </c>
      <c r="AD66" s="36">
        <f t="shared" si="17"/>
        <v>0</v>
      </c>
      <c r="AE66" s="36">
        <f t="shared" si="17"/>
        <v>0</v>
      </c>
      <c r="AF66" s="36">
        <f t="shared" si="17"/>
        <v>0</v>
      </c>
      <c r="AG66" s="36">
        <f t="shared" si="17"/>
        <v>0</v>
      </c>
      <c r="AH66" s="36">
        <f t="shared" si="17"/>
        <v>0</v>
      </c>
      <c r="AI66" s="36">
        <f t="shared" si="17"/>
        <v>0</v>
      </c>
      <c r="AJ66" s="36">
        <f t="shared" si="17"/>
        <v>0</v>
      </c>
      <c r="AK66" s="36">
        <f t="shared" si="17"/>
        <v>0</v>
      </c>
      <c r="AL66" s="36">
        <f t="shared" si="17"/>
        <v>0</v>
      </c>
      <c r="AM66" s="36">
        <f t="shared" si="17"/>
        <v>0</v>
      </c>
      <c r="AN66" s="36">
        <f t="shared" si="17"/>
        <v>0</v>
      </c>
      <c r="AO66" s="36">
        <f t="shared" si="17"/>
        <v>0</v>
      </c>
      <c r="AP66" s="36">
        <f t="shared" si="17"/>
        <v>0</v>
      </c>
      <c r="AQ66" s="36">
        <f t="shared" si="17"/>
        <v>0</v>
      </c>
      <c r="AR66" s="36">
        <f t="shared" si="17"/>
        <v>0</v>
      </c>
      <c r="AS66" s="36">
        <f t="shared" si="17"/>
        <v>0</v>
      </c>
      <c r="AT66" s="36">
        <f t="shared" si="17"/>
        <v>0</v>
      </c>
      <c r="AU66" s="36">
        <f t="shared" si="17"/>
        <v>0</v>
      </c>
      <c r="AV66" s="36">
        <f t="shared" si="17"/>
        <v>0</v>
      </c>
      <c r="AW66" s="36">
        <f t="shared" si="17"/>
        <v>0</v>
      </c>
      <c r="AX66" s="36">
        <f t="shared" si="17"/>
        <v>0</v>
      </c>
      <c r="AY66" s="36">
        <f t="shared" si="17"/>
        <v>0</v>
      </c>
      <c r="AZ66" s="36">
        <f t="shared" si="17"/>
        <v>0</v>
      </c>
      <c r="BA66" s="36">
        <f t="shared" si="17"/>
        <v>0</v>
      </c>
      <c r="BB66" s="36">
        <f t="shared" si="17"/>
        <v>0</v>
      </c>
      <c r="BC66" s="36">
        <f t="shared" si="17"/>
        <v>0</v>
      </c>
      <c r="BD66" s="36">
        <f t="shared" si="17"/>
        <v>0</v>
      </c>
      <c r="BE66" s="36">
        <f t="shared" si="17"/>
        <v>0</v>
      </c>
      <c r="BF66" s="36">
        <f t="shared" si="17"/>
        <v>0</v>
      </c>
      <c r="BG66" s="36">
        <f t="shared" si="17"/>
        <v>0</v>
      </c>
      <c r="BH66" s="36">
        <f t="shared" si="17"/>
        <v>0</v>
      </c>
      <c r="BI66" s="36">
        <f t="shared" si="17"/>
        <v>0</v>
      </c>
      <c r="BJ66" s="36">
        <f t="shared" si="17"/>
        <v>0</v>
      </c>
      <c r="BK66" s="39">
        <f>SUM(BK65)</f>
        <v>0</v>
      </c>
    </row>
    <row r="67" spans="1:63" ht="4.5" customHeight="1">
      <c r="A67" s="17"/>
      <c r="B67" s="29"/>
      <c r="C67" s="57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8"/>
    </row>
    <row r="68" spans="1:63">
      <c r="A68" s="17"/>
      <c r="B68" s="30" t="s">
        <v>103</v>
      </c>
      <c r="C68" s="44">
        <f>C34+C47+C52+C61+C66</f>
        <v>0</v>
      </c>
      <c r="D68" s="44">
        <f t="shared" ref="D68:BJ68" si="18">D34+D47+D52+D61+D66</f>
        <v>193.07592962310233</v>
      </c>
      <c r="E68" s="44">
        <f t="shared" si="18"/>
        <v>701.83926346631006</v>
      </c>
      <c r="F68" s="44">
        <f t="shared" si="18"/>
        <v>0</v>
      </c>
      <c r="G68" s="44">
        <f t="shared" si="18"/>
        <v>0</v>
      </c>
      <c r="H68" s="44">
        <f t="shared" si="18"/>
        <v>37.170073098996497</v>
      </c>
      <c r="I68" s="44">
        <f t="shared" si="18"/>
        <v>2579.0697093760623</v>
      </c>
      <c r="J68" s="44">
        <f t="shared" si="18"/>
        <v>454.32741283272162</v>
      </c>
      <c r="K68" s="44">
        <f t="shared" si="18"/>
        <v>0</v>
      </c>
      <c r="L68" s="44">
        <f t="shared" si="18"/>
        <v>60.412720698776496</v>
      </c>
      <c r="M68" s="44">
        <f t="shared" si="18"/>
        <v>0</v>
      </c>
      <c r="N68" s="44">
        <f t="shared" si="18"/>
        <v>0</v>
      </c>
      <c r="O68" s="44">
        <f t="shared" si="18"/>
        <v>0</v>
      </c>
      <c r="P68" s="44">
        <f t="shared" si="18"/>
        <v>0</v>
      </c>
      <c r="Q68" s="44">
        <f t="shared" si="18"/>
        <v>0</v>
      </c>
      <c r="R68" s="44">
        <f t="shared" si="18"/>
        <v>21.091322360490601</v>
      </c>
      <c r="S68" s="44">
        <f t="shared" si="18"/>
        <v>214.1028056809636</v>
      </c>
      <c r="T68" s="44">
        <f t="shared" si="18"/>
        <v>116.48228921027368</v>
      </c>
      <c r="U68" s="44">
        <f t="shared" si="18"/>
        <v>0</v>
      </c>
      <c r="V68" s="44">
        <f t="shared" si="18"/>
        <v>34.406966436958896</v>
      </c>
      <c r="W68" s="44">
        <f t="shared" si="18"/>
        <v>0</v>
      </c>
      <c r="X68" s="44">
        <f t="shared" si="18"/>
        <v>0</v>
      </c>
      <c r="Y68" s="44">
        <f t="shared" si="18"/>
        <v>0</v>
      </c>
      <c r="Z68" s="44">
        <f t="shared" si="18"/>
        <v>0</v>
      </c>
      <c r="AA68" s="44">
        <f t="shared" si="18"/>
        <v>0</v>
      </c>
      <c r="AB68" s="44">
        <f t="shared" si="18"/>
        <v>134.66938784117627</v>
      </c>
      <c r="AC68" s="44">
        <f t="shared" si="18"/>
        <v>93.774360065783199</v>
      </c>
      <c r="AD68" s="44">
        <f t="shared" si="18"/>
        <v>36.974712464654303</v>
      </c>
      <c r="AE68" s="44">
        <f t="shared" si="18"/>
        <v>0</v>
      </c>
      <c r="AF68" s="44">
        <f t="shared" si="18"/>
        <v>253.1275210234466</v>
      </c>
      <c r="AG68" s="44">
        <f t="shared" si="18"/>
        <v>0</v>
      </c>
      <c r="AH68" s="44">
        <f t="shared" si="18"/>
        <v>0</v>
      </c>
      <c r="AI68" s="44">
        <f t="shared" si="18"/>
        <v>0</v>
      </c>
      <c r="AJ68" s="44">
        <f t="shared" si="18"/>
        <v>0</v>
      </c>
      <c r="AK68" s="44">
        <f t="shared" si="18"/>
        <v>0</v>
      </c>
      <c r="AL68" s="44">
        <f t="shared" si="18"/>
        <v>169.719549760235</v>
      </c>
      <c r="AM68" s="44">
        <f t="shared" si="18"/>
        <v>78.787063922026192</v>
      </c>
      <c r="AN68" s="44">
        <f t="shared" si="18"/>
        <v>216.18817132589368</v>
      </c>
      <c r="AO68" s="44">
        <f t="shared" si="18"/>
        <v>0</v>
      </c>
      <c r="AP68" s="44">
        <f t="shared" si="18"/>
        <v>111.7786756673592</v>
      </c>
      <c r="AQ68" s="44">
        <f t="shared" si="18"/>
        <v>0</v>
      </c>
      <c r="AR68" s="44">
        <f t="shared" si="18"/>
        <v>0</v>
      </c>
      <c r="AS68" s="44">
        <f t="shared" si="18"/>
        <v>0</v>
      </c>
      <c r="AT68" s="44">
        <f t="shared" si="18"/>
        <v>0</v>
      </c>
      <c r="AU68" s="44">
        <f t="shared" si="18"/>
        <v>0</v>
      </c>
      <c r="AV68" s="44">
        <f t="shared" si="18"/>
        <v>399.72649412643301</v>
      </c>
      <c r="AW68" s="44">
        <f t="shared" si="18"/>
        <v>450.70372857938492</v>
      </c>
      <c r="AX68" s="44">
        <f t="shared" si="18"/>
        <v>79.793691331757913</v>
      </c>
      <c r="AY68" s="44">
        <f t="shared" si="18"/>
        <v>0</v>
      </c>
      <c r="AZ68" s="44">
        <f t="shared" si="18"/>
        <v>548.40417397053966</v>
      </c>
      <c r="BA68" s="44">
        <f t="shared" si="18"/>
        <v>0</v>
      </c>
      <c r="BB68" s="44">
        <f t="shared" si="18"/>
        <v>0</v>
      </c>
      <c r="BC68" s="44">
        <f t="shared" si="18"/>
        <v>0</v>
      </c>
      <c r="BD68" s="44">
        <f t="shared" si="18"/>
        <v>0</v>
      </c>
      <c r="BE68" s="44">
        <f t="shared" si="18"/>
        <v>0</v>
      </c>
      <c r="BF68" s="44">
        <f t="shared" si="18"/>
        <v>84.566553927793507</v>
      </c>
      <c r="BG68" s="44">
        <f t="shared" si="18"/>
        <v>66.935226496823802</v>
      </c>
      <c r="BH68" s="44">
        <f t="shared" si="18"/>
        <v>81.746704836929396</v>
      </c>
      <c r="BI68" s="44">
        <f t="shared" si="18"/>
        <v>0</v>
      </c>
      <c r="BJ68" s="44">
        <f t="shared" si="18"/>
        <v>38.32621023128744</v>
      </c>
      <c r="BK68" s="44">
        <f>BK34+BK47+BK52+BK61+BK66</f>
        <v>7257.2007183561818</v>
      </c>
    </row>
    <row r="69" spans="1:63" ht="4.5" customHeight="1">
      <c r="A69" s="17"/>
      <c r="B69" s="30"/>
      <c r="C69" s="54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6"/>
    </row>
    <row r="70" spans="1:63" ht="14.25" customHeight="1">
      <c r="A70" s="17" t="s">
        <v>5</v>
      </c>
      <c r="B70" s="31" t="s">
        <v>26</v>
      </c>
      <c r="C70" s="54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6"/>
    </row>
    <row r="71" spans="1:63">
      <c r="A71" s="17"/>
      <c r="B71" s="34" t="s">
        <v>123</v>
      </c>
      <c r="C71" s="40">
        <v>0</v>
      </c>
      <c r="D71" s="40">
        <v>0.53798213665509997</v>
      </c>
      <c r="E71" s="40">
        <v>0</v>
      </c>
      <c r="F71" s="40">
        <v>0</v>
      </c>
      <c r="G71" s="40">
        <v>0</v>
      </c>
      <c r="H71" s="40">
        <v>0.3058158501319001</v>
      </c>
      <c r="I71" s="40">
        <v>0</v>
      </c>
      <c r="J71" s="40">
        <v>0</v>
      </c>
      <c r="K71" s="40">
        <v>0</v>
      </c>
      <c r="L71" s="40">
        <v>0.22793809524130001</v>
      </c>
      <c r="M71" s="40">
        <v>0</v>
      </c>
      <c r="N71" s="40">
        <v>0</v>
      </c>
      <c r="O71" s="40">
        <v>0</v>
      </c>
      <c r="P71" s="40">
        <v>0</v>
      </c>
      <c r="Q71" s="40">
        <v>0</v>
      </c>
      <c r="R71" s="40">
        <v>0.24097868588920002</v>
      </c>
      <c r="S71" s="40">
        <v>0</v>
      </c>
      <c r="T71" s="40">
        <v>0</v>
      </c>
      <c r="U71" s="40">
        <v>0</v>
      </c>
      <c r="V71" s="40">
        <v>2.5528193102999997E-3</v>
      </c>
      <c r="W71" s="40">
        <v>0</v>
      </c>
      <c r="X71" s="40">
        <v>0</v>
      </c>
      <c r="Y71" s="40">
        <v>0</v>
      </c>
      <c r="Z71" s="40">
        <v>0</v>
      </c>
      <c r="AA71" s="40">
        <v>0</v>
      </c>
      <c r="AB71" s="40">
        <v>20.081194407757348</v>
      </c>
      <c r="AC71" s="40">
        <v>1.0001472295514</v>
      </c>
      <c r="AD71" s="40">
        <v>0</v>
      </c>
      <c r="AE71" s="40">
        <v>0</v>
      </c>
      <c r="AF71" s="40">
        <v>2.2888587449963009</v>
      </c>
      <c r="AG71" s="40">
        <v>0</v>
      </c>
      <c r="AH71" s="40">
        <v>0</v>
      </c>
      <c r="AI71" s="40">
        <v>0</v>
      </c>
      <c r="AJ71" s="40">
        <v>0</v>
      </c>
      <c r="AK71" s="40">
        <v>0</v>
      </c>
      <c r="AL71" s="40">
        <v>24.113152494455001</v>
      </c>
      <c r="AM71" s="40">
        <v>0.26742822896489998</v>
      </c>
      <c r="AN71" s="40">
        <v>8.6973482758599993E-2</v>
      </c>
      <c r="AO71" s="40">
        <v>0</v>
      </c>
      <c r="AP71" s="40">
        <v>1.0840921779984001</v>
      </c>
      <c r="AQ71" s="40">
        <v>0</v>
      </c>
      <c r="AR71" s="40">
        <v>0</v>
      </c>
      <c r="AS71" s="40">
        <v>0</v>
      </c>
      <c r="AT71" s="40">
        <v>0</v>
      </c>
      <c r="AU71" s="40">
        <v>0</v>
      </c>
      <c r="AV71" s="40">
        <v>5.1514007462907845</v>
      </c>
      <c r="AW71" s="40">
        <v>4.13402845516E-2</v>
      </c>
      <c r="AX71" s="40">
        <v>0</v>
      </c>
      <c r="AY71" s="40">
        <v>0</v>
      </c>
      <c r="AZ71" s="40">
        <v>1.0508801638266001</v>
      </c>
      <c r="BA71" s="40">
        <v>0</v>
      </c>
      <c r="BB71" s="40">
        <v>0</v>
      </c>
      <c r="BC71" s="40">
        <v>0</v>
      </c>
      <c r="BD71" s="40">
        <v>0</v>
      </c>
      <c r="BE71" s="40">
        <v>0</v>
      </c>
      <c r="BF71" s="40">
        <v>3.4703547618180135</v>
      </c>
      <c r="BG71" s="40">
        <v>0</v>
      </c>
      <c r="BH71" s="40">
        <v>0</v>
      </c>
      <c r="BI71" s="40">
        <v>0</v>
      </c>
      <c r="BJ71" s="40">
        <v>8.5462902206800001E-2</v>
      </c>
      <c r="BK71" s="39">
        <f>SUM(C71:BJ71)</f>
        <v>60.036553212403547</v>
      </c>
    </row>
    <row r="72" spans="1:63" ht="13.8" thickBot="1">
      <c r="A72" s="32"/>
      <c r="B72" s="27" t="s">
        <v>87</v>
      </c>
      <c r="C72" s="36">
        <f t="shared" ref="C72:BJ72" si="19">SUM(C71)</f>
        <v>0</v>
      </c>
      <c r="D72" s="36">
        <f t="shared" si="19"/>
        <v>0.53798213665509997</v>
      </c>
      <c r="E72" s="36">
        <f t="shared" si="19"/>
        <v>0</v>
      </c>
      <c r="F72" s="36">
        <f t="shared" si="19"/>
        <v>0</v>
      </c>
      <c r="G72" s="36">
        <f t="shared" si="19"/>
        <v>0</v>
      </c>
      <c r="H72" s="36">
        <f t="shared" si="19"/>
        <v>0.3058158501319001</v>
      </c>
      <c r="I72" s="36">
        <f t="shared" si="19"/>
        <v>0</v>
      </c>
      <c r="J72" s="36">
        <f t="shared" si="19"/>
        <v>0</v>
      </c>
      <c r="K72" s="36">
        <f t="shared" si="19"/>
        <v>0</v>
      </c>
      <c r="L72" s="36">
        <f t="shared" si="19"/>
        <v>0.22793809524130001</v>
      </c>
      <c r="M72" s="36">
        <f t="shared" si="19"/>
        <v>0</v>
      </c>
      <c r="N72" s="36">
        <f t="shared" si="19"/>
        <v>0</v>
      </c>
      <c r="O72" s="36">
        <f t="shared" si="19"/>
        <v>0</v>
      </c>
      <c r="P72" s="36">
        <f t="shared" si="19"/>
        <v>0</v>
      </c>
      <c r="Q72" s="36">
        <f t="shared" si="19"/>
        <v>0</v>
      </c>
      <c r="R72" s="36">
        <f t="shared" si="19"/>
        <v>0.24097868588920002</v>
      </c>
      <c r="S72" s="36">
        <f t="shared" si="19"/>
        <v>0</v>
      </c>
      <c r="T72" s="36">
        <f t="shared" si="19"/>
        <v>0</v>
      </c>
      <c r="U72" s="36">
        <f t="shared" si="19"/>
        <v>0</v>
      </c>
      <c r="V72" s="36">
        <f t="shared" si="19"/>
        <v>2.5528193102999997E-3</v>
      </c>
      <c r="W72" s="36">
        <f t="shared" si="19"/>
        <v>0</v>
      </c>
      <c r="X72" s="36">
        <f t="shared" si="19"/>
        <v>0</v>
      </c>
      <c r="Y72" s="36">
        <f t="shared" si="19"/>
        <v>0</v>
      </c>
      <c r="Z72" s="36">
        <f t="shared" si="19"/>
        <v>0</v>
      </c>
      <c r="AA72" s="36">
        <f t="shared" si="19"/>
        <v>0</v>
      </c>
      <c r="AB72" s="36">
        <f t="shared" si="19"/>
        <v>20.081194407757348</v>
      </c>
      <c r="AC72" s="36">
        <f t="shared" si="19"/>
        <v>1.0001472295514</v>
      </c>
      <c r="AD72" s="36">
        <f t="shared" si="19"/>
        <v>0</v>
      </c>
      <c r="AE72" s="36">
        <f t="shared" si="19"/>
        <v>0</v>
      </c>
      <c r="AF72" s="36">
        <f t="shared" si="19"/>
        <v>2.2888587449963009</v>
      </c>
      <c r="AG72" s="36">
        <f t="shared" si="19"/>
        <v>0</v>
      </c>
      <c r="AH72" s="36">
        <f t="shared" si="19"/>
        <v>0</v>
      </c>
      <c r="AI72" s="36">
        <f t="shared" si="19"/>
        <v>0</v>
      </c>
      <c r="AJ72" s="36">
        <f t="shared" si="19"/>
        <v>0</v>
      </c>
      <c r="AK72" s="36">
        <f t="shared" si="19"/>
        <v>0</v>
      </c>
      <c r="AL72" s="36">
        <f t="shared" si="19"/>
        <v>24.113152494455001</v>
      </c>
      <c r="AM72" s="36">
        <f t="shared" si="19"/>
        <v>0.26742822896489998</v>
      </c>
      <c r="AN72" s="36">
        <f t="shared" si="19"/>
        <v>8.6973482758599993E-2</v>
      </c>
      <c r="AO72" s="36">
        <f t="shared" si="19"/>
        <v>0</v>
      </c>
      <c r="AP72" s="36">
        <f t="shared" si="19"/>
        <v>1.0840921779984001</v>
      </c>
      <c r="AQ72" s="36">
        <f t="shared" si="19"/>
        <v>0</v>
      </c>
      <c r="AR72" s="36">
        <f t="shared" si="19"/>
        <v>0</v>
      </c>
      <c r="AS72" s="36">
        <f t="shared" si="19"/>
        <v>0</v>
      </c>
      <c r="AT72" s="36">
        <f t="shared" si="19"/>
        <v>0</v>
      </c>
      <c r="AU72" s="36">
        <f t="shared" si="19"/>
        <v>0</v>
      </c>
      <c r="AV72" s="36">
        <f t="shared" si="19"/>
        <v>5.1514007462907845</v>
      </c>
      <c r="AW72" s="36">
        <f t="shared" si="19"/>
        <v>4.13402845516E-2</v>
      </c>
      <c r="AX72" s="36">
        <f t="shared" si="19"/>
        <v>0</v>
      </c>
      <c r="AY72" s="36">
        <f t="shared" si="19"/>
        <v>0</v>
      </c>
      <c r="AZ72" s="36">
        <f t="shared" si="19"/>
        <v>1.0508801638266001</v>
      </c>
      <c r="BA72" s="36">
        <f t="shared" si="19"/>
        <v>0</v>
      </c>
      <c r="BB72" s="36">
        <f t="shared" si="19"/>
        <v>0</v>
      </c>
      <c r="BC72" s="36">
        <f t="shared" si="19"/>
        <v>0</v>
      </c>
      <c r="BD72" s="36">
        <f t="shared" si="19"/>
        <v>0</v>
      </c>
      <c r="BE72" s="36">
        <f t="shared" si="19"/>
        <v>0</v>
      </c>
      <c r="BF72" s="36">
        <f t="shared" si="19"/>
        <v>3.4703547618180135</v>
      </c>
      <c r="BG72" s="36">
        <f t="shared" si="19"/>
        <v>0</v>
      </c>
      <c r="BH72" s="36">
        <f t="shared" si="19"/>
        <v>0</v>
      </c>
      <c r="BI72" s="36">
        <f t="shared" si="19"/>
        <v>0</v>
      </c>
      <c r="BJ72" s="36">
        <f t="shared" si="19"/>
        <v>8.5462902206800001E-2</v>
      </c>
      <c r="BK72" s="39">
        <f>SUM(BK71)</f>
        <v>60.036553212403547</v>
      </c>
    </row>
    <row r="73" spans="1:63" ht="6" customHeight="1">
      <c r="A73" s="5"/>
      <c r="B73" s="23"/>
    </row>
    <row r="74" spans="1:63">
      <c r="A74" s="5"/>
      <c r="B74" s="5" t="s">
        <v>29</v>
      </c>
      <c r="L74" s="18" t="s">
        <v>41</v>
      </c>
    </row>
    <row r="75" spans="1:63">
      <c r="A75" s="5"/>
      <c r="B75" s="5" t="s">
        <v>30</v>
      </c>
      <c r="L75" s="5" t="s">
        <v>33</v>
      </c>
    </row>
    <row r="76" spans="1:63">
      <c r="L76" s="5" t="s">
        <v>34</v>
      </c>
    </row>
    <row r="77" spans="1:63">
      <c r="B77" s="5" t="s">
        <v>36</v>
      </c>
      <c r="L77" s="5" t="s">
        <v>102</v>
      </c>
    </row>
    <row r="78" spans="1:63">
      <c r="B78" s="5" t="s">
        <v>37</v>
      </c>
      <c r="L78" s="5" t="s">
        <v>104</v>
      </c>
    </row>
    <row r="79" spans="1:63">
      <c r="B79" s="5"/>
      <c r="L79" s="5" t="s">
        <v>35</v>
      </c>
    </row>
    <row r="87" spans="2:2">
      <c r="B87" s="5"/>
    </row>
  </sheetData>
  <mergeCells count="49"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  <mergeCell ref="C36:BK36"/>
    <mergeCell ref="C35:BK35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C50:BK50"/>
    <mergeCell ref="C49:BK49"/>
    <mergeCell ref="C48:BK48"/>
    <mergeCell ref="C40:BK40"/>
    <mergeCell ref="C37:BK37"/>
    <mergeCell ref="A1:A5"/>
    <mergeCell ref="C70:BK70"/>
    <mergeCell ref="C54:BK54"/>
    <mergeCell ref="C55:BK55"/>
    <mergeCell ref="C58:BK58"/>
    <mergeCell ref="C62:BK62"/>
    <mergeCell ref="C63:BK63"/>
    <mergeCell ref="C64:BK64"/>
    <mergeCell ref="C67:BK67"/>
    <mergeCell ref="C69:BK69"/>
    <mergeCell ref="C53:BK53"/>
    <mergeCell ref="C10:BK10"/>
    <mergeCell ref="C13:BK13"/>
    <mergeCell ref="C21:BK21"/>
    <mergeCell ref="C24:BK24"/>
    <mergeCell ref="C27:BK27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6"/>
  <sheetViews>
    <sheetView workbookViewId="0">
      <selection activeCell="L4" sqref="L4"/>
    </sheetView>
  </sheetViews>
  <sheetFormatPr defaultRowHeight="13.2"/>
  <cols>
    <col min="1" max="1" width="2.33203125" customWidth="1"/>
    <col min="3" max="3" width="25.33203125" bestFit="1" customWidth="1"/>
    <col min="4" max="6" width="18.33203125" bestFit="1" customWidth="1"/>
    <col min="7" max="7" width="10" bestFit="1" customWidth="1"/>
    <col min="8" max="8" width="19.88671875" bestFit="1" customWidth="1"/>
    <col min="9" max="9" width="15.88671875" bestFit="1" customWidth="1"/>
    <col min="10" max="10" width="17" bestFit="1" customWidth="1"/>
    <col min="11" max="11" width="9.33203125" bestFit="1" customWidth="1"/>
    <col min="12" max="12" width="19.88671875" bestFit="1" customWidth="1"/>
  </cols>
  <sheetData>
    <row r="2" spans="2:12">
      <c r="B2" s="79" t="s">
        <v>129</v>
      </c>
      <c r="C2" s="60"/>
      <c r="D2" s="60"/>
      <c r="E2" s="60"/>
      <c r="F2" s="60"/>
      <c r="G2" s="60"/>
      <c r="H2" s="60"/>
      <c r="I2" s="60"/>
      <c r="J2" s="60"/>
      <c r="K2" s="60"/>
      <c r="L2" s="80"/>
    </row>
    <row r="3" spans="2:12">
      <c r="B3" s="79" t="s">
        <v>124</v>
      </c>
      <c r="C3" s="60"/>
      <c r="D3" s="60"/>
      <c r="E3" s="60"/>
      <c r="F3" s="60"/>
      <c r="G3" s="60"/>
      <c r="H3" s="60"/>
      <c r="I3" s="60"/>
      <c r="J3" s="60"/>
      <c r="K3" s="60"/>
      <c r="L3" s="80"/>
    </row>
    <row r="4" spans="2:12" ht="43.2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>
      <c r="B5" s="19">
        <v>1</v>
      </c>
      <c r="C5" s="20" t="s">
        <v>43</v>
      </c>
      <c r="D5" s="40">
        <v>0</v>
      </c>
      <c r="E5" s="35">
        <v>0</v>
      </c>
      <c r="F5" s="35">
        <v>2.0980917928999998E-3</v>
      </c>
      <c r="G5" s="35">
        <v>0</v>
      </c>
      <c r="H5" s="35">
        <v>0</v>
      </c>
      <c r="I5" s="35">
        <v>0</v>
      </c>
      <c r="J5" s="35">
        <v>0</v>
      </c>
      <c r="K5" s="35">
        <f>SUM(D5:J5)</f>
        <v>2.0980917928999998E-3</v>
      </c>
      <c r="L5" s="35">
        <v>0</v>
      </c>
    </row>
    <row r="6" spans="2:12">
      <c r="B6" s="19">
        <v>2</v>
      </c>
      <c r="C6" s="21" t="s">
        <v>44</v>
      </c>
      <c r="D6" s="40">
        <v>14.753312782125143</v>
      </c>
      <c r="E6" s="35">
        <v>1.5378005855464998</v>
      </c>
      <c r="F6" s="35">
        <v>8.1260788740971801</v>
      </c>
      <c r="G6" s="35">
        <v>0</v>
      </c>
      <c r="H6" s="35">
        <v>0</v>
      </c>
      <c r="I6" s="35">
        <v>0.60599999999999998</v>
      </c>
      <c r="J6" s="35">
        <v>0</v>
      </c>
      <c r="K6" s="35">
        <f t="shared" ref="K6:K41" si="0">SUM(D6:J6)</f>
        <v>25.023192241768825</v>
      </c>
      <c r="L6" s="35">
        <v>0.51796096367569999</v>
      </c>
    </row>
    <row r="7" spans="2:12">
      <c r="B7" s="19">
        <v>3</v>
      </c>
      <c r="C7" s="20" t="s">
        <v>45</v>
      </c>
      <c r="D7" s="40">
        <v>0</v>
      </c>
      <c r="E7" s="35">
        <v>0</v>
      </c>
      <c r="F7" s="35">
        <v>9.2400948860700022E-2</v>
      </c>
      <c r="G7" s="35">
        <v>0</v>
      </c>
      <c r="H7" s="35">
        <v>0</v>
      </c>
      <c r="I7" s="35">
        <v>7.6E-3</v>
      </c>
      <c r="J7" s="35">
        <v>0</v>
      </c>
      <c r="K7" s="35">
        <f t="shared" si="0"/>
        <v>0.10000094886070002</v>
      </c>
      <c r="L7" s="35">
        <v>6.1511354551099996E-2</v>
      </c>
    </row>
    <row r="8" spans="2:12">
      <c r="B8" s="19">
        <v>4</v>
      </c>
      <c r="C8" s="21" t="s">
        <v>46</v>
      </c>
      <c r="D8" s="40">
        <v>69.067688250758195</v>
      </c>
      <c r="E8" s="35">
        <v>2.4064361877544997</v>
      </c>
      <c r="F8" s="35">
        <v>4.6551881187517994</v>
      </c>
      <c r="G8" s="35">
        <v>0</v>
      </c>
      <c r="H8" s="35">
        <v>0</v>
      </c>
      <c r="I8" s="35">
        <v>0.23089999999999999</v>
      </c>
      <c r="J8" s="35">
        <v>0</v>
      </c>
      <c r="K8" s="35">
        <f t="shared" si="0"/>
        <v>76.360212557264489</v>
      </c>
      <c r="L8" s="35">
        <v>0.65319643195059895</v>
      </c>
    </row>
    <row r="9" spans="2:12">
      <c r="B9" s="19">
        <v>5</v>
      </c>
      <c r="C9" s="21" t="s">
        <v>47</v>
      </c>
      <c r="D9" s="40">
        <v>0.7210895523434</v>
      </c>
      <c r="E9" s="35">
        <v>1.6570666739605002</v>
      </c>
      <c r="F9" s="35">
        <v>12.960123718146223</v>
      </c>
      <c r="G9" s="35">
        <v>0</v>
      </c>
      <c r="H9" s="35">
        <v>0</v>
      </c>
      <c r="I9" s="35">
        <v>1.3247</v>
      </c>
      <c r="J9" s="35">
        <v>0</v>
      </c>
      <c r="K9" s="35">
        <f t="shared" si="0"/>
        <v>16.662979944450122</v>
      </c>
      <c r="L9" s="35">
        <v>1.2376753664616993</v>
      </c>
    </row>
    <row r="10" spans="2:12">
      <c r="B10" s="19">
        <v>6</v>
      </c>
      <c r="C10" s="21" t="s">
        <v>48</v>
      </c>
      <c r="D10" s="40">
        <v>4.3763769064472982</v>
      </c>
      <c r="E10" s="35">
        <v>8.6948923176170005</v>
      </c>
      <c r="F10" s="35">
        <v>4.7456152221782002</v>
      </c>
      <c r="G10" s="35">
        <v>0</v>
      </c>
      <c r="H10" s="35">
        <v>0</v>
      </c>
      <c r="I10" s="35">
        <v>0.17550000000000002</v>
      </c>
      <c r="J10" s="35">
        <v>0</v>
      </c>
      <c r="K10" s="35">
        <f t="shared" si="0"/>
        <v>17.992384446242497</v>
      </c>
      <c r="L10" s="35">
        <v>0.67264514378630003</v>
      </c>
    </row>
    <row r="11" spans="2:12">
      <c r="B11" s="19">
        <v>7</v>
      </c>
      <c r="C11" s="21" t="s">
        <v>49</v>
      </c>
      <c r="D11" s="40">
        <v>4.7953631808933999</v>
      </c>
      <c r="E11" s="35">
        <v>8.0029239967119015</v>
      </c>
      <c r="F11" s="35">
        <v>7.3511409803112926</v>
      </c>
      <c r="G11" s="35">
        <v>0</v>
      </c>
      <c r="H11" s="35">
        <v>0</v>
      </c>
      <c r="I11" s="35">
        <v>0</v>
      </c>
      <c r="J11" s="35">
        <v>0</v>
      </c>
      <c r="K11" s="35">
        <f t="shared" si="0"/>
        <v>20.149428157916596</v>
      </c>
      <c r="L11" s="35">
        <v>1.0983876104987016</v>
      </c>
    </row>
    <row r="12" spans="2:12">
      <c r="B12" s="19">
        <v>8</v>
      </c>
      <c r="C12" s="20" t="s">
        <v>50</v>
      </c>
      <c r="D12" s="40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f t="shared" si="0"/>
        <v>0</v>
      </c>
      <c r="L12" s="35">
        <v>0</v>
      </c>
    </row>
    <row r="13" spans="2:12">
      <c r="B13" s="19">
        <v>9</v>
      </c>
      <c r="C13" s="20" t="s">
        <v>51</v>
      </c>
      <c r="D13" s="40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f t="shared" si="0"/>
        <v>0</v>
      </c>
      <c r="L13" s="35">
        <v>0</v>
      </c>
    </row>
    <row r="14" spans="2:12">
      <c r="B14" s="19">
        <v>10</v>
      </c>
      <c r="C14" s="21" t="s">
        <v>52</v>
      </c>
      <c r="D14" s="40">
        <v>0.89413125144810002</v>
      </c>
      <c r="E14" s="35">
        <v>1.5040486038614997</v>
      </c>
      <c r="F14" s="35">
        <v>1.8359460667063006</v>
      </c>
      <c r="G14" s="35">
        <v>0</v>
      </c>
      <c r="H14" s="35">
        <v>0</v>
      </c>
      <c r="I14" s="35">
        <v>0.1168</v>
      </c>
      <c r="J14" s="35">
        <v>0</v>
      </c>
      <c r="K14" s="35">
        <f t="shared" si="0"/>
        <v>4.3509259220159002</v>
      </c>
      <c r="L14" s="35">
        <v>0.76765324447680006</v>
      </c>
    </row>
    <row r="15" spans="2:12">
      <c r="B15" s="19">
        <v>11</v>
      </c>
      <c r="C15" s="21" t="s">
        <v>53</v>
      </c>
      <c r="D15" s="40">
        <v>134.67756071285262</v>
      </c>
      <c r="E15" s="35">
        <v>86.285275266247169</v>
      </c>
      <c r="F15" s="35">
        <v>43.774613221888998</v>
      </c>
      <c r="G15" s="35">
        <v>0</v>
      </c>
      <c r="H15" s="35">
        <v>0</v>
      </c>
      <c r="I15" s="35">
        <v>1.1372</v>
      </c>
      <c r="J15" s="35">
        <v>0</v>
      </c>
      <c r="K15" s="35">
        <f t="shared" si="0"/>
        <v>265.87464920098881</v>
      </c>
      <c r="L15" s="35">
        <v>2.2993086331272075</v>
      </c>
    </row>
    <row r="16" spans="2:12">
      <c r="B16" s="19">
        <v>12</v>
      </c>
      <c r="C16" s="21" t="s">
        <v>54</v>
      </c>
      <c r="D16" s="40">
        <v>24.583210570411001</v>
      </c>
      <c r="E16" s="35">
        <v>21.196900764268204</v>
      </c>
      <c r="F16" s="35">
        <v>18.3495487982509</v>
      </c>
      <c r="G16" s="35">
        <v>0</v>
      </c>
      <c r="H16" s="35">
        <v>0</v>
      </c>
      <c r="I16" s="35">
        <v>0.84630000000000005</v>
      </c>
      <c r="J16" s="35">
        <v>0</v>
      </c>
      <c r="K16" s="35">
        <f t="shared" si="0"/>
        <v>64.975960132930098</v>
      </c>
      <c r="L16" s="35">
        <v>1.5038659468104012</v>
      </c>
    </row>
    <row r="17" spans="2:12">
      <c r="B17" s="19">
        <v>13</v>
      </c>
      <c r="C17" s="21" t="s">
        <v>55</v>
      </c>
      <c r="D17" s="40">
        <v>1.9489834021375001</v>
      </c>
      <c r="E17" s="35">
        <v>2.6674494974825</v>
      </c>
      <c r="F17" s="35">
        <v>1.3775196601481021</v>
      </c>
      <c r="G17" s="35">
        <v>0</v>
      </c>
      <c r="H17" s="35">
        <v>0</v>
      </c>
      <c r="I17" s="35">
        <v>4.6100000000000002E-2</v>
      </c>
      <c r="J17" s="35">
        <v>0</v>
      </c>
      <c r="K17" s="35">
        <f t="shared" si="0"/>
        <v>6.0400525597681023</v>
      </c>
      <c r="L17" s="35">
        <v>0.69474395916280041</v>
      </c>
    </row>
    <row r="18" spans="2:12">
      <c r="B18" s="19">
        <v>14</v>
      </c>
      <c r="C18" s="21" t="s">
        <v>56</v>
      </c>
      <c r="D18" s="40">
        <v>0.21151431803370002</v>
      </c>
      <c r="E18" s="35">
        <v>0.13026996324039997</v>
      </c>
      <c r="F18" s="35">
        <v>1.979616646180999</v>
      </c>
      <c r="G18" s="35">
        <v>0</v>
      </c>
      <c r="H18" s="35">
        <v>0</v>
      </c>
      <c r="I18" s="35">
        <v>3.3399999999999999E-2</v>
      </c>
      <c r="J18" s="35">
        <v>0</v>
      </c>
      <c r="K18" s="35">
        <f t="shared" si="0"/>
        <v>2.3548009274550989</v>
      </c>
      <c r="L18" s="35">
        <v>0.14836276796349998</v>
      </c>
    </row>
    <row r="19" spans="2:12">
      <c r="B19" s="19">
        <v>15</v>
      </c>
      <c r="C19" s="21" t="s">
        <v>57</v>
      </c>
      <c r="D19" s="40">
        <v>1.7273494757905006</v>
      </c>
      <c r="E19" s="35">
        <v>4.0308844523408007</v>
      </c>
      <c r="F19" s="35">
        <v>9.5758582741739353</v>
      </c>
      <c r="G19" s="35">
        <v>0</v>
      </c>
      <c r="H19" s="35">
        <v>0</v>
      </c>
      <c r="I19" s="35">
        <v>0</v>
      </c>
      <c r="J19" s="35">
        <v>0</v>
      </c>
      <c r="K19" s="35">
        <f t="shared" si="0"/>
        <v>15.334092202305236</v>
      </c>
      <c r="L19" s="35">
        <v>0.95009717029380059</v>
      </c>
    </row>
    <row r="20" spans="2:12">
      <c r="B20" s="19">
        <v>16</v>
      </c>
      <c r="C20" s="21" t="s">
        <v>58</v>
      </c>
      <c r="D20" s="40">
        <v>281.25943120174713</v>
      </c>
      <c r="E20" s="35">
        <v>78.504066310454718</v>
      </c>
      <c r="F20" s="35">
        <v>61.005899746266998</v>
      </c>
      <c r="G20" s="35">
        <v>0</v>
      </c>
      <c r="H20" s="35">
        <v>0</v>
      </c>
      <c r="I20" s="35">
        <v>2.8929</v>
      </c>
      <c r="J20" s="35">
        <v>0</v>
      </c>
      <c r="K20" s="35">
        <f t="shared" si="0"/>
        <v>423.66229725846887</v>
      </c>
      <c r="L20" s="35">
        <v>3.0289084737791048</v>
      </c>
    </row>
    <row r="21" spans="2:12">
      <c r="B21" s="19">
        <v>17</v>
      </c>
      <c r="C21" s="21" t="s">
        <v>59</v>
      </c>
      <c r="D21" s="40">
        <v>113.3961908394125</v>
      </c>
      <c r="E21" s="35">
        <v>11.582971283651199</v>
      </c>
      <c r="F21" s="35">
        <v>12.206440310628725</v>
      </c>
      <c r="G21" s="35">
        <v>0</v>
      </c>
      <c r="H21" s="35">
        <v>0</v>
      </c>
      <c r="I21" s="35">
        <v>0.67130000000000001</v>
      </c>
      <c r="J21" s="35">
        <v>0</v>
      </c>
      <c r="K21" s="35">
        <f t="shared" si="0"/>
        <v>137.85690243369243</v>
      </c>
      <c r="L21" s="35">
        <v>1.0685694017758014</v>
      </c>
    </row>
    <row r="22" spans="2:12">
      <c r="B22" s="19">
        <v>18</v>
      </c>
      <c r="C22" s="20" t="s">
        <v>60</v>
      </c>
      <c r="D22" s="40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f t="shared" si="0"/>
        <v>0</v>
      </c>
      <c r="L22" s="35">
        <v>0</v>
      </c>
    </row>
    <row r="23" spans="2:12">
      <c r="B23" s="19">
        <v>19</v>
      </c>
      <c r="C23" s="21" t="s">
        <v>61</v>
      </c>
      <c r="D23" s="40">
        <v>5.1417607195797999</v>
      </c>
      <c r="E23" s="35">
        <v>43.162108203094341</v>
      </c>
      <c r="F23" s="35">
        <v>38.7437118106374</v>
      </c>
      <c r="G23" s="35">
        <v>0</v>
      </c>
      <c r="H23" s="35">
        <v>0</v>
      </c>
      <c r="I23" s="35">
        <v>2.8062</v>
      </c>
      <c r="J23" s="35">
        <v>0</v>
      </c>
      <c r="K23" s="35">
        <f t="shared" si="0"/>
        <v>89.853780733311552</v>
      </c>
      <c r="L23" s="35">
        <v>2.0007795772317007</v>
      </c>
    </row>
    <row r="24" spans="2:12">
      <c r="B24" s="19">
        <v>20</v>
      </c>
      <c r="C24" s="21" t="s">
        <v>62</v>
      </c>
      <c r="D24" s="40">
        <v>2285.0902403063569</v>
      </c>
      <c r="E24" s="35">
        <v>515.66777514923922</v>
      </c>
      <c r="F24" s="35">
        <v>607.15892439343452</v>
      </c>
      <c r="G24" s="35">
        <v>0</v>
      </c>
      <c r="H24" s="35">
        <v>0</v>
      </c>
      <c r="I24" s="35">
        <v>75.422700000000006</v>
      </c>
      <c r="J24" s="35">
        <v>0</v>
      </c>
      <c r="K24" s="35">
        <f t="shared" si="0"/>
        <v>3483.3396398490308</v>
      </c>
      <c r="L24" s="35">
        <v>19.389589186361025</v>
      </c>
    </row>
    <row r="25" spans="2:12">
      <c r="B25" s="19">
        <v>21</v>
      </c>
      <c r="C25" s="20" t="s">
        <v>63</v>
      </c>
      <c r="D25" s="40">
        <v>0</v>
      </c>
      <c r="E25" s="35">
        <v>1.0806903447000001E-3</v>
      </c>
      <c r="F25" s="35">
        <v>1.50656092064E-2</v>
      </c>
      <c r="G25" s="35">
        <v>0</v>
      </c>
      <c r="H25" s="35">
        <v>0</v>
      </c>
      <c r="I25" s="35">
        <v>4.8999999999999998E-3</v>
      </c>
      <c r="J25" s="35">
        <v>0</v>
      </c>
      <c r="K25" s="35">
        <f t="shared" si="0"/>
        <v>2.1046299551100003E-2</v>
      </c>
      <c r="L25" s="35">
        <v>2.5523724E-5</v>
      </c>
    </row>
    <row r="26" spans="2:12">
      <c r="B26" s="19">
        <v>22</v>
      </c>
      <c r="C26" s="21" t="s">
        <v>64</v>
      </c>
      <c r="D26" s="40">
        <v>0</v>
      </c>
      <c r="E26" s="35">
        <v>3.1900525861999996E-3</v>
      </c>
      <c r="F26" s="35">
        <v>0.2083063644125</v>
      </c>
      <c r="G26" s="35">
        <v>0</v>
      </c>
      <c r="H26" s="35">
        <v>0</v>
      </c>
      <c r="I26" s="35">
        <v>0.23520000000000002</v>
      </c>
      <c r="J26" s="35">
        <v>0</v>
      </c>
      <c r="K26" s="35">
        <f t="shared" si="0"/>
        <v>0.4466964169987</v>
      </c>
      <c r="L26" s="35">
        <v>4.5454673550700014E-2</v>
      </c>
    </row>
    <row r="27" spans="2:12">
      <c r="B27" s="19">
        <v>23</v>
      </c>
      <c r="C27" s="20" t="s">
        <v>65</v>
      </c>
      <c r="D27" s="40">
        <v>0</v>
      </c>
      <c r="E27" s="35">
        <v>1.02683103E-5</v>
      </c>
      <c r="F27" s="35">
        <v>7.5553351377999995E-3</v>
      </c>
      <c r="G27" s="35">
        <v>0</v>
      </c>
      <c r="H27" s="35">
        <v>0</v>
      </c>
      <c r="I27" s="35">
        <v>0</v>
      </c>
      <c r="J27" s="35">
        <v>0</v>
      </c>
      <c r="K27" s="35">
        <f t="shared" si="0"/>
        <v>7.5656034480999996E-3</v>
      </c>
      <c r="L27" s="35">
        <v>1.24086173102E-2</v>
      </c>
    </row>
    <row r="28" spans="2:12">
      <c r="B28" s="19">
        <v>24</v>
      </c>
      <c r="C28" s="20" t="s">
        <v>66</v>
      </c>
      <c r="D28" s="40">
        <v>0</v>
      </c>
      <c r="E28" s="35">
        <v>0</v>
      </c>
      <c r="F28" s="35">
        <v>0.2182560311357</v>
      </c>
      <c r="G28" s="35">
        <v>0</v>
      </c>
      <c r="H28" s="35">
        <v>0</v>
      </c>
      <c r="I28" s="35">
        <v>0.1</v>
      </c>
      <c r="J28" s="35">
        <v>0</v>
      </c>
      <c r="K28" s="35">
        <f t="shared" si="0"/>
        <v>0.3182560311357</v>
      </c>
      <c r="L28" s="35">
        <v>5.2285210896099998E-2</v>
      </c>
    </row>
    <row r="29" spans="2:12">
      <c r="B29" s="19">
        <v>25</v>
      </c>
      <c r="C29" s="21" t="s">
        <v>67</v>
      </c>
      <c r="D29" s="40">
        <v>1312.6322058156088</v>
      </c>
      <c r="E29" s="35">
        <v>48.01460480197359</v>
      </c>
      <c r="F29" s="35">
        <v>102.89730915000116</v>
      </c>
      <c r="G29" s="35">
        <v>0</v>
      </c>
      <c r="H29" s="35">
        <v>0</v>
      </c>
      <c r="I29" s="35">
        <v>3.0983000000000001</v>
      </c>
      <c r="J29" s="35">
        <v>0</v>
      </c>
      <c r="K29" s="35">
        <f t="shared" si="0"/>
        <v>1466.6424197675835</v>
      </c>
      <c r="L29" s="35">
        <v>3.1646659388948035</v>
      </c>
    </row>
    <row r="30" spans="2:12">
      <c r="B30" s="19">
        <v>26</v>
      </c>
      <c r="C30" s="21" t="s">
        <v>68</v>
      </c>
      <c r="D30" s="40">
        <v>51.489600443754739</v>
      </c>
      <c r="E30" s="35">
        <v>8.8025502022592974</v>
      </c>
      <c r="F30" s="35">
        <v>9.377855762001241</v>
      </c>
      <c r="G30" s="35">
        <v>0</v>
      </c>
      <c r="H30" s="35">
        <v>0</v>
      </c>
      <c r="I30" s="35">
        <v>0.94269999999999998</v>
      </c>
      <c r="J30" s="35">
        <v>0</v>
      </c>
      <c r="K30" s="35">
        <f t="shared" si="0"/>
        <v>70.612706408015285</v>
      </c>
      <c r="L30" s="35">
        <v>1.4666345834963987</v>
      </c>
    </row>
    <row r="31" spans="2:12">
      <c r="B31" s="19">
        <v>27</v>
      </c>
      <c r="C31" s="21" t="s">
        <v>17</v>
      </c>
      <c r="D31" s="40">
        <v>4.2962391870686991</v>
      </c>
      <c r="E31" s="35">
        <v>8.6061079172399996E-2</v>
      </c>
      <c r="F31" s="35">
        <v>2.4046190652014992</v>
      </c>
      <c r="G31" s="35">
        <v>0</v>
      </c>
      <c r="H31" s="35">
        <v>0</v>
      </c>
      <c r="I31" s="35">
        <v>0.79720000000000002</v>
      </c>
      <c r="J31" s="35">
        <v>0</v>
      </c>
      <c r="K31" s="35">
        <f t="shared" si="0"/>
        <v>7.584119331442599</v>
      </c>
      <c r="L31" s="35">
        <v>2.8464483447500005E-2</v>
      </c>
    </row>
    <row r="32" spans="2:12">
      <c r="B32" s="19">
        <v>28</v>
      </c>
      <c r="C32" s="21" t="s">
        <v>69</v>
      </c>
      <c r="D32" s="40">
        <v>8.34901289652E-2</v>
      </c>
      <c r="E32" s="35">
        <v>4.9980553788999994E-3</v>
      </c>
      <c r="F32" s="35">
        <v>0.25734416089279999</v>
      </c>
      <c r="G32" s="35">
        <v>0</v>
      </c>
      <c r="H32" s="35">
        <v>0</v>
      </c>
      <c r="I32" s="35">
        <v>0</v>
      </c>
      <c r="J32" s="35">
        <v>0</v>
      </c>
      <c r="K32" s="35">
        <f t="shared" si="0"/>
        <v>0.34583234523689999</v>
      </c>
      <c r="L32" s="35">
        <v>7.8149228998899992E-2</v>
      </c>
    </row>
    <row r="33" spans="2:12">
      <c r="B33" s="19">
        <v>29</v>
      </c>
      <c r="C33" s="21" t="s">
        <v>70</v>
      </c>
      <c r="D33" s="40">
        <v>16.317629148237192</v>
      </c>
      <c r="E33" s="35">
        <v>11.920868561155199</v>
      </c>
      <c r="F33" s="35">
        <v>8.8038033681297954</v>
      </c>
      <c r="G33" s="35">
        <v>0</v>
      </c>
      <c r="H33" s="35">
        <v>0</v>
      </c>
      <c r="I33" s="35">
        <v>0.31950000000000001</v>
      </c>
      <c r="J33" s="35">
        <v>0</v>
      </c>
      <c r="K33" s="35">
        <f t="shared" si="0"/>
        <v>37.36180107752218</v>
      </c>
      <c r="L33" s="35">
        <v>1.3836777073960995</v>
      </c>
    </row>
    <row r="34" spans="2:12">
      <c r="B34" s="19">
        <v>30</v>
      </c>
      <c r="C34" s="21" t="s">
        <v>71</v>
      </c>
      <c r="D34" s="40">
        <v>5.0768741740988004</v>
      </c>
      <c r="E34" s="35">
        <v>4.0434220133707006</v>
      </c>
      <c r="F34" s="35">
        <v>20.118940306434041</v>
      </c>
      <c r="G34" s="35">
        <v>0</v>
      </c>
      <c r="H34" s="35">
        <v>0</v>
      </c>
      <c r="I34" s="35">
        <v>1.4334000000000002</v>
      </c>
      <c r="J34" s="35">
        <v>0</v>
      </c>
      <c r="K34" s="35">
        <f t="shared" si="0"/>
        <v>30.672636493903539</v>
      </c>
      <c r="L34" s="35">
        <v>1.4856423268393015</v>
      </c>
    </row>
    <row r="35" spans="2:12">
      <c r="B35" s="19">
        <v>31</v>
      </c>
      <c r="C35" s="20" t="s">
        <v>72</v>
      </c>
      <c r="D35" s="40">
        <v>2.2560111273103001</v>
      </c>
      <c r="E35" s="35">
        <v>2.9858873382757998</v>
      </c>
      <c r="F35" s="35">
        <v>6.5636222688399984E-2</v>
      </c>
      <c r="G35" s="35">
        <v>0</v>
      </c>
      <c r="H35" s="35">
        <v>0</v>
      </c>
      <c r="I35" s="35">
        <v>0</v>
      </c>
      <c r="J35" s="35">
        <v>0</v>
      </c>
      <c r="K35" s="35">
        <f t="shared" si="0"/>
        <v>5.3075346882745</v>
      </c>
      <c r="L35" s="35">
        <v>5.0992481826599996E-2</v>
      </c>
    </row>
    <row r="36" spans="2:12">
      <c r="B36" s="19">
        <v>32</v>
      </c>
      <c r="C36" s="21" t="s">
        <v>73</v>
      </c>
      <c r="D36" s="40">
        <v>238.99151786109584</v>
      </c>
      <c r="E36" s="35">
        <v>24.591331885080589</v>
      </c>
      <c r="F36" s="35">
        <v>42.756685669554194</v>
      </c>
      <c r="G36" s="35">
        <v>0</v>
      </c>
      <c r="H36" s="35">
        <v>0</v>
      </c>
      <c r="I36" s="35">
        <v>2.6443000000000003</v>
      </c>
      <c r="J36" s="35">
        <v>0</v>
      </c>
      <c r="K36" s="35">
        <f t="shared" si="0"/>
        <v>308.9838354157306</v>
      </c>
      <c r="L36" s="35">
        <v>3.5968080608862087</v>
      </c>
    </row>
    <row r="37" spans="2:12">
      <c r="B37" s="19">
        <v>33</v>
      </c>
      <c r="C37" s="21" t="s">
        <v>125</v>
      </c>
      <c r="D37" s="40">
        <v>65.813968970166826</v>
      </c>
      <c r="E37" s="35">
        <v>24.729482043722278</v>
      </c>
      <c r="F37" s="35">
        <v>30.86675348870191</v>
      </c>
      <c r="G37" s="40">
        <v>0</v>
      </c>
      <c r="H37" s="40">
        <v>0</v>
      </c>
      <c r="I37" s="35">
        <v>1.0338000000000001</v>
      </c>
      <c r="J37" s="40">
        <v>0</v>
      </c>
      <c r="K37" s="35">
        <f t="shared" si="0"/>
        <v>122.444004502591</v>
      </c>
      <c r="L37" s="35">
        <v>1.7409317514175036</v>
      </c>
    </row>
    <row r="38" spans="2:12">
      <c r="B38" s="19">
        <v>34</v>
      </c>
      <c r="C38" s="21" t="s">
        <v>74</v>
      </c>
      <c r="D38" s="40">
        <v>5.1347999379199996E-2</v>
      </c>
      <c r="E38" s="35">
        <v>0.18036877293090001</v>
      </c>
      <c r="F38" s="35">
        <v>0.28191207420369996</v>
      </c>
      <c r="G38" s="35">
        <v>0</v>
      </c>
      <c r="H38" s="35">
        <v>0</v>
      </c>
      <c r="I38" s="35">
        <v>5.0799999999999998E-2</v>
      </c>
      <c r="J38" s="35">
        <v>0</v>
      </c>
      <c r="K38" s="35">
        <f t="shared" si="0"/>
        <v>0.56442884651379988</v>
      </c>
      <c r="L38" s="35">
        <v>3.0566907275599998E-2</v>
      </c>
    </row>
    <row r="39" spans="2:12">
      <c r="B39" s="19">
        <v>35</v>
      </c>
      <c r="C39" s="21" t="s">
        <v>75</v>
      </c>
      <c r="D39" s="40">
        <v>101.0101122592319</v>
      </c>
      <c r="E39" s="35">
        <v>92.610834181255214</v>
      </c>
      <c r="F39" s="35">
        <v>87.994788793643991</v>
      </c>
      <c r="G39" s="35">
        <v>0</v>
      </c>
      <c r="H39" s="35">
        <v>0</v>
      </c>
      <c r="I39" s="35">
        <v>1.94</v>
      </c>
      <c r="J39" s="35">
        <v>0</v>
      </c>
      <c r="K39" s="35">
        <f t="shared" si="0"/>
        <v>283.55573523413108</v>
      </c>
      <c r="L39" s="35">
        <v>3.330450388659004</v>
      </c>
    </row>
    <row r="40" spans="2:12">
      <c r="B40" s="19">
        <v>36</v>
      </c>
      <c r="C40" s="21" t="s">
        <v>76</v>
      </c>
      <c r="D40" s="40">
        <v>0.79986540330980005</v>
      </c>
      <c r="E40" s="35">
        <v>2.5056060545148</v>
      </c>
      <c r="F40" s="35">
        <v>4.8769132871396979</v>
      </c>
      <c r="G40" s="35">
        <v>0</v>
      </c>
      <c r="H40" s="35">
        <v>0</v>
      </c>
      <c r="I40" s="35">
        <v>0</v>
      </c>
      <c r="J40" s="35">
        <v>0</v>
      </c>
      <c r="K40" s="35">
        <f t="shared" si="0"/>
        <v>8.182384744964299</v>
      </c>
      <c r="L40" s="35">
        <v>0.57615869440590017</v>
      </c>
    </row>
    <row r="41" spans="2:12">
      <c r="B41" s="19">
        <v>37</v>
      </c>
      <c r="C41" s="21" t="s">
        <v>77</v>
      </c>
      <c r="D41" s="40">
        <v>51.347948846438406</v>
      </c>
      <c r="E41" s="35">
        <v>146.72232065453824</v>
      </c>
      <c r="F41" s="35">
        <v>61.758448039907016</v>
      </c>
      <c r="G41" s="35">
        <v>0</v>
      </c>
      <c r="H41" s="35">
        <v>0</v>
      </c>
      <c r="I41" s="35">
        <v>4.3875999999999999</v>
      </c>
      <c r="J41" s="35">
        <v>0</v>
      </c>
      <c r="K41" s="35">
        <f t="shared" si="0"/>
        <v>264.21631754088367</v>
      </c>
      <c r="L41" s="35">
        <v>6.8999814014726741</v>
      </c>
    </row>
    <row r="42" spans="2:12" ht="14.4">
      <c r="B42" s="22" t="s">
        <v>11</v>
      </c>
      <c r="C42" s="4"/>
      <c r="D42" s="46">
        <f t="shared" ref="D42:L42" si="1">SUM(D5:D41)</f>
        <v>4792.8110148350024</v>
      </c>
      <c r="E42" s="35">
        <f>SUM(E5:E41)</f>
        <v>1154.2334859103398</v>
      </c>
      <c r="F42" s="35">
        <f t="shared" si="1"/>
        <v>1206.8509176108471</v>
      </c>
      <c r="G42" s="35">
        <f>SUM(G5:G41)</f>
        <v>0</v>
      </c>
      <c r="H42" s="45">
        <f t="shared" si="1"/>
        <v>0</v>
      </c>
      <c r="I42" s="45">
        <f t="shared" si="1"/>
        <v>103.30530000000003</v>
      </c>
      <c r="J42" s="45">
        <f t="shared" si="1"/>
        <v>0</v>
      </c>
      <c r="K42" s="45">
        <f t="shared" si="1"/>
        <v>7257.2007183561909</v>
      </c>
      <c r="L42" s="35">
        <f t="shared" si="1"/>
        <v>60.036553212403739</v>
      </c>
    </row>
    <row r="43" spans="2:12">
      <c r="B43" t="s">
        <v>93</v>
      </c>
    </row>
    <row r="46" spans="2:12">
      <c r="D46" s="51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IMF0189</cp:lastModifiedBy>
  <cp:lastPrinted>2014-03-24T10:58:12Z</cp:lastPrinted>
  <dcterms:created xsi:type="dcterms:W3CDTF">2014-01-06T04:43:23Z</dcterms:created>
  <dcterms:modified xsi:type="dcterms:W3CDTF">2016-03-08T05:04:11Z</dcterms:modified>
</cp:coreProperties>
</file>