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5480" windowHeight="8196" tabRatio="675"/>
  </bookViews>
  <sheets>
    <sheet name="Anex A1 Frmtfor AAUM disclosure" sheetId="8" r:id="rId1"/>
    <sheet name="Anex A2 Frmt AAUM stateUT wise " sheetId="9" r:id="rId2"/>
  </sheets>
  <definedNames>
    <definedName name="_xlnm._FilterDatabase" localSheetId="1" hidden="1">'Anex A2 Frmt AAUM stateUT wise '!$B$4:$L$43</definedName>
  </definedNames>
  <calcPr calcId="125725"/>
</workbook>
</file>

<file path=xl/calcChain.xml><?xml version="1.0" encoding="utf-8"?>
<calcChain xmlns="http://schemas.openxmlformats.org/spreadsheetml/2006/main">
  <c r="K5" i="9"/>
  <c r="K40"/>
  <c r="K38"/>
  <c r="K37"/>
  <c r="BK8" i="8"/>
  <c r="BK9" s="1"/>
  <c r="C9"/>
  <c r="D9"/>
  <c r="E9"/>
  <c r="F9"/>
  <c r="G9"/>
  <c r="H9"/>
  <c r="H34" s="1"/>
  <c r="I9"/>
  <c r="J9"/>
  <c r="K9"/>
  <c r="L9"/>
  <c r="M9"/>
  <c r="N9"/>
  <c r="O9"/>
  <c r="P9"/>
  <c r="Q9"/>
  <c r="R9"/>
  <c r="R34" s="1"/>
  <c r="S9"/>
  <c r="T9"/>
  <c r="U9"/>
  <c r="V9"/>
  <c r="W9"/>
  <c r="W34" s="1"/>
  <c r="X9"/>
  <c r="Y9"/>
  <c r="Z9"/>
  <c r="AA9"/>
  <c r="AA34" s="1"/>
  <c r="AB9"/>
  <c r="AC9"/>
  <c r="AD9"/>
  <c r="AE9"/>
  <c r="AF9"/>
  <c r="AG9"/>
  <c r="AH9"/>
  <c r="AI9"/>
  <c r="AJ9"/>
  <c r="AK9"/>
  <c r="AL9"/>
  <c r="AL34" s="1"/>
  <c r="AM9"/>
  <c r="AN9"/>
  <c r="AO9"/>
  <c r="AP9"/>
  <c r="AP34" s="1"/>
  <c r="AQ9"/>
  <c r="AR9"/>
  <c r="AS9"/>
  <c r="AT9"/>
  <c r="AU9"/>
  <c r="AV9"/>
  <c r="AW9"/>
  <c r="AX9"/>
  <c r="AX34" s="1"/>
  <c r="AY9"/>
  <c r="AZ9"/>
  <c r="BA9"/>
  <c r="BB9"/>
  <c r="BC9"/>
  <c r="BD9"/>
  <c r="BE9"/>
  <c r="BF9"/>
  <c r="BG9"/>
  <c r="BH9"/>
  <c r="BI9"/>
  <c r="BJ9"/>
  <c r="BK11"/>
  <c r="BK12" s="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4"/>
  <c r="BK15"/>
  <c r="BK16"/>
  <c r="BK17"/>
  <c r="BK18"/>
  <c r="BK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2"/>
  <c r="BK23" s="1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5"/>
  <c r="BK26" s="1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8"/>
  <c r="BK29"/>
  <c r="BK30"/>
  <c r="BK31"/>
  <c r="BK32"/>
  <c r="C33"/>
  <c r="D33"/>
  <c r="D34" s="1"/>
  <c r="E33"/>
  <c r="F33"/>
  <c r="G33"/>
  <c r="H33"/>
  <c r="I33"/>
  <c r="J33"/>
  <c r="K33"/>
  <c r="L33"/>
  <c r="L34" s="1"/>
  <c r="M33"/>
  <c r="N33"/>
  <c r="O33"/>
  <c r="P33"/>
  <c r="P34" s="1"/>
  <c r="Q33"/>
  <c r="R33"/>
  <c r="S33"/>
  <c r="T33"/>
  <c r="T34" s="1"/>
  <c r="U33"/>
  <c r="V33"/>
  <c r="W33"/>
  <c r="X33"/>
  <c r="X34" s="1"/>
  <c r="Y33"/>
  <c r="Z33"/>
  <c r="AA33"/>
  <c r="AB33"/>
  <c r="AB34" s="1"/>
  <c r="AC33"/>
  <c r="AD33"/>
  <c r="AE33"/>
  <c r="AF33"/>
  <c r="AF34" s="1"/>
  <c r="AG33"/>
  <c r="AH33"/>
  <c r="AI33"/>
  <c r="AJ33"/>
  <c r="AJ34" s="1"/>
  <c r="AK33"/>
  <c r="AL33"/>
  <c r="AM33"/>
  <c r="AN33"/>
  <c r="AN34" s="1"/>
  <c r="AO33"/>
  <c r="AP33"/>
  <c r="AQ33"/>
  <c r="AR33"/>
  <c r="AR34" s="1"/>
  <c r="AS33"/>
  <c r="AT33"/>
  <c r="AU33"/>
  <c r="AV33"/>
  <c r="AV34" s="1"/>
  <c r="AW33"/>
  <c r="AX33"/>
  <c r="AY33"/>
  <c r="AZ33"/>
  <c r="AZ34" s="1"/>
  <c r="BA33"/>
  <c r="BB33"/>
  <c r="BC33"/>
  <c r="BD33"/>
  <c r="BD34" s="1"/>
  <c r="BE33"/>
  <c r="BF33"/>
  <c r="BG33"/>
  <c r="BH33"/>
  <c r="BH34" s="1"/>
  <c r="BI33"/>
  <c r="BJ33"/>
  <c r="N34"/>
  <c r="AH34"/>
  <c r="BF34"/>
  <c r="BK38"/>
  <c r="BK39" s="1"/>
  <c r="C39"/>
  <c r="C47" s="1"/>
  <c r="D39"/>
  <c r="E39"/>
  <c r="F39"/>
  <c r="G39"/>
  <c r="H39"/>
  <c r="I39"/>
  <c r="I47" s="1"/>
  <c r="J39"/>
  <c r="K39"/>
  <c r="K47" s="1"/>
  <c r="L39"/>
  <c r="M39"/>
  <c r="N39"/>
  <c r="O39"/>
  <c r="P39"/>
  <c r="Q39"/>
  <c r="R39"/>
  <c r="S39"/>
  <c r="T39"/>
  <c r="U39"/>
  <c r="U47" s="1"/>
  <c r="V39"/>
  <c r="V47" s="1"/>
  <c r="W39"/>
  <c r="X39"/>
  <c r="Y39"/>
  <c r="Y47" s="1"/>
  <c r="Z39"/>
  <c r="Z47" s="1"/>
  <c r="AA39"/>
  <c r="AB39"/>
  <c r="AC39"/>
  <c r="AC47" s="1"/>
  <c r="AD39"/>
  <c r="AD47" s="1"/>
  <c r="AE39"/>
  <c r="AF39"/>
  <c r="AG39"/>
  <c r="AG47" s="1"/>
  <c r="AH39"/>
  <c r="AH47" s="1"/>
  <c r="AI39"/>
  <c r="AJ39"/>
  <c r="AK39"/>
  <c r="AK47" s="1"/>
  <c r="AL39"/>
  <c r="AL47" s="1"/>
  <c r="AM39"/>
  <c r="AN39"/>
  <c r="AO39"/>
  <c r="AO47" s="1"/>
  <c r="AP39"/>
  <c r="AP47" s="1"/>
  <c r="AQ39"/>
  <c r="AR39"/>
  <c r="AS39"/>
  <c r="AS47" s="1"/>
  <c r="AT39"/>
  <c r="AT47" s="1"/>
  <c r="AU39"/>
  <c r="AV39"/>
  <c r="AW39"/>
  <c r="AW47" s="1"/>
  <c r="AX39"/>
  <c r="AX47" s="1"/>
  <c r="AY39"/>
  <c r="AZ39"/>
  <c r="BA39"/>
  <c r="BA47" s="1"/>
  <c r="BB39"/>
  <c r="BB47" s="1"/>
  <c r="BC39"/>
  <c r="BD39"/>
  <c r="BE39"/>
  <c r="BF39"/>
  <c r="BF47" s="1"/>
  <c r="BG39"/>
  <c r="BG47" s="1"/>
  <c r="BH39"/>
  <c r="BI39"/>
  <c r="BI47" s="1"/>
  <c r="BJ39"/>
  <c r="BJ47" s="1"/>
  <c r="BK41"/>
  <c r="BK42"/>
  <c r="BK43"/>
  <c r="BK44"/>
  <c r="BK45"/>
  <c r="C46"/>
  <c r="D46"/>
  <c r="E46"/>
  <c r="F46"/>
  <c r="G46"/>
  <c r="H46"/>
  <c r="I46"/>
  <c r="J46"/>
  <c r="K46"/>
  <c r="L46"/>
  <c r="M46"/>
  <c r="N46"/>
  <c r="O46"/>
  <c r="P46"/>
  <c r="P47" s="1"/>
  <c r="Q46"/>
  <c r="R46"/>
  <c r="S46"/>
  <c r="T46"/>
  <c r="U46"/>
  <c r="V46"/>
  <c r="W46"/>
  <c r="X46"/>
  <c r="X47" s="1"/>
  <c r="Y46"/>
  <c r="Z46"/>
  <c r="AA46"/>
  <c r="AB46"/>
  <c r="AB47" s="1"/>
  <c r="AC46"/>
  <c r="AD46"/>
  <c r="AE46"/>
  <c r="AF46"/>
  <c r="AF47" s="1"/>
  <c r="AG46"/>
  <c r="AH46"/>
  <c r="AI46"/>
  <c r="AJ46"/>
  <c r="AJ47" s="1"/>
  <c r="AK46"/>
  <c r="AL46"/>
  <c r="AM46"/>
  <c r="AN46"/>
  <c r="AN47" s="1"/>
  <c r="AO46"/>
  <c r="AP46"/>
  <c r="AQ46"/>
  <c r="AR46"/>
  <c r="AR47" s="1"/>
  <c r="AS46"/>
  <c r="AT46"/>
  <c r="AU46"/>
  <c r="AV46"/>
  <c r="AV47" s="1"/>
  <c r="AW46"/>
  <c r="AX46"/>
  <c r="AY46"/>
  <c r="AZ46"/>
  <c r="AZ47" s="1"/>
  <c r="BA46"/>
  <c r="BB46"/>
  <c r="BC46"/>
  <c r="BD46"/>
  <c r="BD47" s="1"/>
  <c r="BE46"/>
  <c r="BF46"/>
  <c r="BG46"/>
  <c r="BH46"/>
  <c r="BI46"/>
  <c r="BJ46"/>
  <c r="E47"/>
  <c r="G47"/>
  <c r="M47"/>
  <c r="N47"/>
  <c r="O47"/>
  <c r="Q47"/>
  <c r="R47"/>
  <c r="W47"/>
  <c r="AA47"/>
  <c r="AE47"/>
  <c r="AI47"/>
  <c r="AM47"/>
  <c r="AQ47"/>
  <c r="AU47"/>
  <c r="AY47"/>
  <c r="BC47"/>
  <c r="BH47"/>
  <c r="BK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K56"/>
  <c r="BK57" s="1"/>
  <c r="C57"/>
  <c r="C61" s="1"/>
  <c r="D57"/>
  <c r="E57"/>
  <c r="F57"/>
  <c r="G57"/>
  <c r="H57"/>
  <c r="I57"/>
  <c r="J57"/>
  <c r="K57"/>
  <c r="K61" s="1"/>
  <c r="L57"/>
  <c r="M57"/>
  <c r="M61" s="1"/>
  <c r="N57"/>
  <c r="O57"/>
  <c r="O61" s="1"/>
  <c r="P57"/>
  <c r="Q57"/>
  <c r="Q61" s="1"/>
  <c r="R57"/>
  <c r="R61" s="1"/>
  <c r="S57"/>
  <c r="S61" s="1"/>
  <c r="T57"/>
  <c r="U57"/>
  <c r="U61" s="1"/>
  <c r="V57"/>
  <c r="W57"/>
  <c r="W61" s="1"/>
  <c r="X57"/>
  <c r="Y57"/>
  <c r="Y61" s="1"/>
  <c r="Z57"/>
  <c r="AA57"/>
  <c r="AA61" s="1"/>
  <c r="AB57"/>
  <c r="AC57"/>
  <c r="AC61" s="1"/>
  <c r="AD57"/>
  <c r="AE57"/>
  <c r="AE61" s="1"/>
  <c r="AF57"/>
  <c r="AG57"/>
  <c r="AG61" s="1"/>
  <c r="AH57"/>
  <c r="AI57"/>
  <c r="AI61" s="1"/>
  <c r="AJ57"/>
  <c r="AK57"/>
  <c r="AK61" s="1"/>
  <c r="AL57"/>
  <c r="AM57"/>
  <c r="AM61" s="1"/>
  <c r="AN57"/>
  <c r="AO57"/>
  <c r="AO61" s="1"/>
  <c r="AP57"/>
  <c r="AQ57"/>
  <c r="AQ61" s="1"/>
  <c r="AR57"/>
  <c r="AS57"/>
  <c r="AS61" s="1"/>
  <c r="AT57"/>
  <c r="AU57"/>
  <c r="AU61" s="1"/>
  <c r="AV57"/>
  <c r="AW57"/>
  <c r="AW61" s="1"/>
  <c r="AX57"/>
  <c r="AY57"/>
  <c r="AY61" s="1"/>
  <c r="AZ57"/>
  <c r="BA57"/>
  <c r="BA61" s="1"/>
  <c r="BB57"/>
  <c r="BC57"/>
  <c r="BC61" s="1"/>
  <c r="BD57"/>
  <c r="BE57"/>
  <c r="BE61" s="1"/>
  <c r="BF57"/>
  <c r="BG57"/>
  <c r="BG61" s="1"/>
  <c r="BH57"/>
  <c r="BI57"/>
  <c r="BI61" s="1"/>
  <c r="BJ57"/>
  <c r="BK59"/>
  <c r="BK60" s="1"/>
  <c r="C60"/>
  <c r="D60"/>
  <c r="E60"/>
  <c r="F60"/>
  <c r="G60"/>
  <c r="H60"/>
  <c r="I60"/>
  <c r="I61" s="1"/>
  <c r="J60"/>
  <c r="K60"/>
  <c r="L60"/>
  <c r="M60"/>
  <c r="N60"/>
  <c r="O60"/>
  <c r="P60"/>
  <c r="P61" s="1"/>
  <c r="Q60"/>
  <c r="R60"/>
  <c r="S60"/>
  <c r="T60"/>
  <c r="T61" s="1"/>
  <c r="U60"/>
  <c r="V60"/>
  <c r="V61" s="1"/>
  <c r="W60"/>
  <c r="X60"/>
  <c r="Y60"/>
  <c r="Z60"/>
  <c r="AA60"/>
  <c r="AB60"/>
  <c r="AB61" s="1"/>
  <c r="AC60"/>
  <c r="AD60"/>
  <c r="AD61" s="1"/>
  <c r="AE60"/>
  <c r="AF60"/>
  <c r="AG60"/>
  <c r="AH60"/>
  <c r="AI60"/>
  <c r="AJ60"/>
  <c r="AJ61" s="1"/>
  <c r="AK60"/>
  <c r="AL60"/>
  <c r="AL61" s="1"/>
  <c r="AM60"/>
  <c r="AN60"/>
  <c r="AO60"/>
  <c r="AP60"/>
  <c r="AQ60"/>
  <c r="AR60"/>
  <c r="AR61" s="1"/>
  <c r="AS60"/>
  <c r="AT60"/>
  <c r="AT61" s="1"/>
  <c r="AU60"/>
  <c r="AV60"/>
  <c r="AW60"/>
  <c r="AX60"/>
  <c r="AY60"/>
  <c r="AZ60"/>
  <c r="AZ61" s="1"/>
  <c r="BA60"/>
  <c r="BB60"/>
  <c r="BB61" s="1"/>
  <c r="BC60"/>
  <c r="BD60"/>
  <c r="BE60"/>
  <c r="BF60"/>
  <c r="BG60"/>
  <c r="BH60"/>
  <c r="BH61" s="1"/>
  <c r="BI60"/>
  <c r="BJ60"/>
  <c r="BJ61" s="1"/>
  <c r="E61"/>
  <c r="G61"/>
  <c r="N61"/>
  <c r="X61"/>
  <c r="Z61"/>
  <c r="AF61"/>
  <c r="AH61"/>
  <c r="AN61"/>
  <c r="AP61"/>
  <c r="AV61"/>
  <c r="AX61"/>
  <c r="BD61"/>
  <c r="BF61"/>
  <c r="BK65"/>
  <c r="BK66" s="1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71"/>
  <c r="BK72" s="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G42" i="9"/>
  <c r="E42"/>
  <c r="L42"/>
  <c r="F42"/>
  <c r="D42"/>
  <c r="J42"/>
  <c r="I42"/>
  <c r="H42"/>
  <c r="K41"/>
  <c r="K39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BE47" i="8" l="1"/>
  <c r="J61"/>
  <c r="F61"/>
  <c r="W68"/>
  <c r="BJ34"/>
  <c r="BB34"/>
  <c r="BB68" s="1"/>
  <c r="AT34"/>
  <c r="AD34"/>
  <c r="Z34"/>
  <c r="Z68" s="1"/>
  <c r="J34"/>
  <c r="J68" s="1"/>
  <c r="F34"/>
  <c r="F68" s="1"/>
  <c r="H61"/>
  <c r="D61"/>
  <c r="T47"/>
  <c r="T68" s="1"/>
  <c r="L47"/>
  <c r="J47"/>
  <c r="H47"/>
  <c r="H68" s="1"/>
  <c r="F47"/>
  <c r="AV68"/>
  <c r="AE34"/>
  <c r="AE68" s="1"/>
  <c r="Y34"/>
  <c r="Y68" s="1"/>
  <c r="L61"/>
  <c r="L68" s="1"/>
  <c r="BK61"/>
  <c r="BI34"/>
  <c r="BI68" s="1"/>
  <c r="BG34"/>
  <c r="BE34"/>
  <c r="BC34"/>
  <c r="BC68" s="1"/>
  <c r="BA34"/>
  <c r="BA68" s="1"/>
  <c r="AY34"/>
  <c r="AY68" s="1"/>
  <c r="AW34"/>
  <c r="AW68" s="1"/>
  <c r="AU34"/>
  <c r="AU68" s="1"/>
  <c r="AZ68"/>
  <c r="AP68"/>
  <c r="BH68"/>
  <c r="BD68"/>
  <c r="AJ68"/>
  <c r="P68"/>
  <c r="BJ68"/>
  <c r="BF68"/>
  <c r="AX68"/>
  <c r="AT68"/>
  <c r="AH68"/>
  <c r="AA68"/>
  <c r="N68"/>
  <c r="BG68"/>
  <c r="AS34"/>
  <c r="AS68" s="1"/>
  <c r="AQ34"/>
  <c r="AQ68" s="1"/>
  <c r="AO34"/>
  <c r="AO68" s="1"/>
  <c r="AM34"/>
  <c r="AM68" s="1"/>
  <c r="AK34"/>
  <c r="AK68" s="1"/>
  <c r="AI34"/>
  <c r="AI68" s="1"/>
  <c r="AG34"/>
  <c r="AG68" s="1"/>
  <c r="AC34"/>
  <c r="AC68" s="1"/>
  <c r="U34"/>
  <c r="U68" s="1"/>
  <c r="S34"/>
  <c r="Q34"/>
  <c r="Q68" s="1"/>
  <c r="O34"/>
  <c r="O68" s="1"/>
  <c r="M34"/>
  <c r="M68" s="1"/>
  <c r="K34"/>
  <c r="K68" s="1"/>
  <c r="G34"/>
  <c r="G68" s="1"/>
  <c r="E34"/>
  <c r="E68" s="1"/>
  <c r="C34"/>
  <c r="C68" s="1"/>
  <c r="K42" i="9"/>
  <c r="AN68" i="8"/>
  <c r="AL68"/>
  <c r="S47"/>
  <c r="S68" s="1"/>
  <c r="BK46"/>
  <c r="BK47" s="1"/>
  <c r="D47"/>
  <c r="AR68"/>
  <c r="AF68"/>
  <c r="AD68"/>
  <c r="AB68"/>
  <c r="X68"/>
  <c r="R68"/>
  <c r="V34"/>
  <c r="V68" s="1"/>
  <c r="BK33"/>
  <c r="BK20"/>
  <c r="I34"/>
  <c r="I68" s="1"/>
  <c r="D68" l="1"/>
  <c r="BE68"/>
  <c r="BK34"/>
  <c r="BK68" s="1"/>
</calcChain>
</file>

<file path=xl/sharedStrings.xml><?xml version="1.0" encoding="utf-8"?>
<sst xmlns="http://schemas.openxmlformats.org/spreadsheetml/2006/main" count="166" uniqueCount="130">
  <si>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</si>
  <si>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</si>
  <si>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</si>
  <si>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</si>
  <si>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</si>
  <si>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</si>
  <si>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</si>
  <si>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</si>
  <si>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</si>
  <si>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</si>
  <si>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</si>
  <si>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</si>
  <si>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</si>
  <si>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</si>
  <si>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</si>
  <si>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</si>
  <si>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</si>
  <si>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</si>
  <si>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</si>
  <si>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</si>
  <si>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</si>
  <si>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</si>
  <si>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</si>
  <si>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</si>
  <si>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</si>
  <si>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</si>
  <si>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</si>
  <si>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</si>
  <si>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</si>
  <si>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</si>
  <si>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</si>
  <si>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</si>
  <si>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</si>
  <si>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</si>
  <si>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</si>
  <si>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</si>
  <si>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</si>
  <si>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</si>
  <si>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</si>
  <si>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</si>
  <si>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</si>
  <si>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</si>
  <si>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</si>
  <si>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</si>
  <si>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</si>
  <si>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</si>
  <si>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</si>
  <si>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</si>
  <si>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</si>
  <si>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</si>
  <si>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</si>
  <si>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</si>
  <si>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</si>
  <si>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</si>
  <si>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</si>
  <si>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</si>
  <si>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</si>
  <si>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</si>
  <si>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</si>
  <si>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</si>
  <si>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</si>
  <si>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</si>
  <si>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</si>
  <si>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</si>
  <si>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</si>
  <si>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</si>
  <si>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</si>
  <si>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</si>
  <si>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</si>
  <si>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</si>
  <si>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</si>
  <si>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</si>
  <si>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</si>
  <si>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</si>
  <si>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</si>
  <si>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</si>
  <si>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</si>
  <si>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</si>
  <si>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</si>
  <si>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</si>
  <si>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</si>
  <si>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</si>
  <si>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</si>
  <si>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</si>
  <si>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</si>
  <si>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</si>
  <si>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</si>
  <si>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</si>
  <si>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</si>
  <si>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</si>
  <si>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</si>
  <si>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</si>
  <si>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</si>
  <si>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</si>
  <si>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</si>
  <si>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</si>
  <si>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</si>
  <si>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</si>
  <si>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</si>
  <si>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</si>
  <si>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</si>
  <si>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</si>
  <si>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</si>
  <si>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</si>
  <si>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</si>
  <si>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IDBI Liquid Fund</t>
  </si>
  <si>
    <t>IDBI Gilt Fund</t>
  </si>
  <si>
    <t>IDBI FMP - Series III - 24 Months(July 2013) - F</t>
  </si>
  <si>
    <t>IDBI FMP - Series III – 494 days(December 2013)–O</t>
  </si>
  <si>
    <t>IDBI FMP - Series III–564 days (Sept 2013)–L</t>
  </si>
  <si>
    <t>IDBI FMP - Series IV–518 Days (January 2014)–B</t>
  </si>
  <si>
    <t>IDBI Debt Opportunities Fund</t>
  </si>
  <si>
    <t>IDBI Dynamic Bond Fund</t>
  </si>
  <si>
    <t>IDBI Monthly Income Plan</t>
  </si>
  <si>
    <t>IDBI Short Term Bond Fund</t>
  </si>
  <si>
    <t>IDBI Ultra Short Term Fund</t>
  </si>
  <si>
    <t>IDBI Equity Advantage Fund</t>
  </si>
  <si>
    <t>IDBI  RGESS - Series 1 - Plan A</t>
  </si>
  <si>
    <t>IDBI Diversified Equity Fund</t>
  </si>
  <si>
    <t>IDBI India Top 100 Equity Fund</t>
  </si>
  <si>
    <t>IDBI Nifty Index Fund</t>
  </si>
  <si>
    <t>IDBI Nifty Junior Index Fund</t>
  </si>
  <si>
    <t>IDBI Gold Exchange Traded Fund</t>
  </si>
  <si>
    <t>IDBI Gold Fund</t>
  </si>
  <si>
    <t>IDBI Mutual Fund (All figures in Rs. Crore)</t>
  </si>
  <si>
    <t>Telangana</t>
  </si>
  <si>
    <t>IDBI Mutual Fund: Net Average Assets Under Management (AAUM) as on 31st January, 2016(All figures in Rs. Crore)</t>
  </si>
  <si>
    <t>Table showing State wise /Union Territory wise contribution to AAUM of category of schemes as on 31st January, 2016</t>
  </si>
  <si>
    <t>IDBI FMP-Series III-368 Days (Sept 2013)–K</t>
  </si>
  <si>
    <t>IDBI FMP-Series IV–542 Days(February 2014)–F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</si>
</sst>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13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i/>
      <sz val="10"/>
      <color indexed="8"/>
      <name val="Arial"/>
      <family val="2"/>
    </font>
    <font>
      <sz val="9"/>
      <color indexed="8"/>
      <name val="Arial"/>
      <family val="2"/>
      <charset val="1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3" fillId="0" borderId="0"/>
    <xf numFmtId="0" fontId="1" fillId="0" borderId="0"/>
  </cellStyleXfs>
  <cellXfs count="81">
    <xf numFmtId="0" fontId="0" fillId="0" borderId="0" xfId="0"/>
    <xf numFmtId="0" fontId="5" fillId="0" borderId="0" xfId="3" applyFont="1"/>
    <xf numFmtId="2" fontId="5" fillId="0" borderId="0" xfId="3" applyNumberFormat="1" applyFont="1"/>
    <xf numFmtId="0" fontId="0" fillId="0" borderId="0" xfId="0" applyBorder="1"/>
    <xf numFmtId="0" fontId="0" fillId="0" borderId="1" xfId="0" applyBorder="1"/>
    <xf numFmtId="0" fontId="2" fillId="0" borderId="0" xfId="0" applyFont="1" applyBorder="1"/>
    <xf numFmtId="2" fontId="6" fillId="0" borderId="0" xfId="3" applyNumberFormat="1" applyFont="1"/>
    <xf numFmtId="2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/>
    <xf numFmtId="2" fontId="9" fillId="0" borderId="0" xfId="3" applyNumberFormat="1" applyFont="1"/>
    <xf numFmtId="0" fontId="9" fillId="0" borderId="0" xfId="3" applyFont="1"/>
    <xf numFmtId="2" fontId="8" fillId="0" borderId="0" xfId="3" applyNumberFormat="1" applyFont="1"/>
    <xf numFmtId="0" fontId="8" fillId="0" borderId="0" xfId="3" applyFont="1"/>
    <xf numFmtId="0" fontId="6" fillId="0" borderId="1" xfId="3" applyNumberFormat="1" applyFont="1" applyFill="1" applyBorder="1" applyAlignment="1">
      <alignment horizontal="center" wrapText="1"/>
    </xf>
    <xf numFmtId="0" fontId="6" fillId="0" borderId="2" xfId="3" applyNumberFormat="1" applyFont="1" applyFill="1" applyBorder="1" applyAlignment="1">
      <alignment horizontal="center" wrapText="1"/>
    </xf>
    <xf numFmtId="0" fontId="6" fillId="0" borderId="3" xfId="3" applyNumberFormat="1" applyFont="1" applyFill="1" applyBorder="1" applyAlignment="1">
      <alignment horizontal="center" wrapText="1"/>
    </xf>
    <xf numFmtId="0" fontId="2" fillId="0" borderId="4" xfId="0" applyFont="1" applyBorder="1"/>
    <xf numFmtId="0" fontId="2" fillId="0" borderId="0" xfId="0" applyFont="1" applyFill="1" applyBorder="1"/>
    <xf numFmtId="0" fontId="11" fillId="0" borderId="1" xfId="2" applyFont="1" applyBorder="1" applyAlignment="1">
      <alignment horizontal="center"/>
    </xf>
    <xf numFmtId="0" fontId="11" fillId="0" borderId="1" xfId="2" applyFont="1" applyBorder="1" applyAlignment="1">
      <alignment horizontal="left"/>
    </xf>
    <xf numFmtId="0" fontId="11" fillId="0" borderId="1" xfId="2" applyFont="1" applyBorder="1"/>
    <xf numFmtId="2" fontId="6" fillId="0" borderId="1" xfId="3" applyNumberFormat="1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10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right"/>
    </xf>
    <xf numFmtId="2" fontId="6" fillId="0" borderId="6" xfId="3" applyNumberFormat="1" applyFont="1" applyFill="1" applyBorder="1"/>
    <xf numFmtId="0" fontId="2" fillId="0" borderId="7" xfId="0" applyFont="1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 wrapText="1"/>
    </xf>
    <xf numFmtId="164" fontId="0" fillId="0" borderId="1" xfId="1" applyFont="1" applyBorder="1"/>
    <xf numFmtId="164" fontId="0" fillId="0" borderId="2" xfId="1" applyFont="1" applyBorder="1"/>
    <xf numFmtId="164" fontId="0" fillId="0" borderId="3" xfId="1" applyFon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1" xfId="1" applyFont="1" applyFill="1" applyBorder="1"/>
    <xf numFmtId="164" fontId="0" fillId="0" borderId="4" xfId="0" applyNumberFormat="1" applyFill="1" applyBorder="1"/>
    <xf numFmtId="164" fontId="0" fillId="0" borderId="0" xfId="0" applyNumberFormat="1" applyBorder="1"/>
    <xf numFmtId="164" fontId="0" fillId="0" borderId="0" xfId="1" applyFont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11" fillId="0" borderId="1" xfId="1" applyFont="1" applyBorder="1" applyAlignment="1">
      <alignment horizontal="left"/>
    </xf>
    <xf numFmtId="0" fontId="3" fillId="0" borderId="4" xfId="0" applyFont="1" applyBorder="1"/>
    <xf numFmtId="0" fontId="3" fillId="0" borderId="5" xfId="0" applyFont="1" applyBorder="1" applyAlignment="1">
      <alignment horizontal="left" wrapText="1"/>
    </xf>
    <xf numFmtId="164" fontId="3" fillId="0" borderId="4" xfId="1" applyFont="1" applyBorder="1"/>
    <xf numFmtId="0" fontId="3" fillId="0" borderId="0" xfId="0" applyFont="1" applyBorder="1"/>
    <xf numFmtId="11" fontId="0" fillId="0" borderId="0" xfId="0" applyNumberFormat="1"/>
    <xf numFmtId="49" fontId="12" fillId="0" borderId="10" xfId="2" applyNumberFormat="1" applyFont="1" applyFill="1" applyBorder="1" applyAlignment="1">
      <alignment horizontal="center" vertical="center" wrapText="1"/>
    </xf>
    <xf numFmtId="49" fontId="12" fillId="0" borderId="5" xfId="2" applyNumberFormat="1" applyFont="1" applyFill="1" applyBorder="1" applyAlignment="1">
      <alignment horizontal="center" vertical="center" wrapText="1"/>
    </xf>
    <xf numFmtId="2" fontId="8" fillId="0" borderId="18" xfId="3" applyNumberFormat="1" applyFont="1" applyFill="1" applyBorder="1" applyAlignment="1">
      <alignment horizontal="center" vertical="top" wrapText="1"/>
    </xf>
    <xf numFmtId="2" fontId="8" fillId="0" borderId="19" xfId="3" applyNumberFormat="1" applyFont="1" applyFill="1" applyBorder="1" applyAlignment="1">
      <alignment horizontal="center" vertical="top" wrapText="1"/>
    </xf>
    <xf numFmtId="2" fontId="8" fillId="0" borderId="20" xfId="3" applyNumberFormat="1" applyFont="1" applyFill="1" applyBorder="1" applyAlignment="1">
      <alignment horizontal="center" vertical="top" wrapText="1"/>
    </xf>
    <xf numFmtId="2" fontId="8" fillId="0" borderId="8" xfId="3" applyNumberFormat="1" applyFont="1" applyFill="1" applyBorder="1" applyAlignment="1">
      <alignment horizontal="center" vertical="top" wrapText="1"/>
    </xf>
    <xf numFmtId="2" fontId="8" fillId="0" borderId="9" xfId="3" applyNumberFormat="1" applyFont="1" applyFill="1" applyBorder="1" applyAlignment="1">
      <alignment horizontal="center" vertical="top" wrapText="1"/>
    </xf>
    <xf numFmtId="2" fontId="8" fillId="0" borderId="10" xfId="3" applyNumberFormat="1" applyFont="1" applyFill="1" applyBorder="1" applyAlignment="1">
      <alignment horizontal="center" vertical="top" wrapText="1"/>
    </xf>
    <xf numFmtId="2" fontId="8" fillId="0" borderId="18" xfId="3" applyNumberFormat="1" applyFont="1" applyFill="1" applyBorder="1" applyAlignment="1">
      <alignment horizontal="center"/>
    </xf>
    <xf numFmtId="2" fontId="8" fillId="0" borderId="19" xfId="3" applyNumberFormat="1" applyFont="1" applyFill="1" applyBorder="1" applyAlignment="1">
      <alignment horizontal="center"/>
    </xf>
    <xf numFmtId="2" fontId="8" fillId="0" borderId="20" xfId="3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2" fontId="4" fillId="0" borderId="18" xfId="3" applyNumberFormat="1" applyFont="1" applyFill="1" applyBorder="1" applyAlignment="1">
      <alignment horizontal="center" vertical="top" wrapText="1"/>
    </xf>
    <xf numFmtId="2" fontId="4" fillId="0" borderId="19" xfId="3" applyNumberFormat="1" applyFont="1" applyFill="1" applyBorder="1" applyAlignment="1">
      <alignment horizontal="center" vertical="top" wrapText="1"/>
    </xf>
    <xf numFmtId="2" fontId="4" fillId="0" borderId="20" xfId="3" applyNumberFormat="1" applyFont="1" applyFill="1" applyBorder="1" applyAlignment="1">
      <alignment horizontal="center" vertical="top" wrapText="1"/>
    </xf>
    <xf numFmtId="3" fontId="8" fillId="0" borderId="15" xfId="3" applyNumberFormat="1" applyFont="1" applyFill="1" applyBorder="1" applyAlignment="1">
      <alignment horizontal="center" vertical="center" wrapText="1"/>
    </xf>
    <xf numFmtId="3" fontId="8" fillId="0" borderId="16" xfId="3" applyNumberFormat="1" applyFont="1" applyFill="1" applyBorder="1" applyAlignment="1">
      <alignment horizontal="center" vertical="center" wrapText="1"/>
    </xf>
    <xf numFmtId="3" fontId="8" fillId="0" borderId="17" xfId="3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12" fillId="0" borderId="11" xfId="2" applyNumberFormat="1" applyFont="1" applyFill="1" applyBorder="1" applyAlignment="1">
      <alignment horizontal="center" vertical="center" wrapText="1"/>
    </xf>
    <xf numFmtId="49" fontId="12" fillId="0" borderId="4" xfId="2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5">
    <cellStyle name="Comma" xfId="1" builtinId="3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C87"/>
  <sheetViews>
    <sheetView showGridLines="0" tabSelected="1" zoomScale="85" zoomScaleNormal="85" workbookViewId="0">
      <pane xSplit="2" ySplit="5" topLeftCell="C6" activePane="bottomRight" state="frozen"/>
      <selection activeCell="F20" sqref="F20"/>
      <selection pane="topRight" activeCell="F20" sqref="F20"/>
      <selection pane="bottomLeft" activeCell="F20" sqref="F20"/>
      <selection pane="bottomRight" sqref="A1:A5"/>
    </sheetView>
  </sheetViews>
  <sheetFormatPr defaultColWidth="9.109375" defaultRowHeight="13.2"/>
  <cols>
    <col min="1" max="1" width="5" style="3" customWidth="1"/>
    <col min="2" max="2" width="47.5546875" style="3" customWidth="1"/>
    <col min="3" max="3" width="15.44140625" style="3" customWidth="1"/>
    <col min="4" max="4" width="15.44140625" style="3" bestFit="1" customWidth="1"/>
    <col min="5" max="62" width="15.44140625" style="3" customWidth="1"/>
    <col min="63" max="63" width="9.5546875" style="3" customWidth="1"/>
    <col min="64" max="64" width="16.6640625" style="3" bestFit="1" customWidth="1"/>
    <col min="65" max="65" width="18" style="3" bestFit="1" customWidth="1"/>
    <col min="66" max="66" width="24.88671875" style="3" bestFit="1" customWidth="1"/>
    <col min="67" max="16384" width="9.109375" style="3"/>
  </cols>
  <sheetData>
    <row r="1" spans="1:107" s="1" customFormat="1" ht="19.5" customHeight="1" thickBot="1">
      <c r="A1" s="75" t="s">
        <v>79</v>
      </c>
      <c r="B1" s="52" t="s">
        <v>32</v>
      </c>
      <c r="C1" s="66" t="s">
        <v>126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8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107" s="11" customFormat="1" ht="18.75" customHeight="1" thickBot="1">
      <c r="A2" s="76"/>
      <c r="B2" s="53"/>
      <c r="C2" s="54" t="s">
        <v>31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6"/>
      <c r="W2" s="54" t="s">
        <v>27</v>
      </c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6"/>
      <c r="AQ2" s="54" t="s">
        <v>28</v>
      </c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6"/>
      <c r="BK2" s="69" t="s">
        <v>25</v>
      </c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</row>
    <row r="3" spans="1:107" s="13" customFormat="1" ht="16.8" thickBot="1">
      <c r="A3" s="76"/>
      <c r="B3" s="53"/>
      <c r="C3" s="60" t="s">
        <v>12</v>
      </c>
      <c r="D3" s="61"/>
      <c r="E3" s="61"/>
      <c r="F3" s="61"/>
      <c r="G3" s="61"/>
      <c r="H3" s="61"/>
      <c r="I3" s="61"/>
      <c r="J3" s="61"/>
      <c r="K3" s="61"/>
      <c r="L3" s="62"/>
      <c r="M3" s="60" t="s">
        <v>13</v>
      </c>
      <c r="N3" s="61"/>
      <c r="O3" s="61"/>
      <c r="P3" s="61"/>
      <c r="Q3" s="61"/>
      <c r="R3" s="61"/>
      <c r="S3" s="61"/>
      <c r="T3" s="61"/>
      <c r="U3" s="61"/>
      <c r="V3" s="62"/>
      <c r="W3" s="60" t="s">
        <v>12</v>
      </c>
      <c r="X3" s="61"/>
      <c r="Y3" s="61"/>
      <c r="Z3" s="61"/>
      <c r="AA3" s="61"/>
      <c r="AB3" s="61"/>
      <c r="AC3" s="61"/>
      <c r="AD3" s="61"/>
      <c r="AE3" s="61"/>
      <c r="AF3" s="62"/>
      <c r="AG3" s="60" t="s">
        <v>13</v>
      </c>
      <c r="AH3" s="61"/>
      <c r="AI3" s="61"/>
      <c r="AJ3" s="61"/>
      <c r="AK3" s="61"/>
      <c r="AL3" s="61"/>
      <c r="AM3" s="61"/>
      <c r="AN3" s="61"/>
      <c r="AO3" s="61"/>
      <c r="AP3" s="62"/>
      <c r="AQ3" s="60" t="s">
        <v>12</v>
      </c>
      <c r="AR3" s="61"/>
      <c r="AS3" s="61"/>
      <c r="AT3" s="61"/>
      <c r="AU3" s="61"/>
      <c r="AV3" s="61"/>
      <c r="AW3" s="61"/>
      <c r="AX3" s="61"/>
      <c r="AY3" s="61"/>
      <c r="AZ3" s="62"/>
      <c r="BA3" s="60" t="s">
        <v>13</v>
      </c>
      <c r="BB3" s="61"/>
      <c r="BC3" s="61"/>
      <c r="BD3" s="61"/>
      <c r="BE3" s="61"/>
      <c r="BF3" s="61"/>
      <c r="BG3" s="61"/>
      <c r="BH3" s="61"/>
      <c r="BI3" s="61"/>
      <c r="BJ3" s="62"/>
      <c r="BK3" s="70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</row>
    <row r="4" spans="1:107" s="13" customFormat="1" ht="16.2">
      <c r="A4" s="76"/>
      <c r="B4" s="53"/>
      <c r="C4" s="57" t="s">
        <v>38</v>
      </c>
      <c r="D4" s="58"/>
      <c r="E4" s="58"/>
      <c r="F4" s="58"/>
      <c r="G4" s="59"/>
      <c r="H4" s="57" t="s">
        <v>39</v>
      </c>
      <c r="I4" s="58"/>
      <c r="J4" s="58"/>
      <c r="K4" s="58"/>
      <c r="L4" s="59"/>
      <c r="M4" s="57" t="s">
        <v>38</v>
      </c>
      <c r="N4" s="58"/>
      <c r="O4" s="58"/>
      <c r="P4" s="58"/>
      <c r="Q4" s="59"/>
      <c r="R4" s="57" t="s">
        <v>39</v>
      </c>
      <c r="S4" s="58"/>
      <c r="T4" s="58"/>
      <c r="U4" s="58"/>
      <c r="V4" s="59"/>
      <c r="W4" s="57" t="s">
        <v>38</v>
      </c>
      <c r="X4" s="58"/>
      <c r="Y4" s="58"/>
      <c r="Z4" s="58"/>
      <c r="AA4" s="59"/>
      <c r="AB4" s="57" t="s">
        <v>39</v>
      </c>
      <c r="AC4" s="58"/>
      <c r="AD4" s="58"/>
      <c r="AE4" s="58"/>
      <c r="AF4" s="59"/>
      <c r="AG4" s="57" t="s">
        <v>38</v>
      </c>
      <c r="AH4" s="58"/>
      <c r="AI4" s="58"/>
      <c r="AJ4" s="58"/>
      <c r="AK4" s="59"/>
      <c r="AL4" s="57" t="s">
        <v>39</v>
      </c>
      <c r="AM4" s="58"/>
      <c r="AN4" s="58"/>
      <c r="AO4" s="58"/>
      <c r="AP4" s="59"/>
      <c r="AQ4" s="57" t="s">
        <v>38</v>
      </c>
      <c r="AR4" s="58"/>
      <c r="AS4" s="58"/>
      <c r="AT4" s="58"/>
      <c r="AU4" s="59"/>
      <c r="AV4" s="57" t="s">
        <v>39</v>
      </c>
      <c r="AW4" s="58"/>
      <c r="AX4" s="58"/>
      <c r="AY4" s="58"/>
      <c r="AZ4" s="59"/>
      <c r="BA4" s="57" t="s">
        <v>38</v>
      </c>
      <c r="BB4" s="58"/>
      <c r="BC4" s="58"/>
      <c r="BD4" s="58"/>
      <c r="BE4" s="59"/>
      <c r="BF4" s="57" t="s">
        <v>39</v>
      </c>
      <c r="BG4" s="58"/>
      <c r="BH4" s="58"/>
      <c r="BI4" s="58"/>
      <c r="BJ4" s="59"/>
      <c r="BK4" s="70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</row>
    <row r="5" spans="1:107" s="9" customFormat="1" ht="15" customHeight="1">
      <c r="A5" s="76"/>
      <c r="B5" s="53"/>
      <c r="C5" s="15">
        <v>1</v>
      </c>
      <c r="D5" s="14">
        <v>2</v>
      </c>
      <c r="E5" s="14">
        <v>3</v>
      </c>
      <c r="F5" s="14">
        <v>4</v>
      </c>
      <c r="G5" s="16">
        <v>5</v>
      </c>
      <c r="H5" s="15">
        <v>1</v>
      </c>
      <c r="I5" s="14">
        <v>2</v>
      </c>
      <c r="J5" s="14">
        <v>3</v>
      </c>
      <c r="K5" s="14">
        <v>4</v>
      </c>
      <c r="L5" s="16">
        <v>5</v>
      </c>
      <c r="M5" s="15">
        <v>1</v>
      </c>
      <c r="N5" s="14">
        <v>2</v>
      </c>
      <c r="O5" s="14">
        <v>3</v>
      </c>
      <c r="P5" s="14">
        <v>4</v>
      </c>
      <c r="Q5" s="16">
        <v>5</v>
      </c>
      <c r="R5" s="15">
        <v>1</v>
      </c>
      <c r="S5" s="14">
        <v>2</v>
      </c>
      <c r="T5" s="14">
        <v>3</v>
      </c>
      <c r="U5" s="14">
        <v>4</v>
      </c>
      <c r="V5" s="16">
        <v>5</v>
      </c>
      <c r="W5" s="15">
        <v>1</v>
      </c>
      <c r="X5" s="14">
        <v>2</v>
      </c>
      <c r="Y5" s="14">
        <v>3</v>
      </c>
      <c r="Z5" s="14">
        <v>4</v>
      </c>
      <c r="AA5" s="16">
        <v>5</v>
      </c>
      <c r="AB5" s="15">
        <v>1</v>
      </c>
      <c r="AC5" s="14">
        <v>2</v>
      </c>
      <c r="AD5" s="14">
        <v>3</v>
      </c>
      <c r="AE5" s="14">
        <v>4</v>
      </c>
      <c r="AF5" s="16">
        <v>5</v>
      </c>
      <c r="AG5" s="15">
        <v>1</v>
      </c>
      <c r="AH5" s="14">
        <v>2</v>
      </c>
      <c r="AI5" s="14">
        <v>3</v>
      </c>
      <c r="AJ5" s="14">
        <v>4</v>
      </c>
      <c r="AK5" s="16">
        <v>5</v>
      </c>
      <c r="AL5" s="15">
        <v>1</v>
      </c>
      <c r="AM5" s="14">
        <v>2</v>
      </c>
      <c r="AN5" s="14">
        <v>3</v>
      </c>
      <c r="AO5" s="14">
        <v>4</v>
      </c>
      <c r="AP5" s="16">
        <v>5</v>
      </c>
      <c r="AQ5" s="15">
        <v>1</v>
      </c>
      <c r="AR5" s="14">
        <v>2</v>
      </c>
      <c r="AS5" s="14">
        <v>3</v>
      </c>
      <c r="AT5" s="14">
        <v>4</v>
      </c>
      <c r="AU5" s="16">
        <v>5</v>
      </c>
      <c r="AV5" s="15">
        <v>1</v>
      </c>
      <c r="AW5" s="14">
        <v>2</v>
      </c>
      <c r="AX5" s="14">
        <v>3</v>
      </c>
      <c r="AY5" s="14">
        <v>4</v>
      </c>
      <c r="AZ5" s="16">
        <v>5</v>
      </c>
      <c r="BA5" s="15">
        <v>1</v>
      </c>
      <c r="BB5" s="14">
        <v>2</v>
      </c>
      <c r="BC5" s="14">
        <v>3</v>
      </c>
      <c r="BD5" s="14">
        <v>4</v>
      </c>
      <c r="BE5" s="16">
        <v>5</v>
      </c>
      <c r="BF5" s="15">
        <v>1</v>
      </c>
      <c r="BG5" s="14">
        <v>2</v>
      </c>
      <c r="BH5" s="14">
        <v>3</v>
      </c>
      <c r="BI5" s="14">
        <v>4</v>
      </c>
      <c r="BJ5" s="16">
        <v>5</v>
      </c>
      <c r="BK5" s="71"/>
      <c r="BL5" s="6"/>
      <c r="BM5" s="6"/>
      <c r="BN5" s="6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</row>
    <row r="6" spans="1:107">
      <c r="A6" s="17" t="s">
        <v>0</v>
      </c>
      <c r="B6" s="24" t="s">
        <v>6</v>
      </c>
      <c r="C6" s="63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5"/>
    </row>
    <row r="7" spans="1:107">
      <c r="A7" s="17" t="s">
        <v>80</v>
      </c>
      <c r="B7" s="24" t="s">
        <v>14</v>
      </c>
      <c r="C7" s="63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5"/>
    </row>
    <row r="8" spans="1:107">
      <c r="A8" s="17"/>
      <c r="B8" s="34" t="s">
        <v>105</v>
      </c>
      <c r="C8" s="40">
        <v>0</v>
      </c>
      <c r="D8" s="40">
        <v>100.77908048228979</v>
      </c>
      <c r="E8" s="40">
        <v>1134.3841286305483</v>
      </c>
      <c r="F8" s="40">
        <v>0</v>
      </c>
      <c r="G8" s="40">
        <v>0</v>
      </c>
      <c r="H8" s="40">
        <v>3.1603194684105018</v>
      </c>
      <c r="I8" s="40">
        <v>1932.8227452361573</v>
      </c>
      <c r="J8" s="40">
        <v>488.50312907038489</v>
      </c>
      <c r="K8" s="40">
        <v>0</v>
      </c>
      <c r="L8" s="40">
        <v>26.423496055317106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1.3293130212500994</v>
      </c>
      <c r="S8" s="40">
        <v>181.76751645119282</v>
      </c>
      <c r="T8" s="40">
        <v>90.178465404353588</v>
      </c>
      <c r="U8" s="40">
        <v>0</v>
      </c>
      <c r="V8" s="40">
        <v>17.994148245449509</v>
      </c>
      <c r="W8" s="40">
        <v>0</v>
      </c>
      <c r="X8" s="40">
        <v>0</v>
      </c>
      <c r="Y8" s="40">
        <v>0</v>
      </c>
      <c r="Z8" s="40">
        <v>0</v>
      </c>
      <c r="AA8" s="40">
        <v>0</v>
      </c>
      <c r="AB8" s="40">
        <v>2.016556185089402</v>
      </c>
      <c r="AC8" s="40">
        <v>70.158673603640807</v>
      </c>
      <c r="AD8" s="40">
        <v>34.195098196934801</v>
      </c>
      <c r="AE8" s="40">
        <v>0</v>
      </c>
      <c r="AF8" s="40">
        <v>91.509299794665807</v>
      </c>
      <c r="AG8" s="40">
        <v>0</v>
      </c>
      <c r="AH8" s="40">
        <v>0</v>
      </c>
      <c r="AI8" s="40">
        <v>0</v>
      </c>
      <c r="AJ8" s="40">
        <v>0</v>
      </c>
      <c r="AK8" s="40">
        <v>0</v>
      </c>
      <c r="AL8" s="40">
        <v>4.3575554629194002</v>
      </c>
      <c r="AM8" s="40">
        <v>29.461394216481509</v>
      </c>
      <c r="AN8" s="40">
        <v>193.59120340161056</v>
      </c>
      <c r="AO8" s="40">
        <v>0</v>
      </c>
      <c r="AP8" s="40">
        <v>28.507420185506405</v>
      </c>
      <c r="AQ8" s="40">
        <v>0</v>
      </c>
      <c r="AR8" s="40">
        <v>0</v>
      </c>
      <c r="AS8" s="40">
        <v>0</v>
      </c>
      <c r="AT8" s="40">
        <v>0</v>
      </c>
      <c r="AU8" s="40">
        <v>0</v>
      </c>
      <c r="AV8" s="40">
        <v>6.815537546092024</v>
      </c>
      <c r="AW8" s="40">
        <v>207.93351547528647</v>
      </c>
      <c r="AX8" s="40">
        <v>61.239322385322296</v>
      </c>
      <c r="AY8" s="40">
        <v>0</v>
      </c>
      <c r="AZ8" s="40">
        <v>39.649746388088992</v>
      </c>
      <c r="BA8" s="40">
        <v>0</v>
      </c>
      <c r="BB8" s="40">
        <v>0</v>
      </c>
      <c r="BC8" s="40">
        <v>0</v>
      </c>
      <c r="BD8" s="40">
        <v>0</v>
      </c>
      <c r="BE8" s="40">
        <v>0</v>
      </c>
      <c r="BF8" s="40">
        <v>1.4434050948913002</v>
      </c>
      <c r="BG8" s="40">
        <v>2.7561341613544998</v>
      </c>
      <c r="BH8" s="40">
        <v>40.358140032644698</v>
      </c>
      <c r="BI8" s="40">
        <v>0</v>
      </c>
      <c r="BJ8" s="40">
        <v>1.3931628422243001</v>
      </c>
      <c r="BK8" s="41">
        <f>SUM(C8:BJ8)</f>
        <v>4792.7285070381076</v>
      </c>
    </row>
    <row r="9" spans="1:107">
      <c r="A9" s="17"/>
      <c r="B9" s="26" t="s">
        <v>89</v>
      </c>
      <c r="C9" s="38">
        <f t="shared" ref="C9:BJ9" si="0">SUM(C8)</f>
        <v>0</v>
      </c>
      <c r="D9" s="38">
        <f t="shared" si="0"/>
        <v>100.77908048228979</v>
      </c>
      <c r="E9" s="38">
        <f t="shared" si="0"/>
        <v>1134.3841286305483</v>
      </c>
      <c r="F9" s="38">
        <f t="shared" si="0"/>
        <v>0</v>
      </c>
      <c r="G9" s="38">
        <f t="shared" si="0"/>
        <v>0</v>
      </c>
      <c r="H9" s="38">
        <f t="shared" si="0"/>
        <v>3.1603194684105018</v>
      </c>
      <c r="I9" s="38">
        <f t="shared" si="0"/>
        <v>1932.8227452361573</v>
      </c>
      <c r="J9" s="38">
        <f t="shared" si="0"/>
        <v>488.50312907038489</v>
      </c>
      <c r="K9" s="38">
        <f t="shared" si="0"/>
        <v>0</v>
      </c>
      <c r="L9" s="38">
        <f t="shared" si="0"/>
        <v>26.423496055317106</v>
      </c>
      <c r="M9" s="38">
        <f t="shared" si="0"/>
        <v>0</v>
      </c>
      <c r="N9" s="38">
        <f t="shared" si="0"/>
        <v>0</v>
      </c>
      <c r="O9" s="38">
        <f t="shared" si="0"/>
        <v>0</v>
      </c>
      <c r="P9" s="38">
        <f t="shared" si="0"/>
        <v>0</v>
      </c>
      <c r="Q9" s="38">
        <f t="shared" si="0"/>
        <v>0</v>
      </c>
      <c r="R9" s="38">
        <f t="shared" si="0"/>
        <v>1.3293130212500994</v>
      </c>
      <c r="S9" s="38">
        <f t="shared" si="0"/>
        <v>181.76751645119282</v>
      </c>
      <c r="T9" s="38">
        <f t="shared" si="0"/>
        <v>90.178465404353588</v>
      </c>
      <c r="U9" s="38">
        <f t="shared" si="0"/>
        <v>0</v>
      </c>
      <c r="V9" s="38">
        <f t="shared" si="0"/>
        <v>17.994148245449509</v>
      </c>
      <c r="W9" s="38">
        <f t="shared" si="0"/>
        <v>0</v>
      </c>
      <c r="X9" s="38">
        <f t="shared" si="0"/>
        <v>0</v>
      </c>
      <c r="Y9" s="38">
        <f t="shared" si="0"/>
        <v>0</v>
      </c>
      <c r="Z9" s="38">
        <f t="shared" si="0"/>
        <v>0</v>
      </c>
      <c r="AA9" s="38">
        <f t="shared" si="0"/>
        <v>0</v>
      </c>
      <c r="AB9" s="38">
        <f t="shared" si="0"/>
        <v>2.016556185089402</v>
      </c>
      <c r="AC9" s="38">
        <f t="shared" si="0"/>
        <v>70.158673603640807</v>
      </c>
      <c r="AD9" s="38">
        <f t="shared" si="0"/>
        <v>34.195098196934801</v>
      </c>
      <c r="AE9" s="38">
        <f t="shared" si="0"/>
        <v>0</v>
      </c>
      <c r="AF9" s="38">
        <f t="shared" si="0"/>
        <v>91.509299794665807</v>
      </c>
      <c r="AG9" s="38">
        <f t="shared" si="0"/>
        <v>0</v>
      </c>
      <c r="AH9" s="38">
        <f t="shared" si="0"/>
        <v>0</v>
      </c>
      <c r="AI9" s="38">
        <f t="shared" si="0"/>
        <v>0</v>
      </c>
      <c r="AJ9" s="38">
        <f t="shared" si="0"/>
        <v>0</v>
      </c>
      <c r="AK9" s="38">
        <f t="shared" si="0"/>
        <v>0</v>
      </c>
      <c r="AL9" s="38">
        <f t="shared" si="0"/>
        <v>4.3575554629194002</v>
      </c>
      <c r="AM9" s="38">
        <f t="shared" si="0"/>
        <v>29.461394216481509</v>
      </c>
      <c r="AN9" s="38">
        <f t="shared" si="0"/>
        <v>193.59120340161056</v>
      </c>
      <c r="AO9" s="38">
        <f t="shared" si="0"/>
        <v>0</v>
      </c>
      <c r="AP9" s="38">
        <f t="shared" si="0"/>
        <v>28.507420185506405</v>
      </c>
      <c r="AQ9" s="38">
        <f t="shared" si="0"/>
        <v>0</v>
      </c>
      <c r="AR9" s="38">
        <f t="shared" si="0"/>
        <v>0</v>
      </c>
      <c r="AS9" s="38">
        <f t="shared" si="0"/>
        <v>0</v>
      </c>
      <c r="AT9" s="38">
        <f t="shared" si="0"/>
        <v>0</v>
      </c>
      <c r="AU9" s="38">
        <f t="shared" si="0"/>
        <v>0</v>
      </c>
      <c r="AV9" s="38">
        <f>(SUM(AV8))</f>
        <v>6.815537546092024</v>
      </c>
      <c r="AW9" s="38">
        <f>(SUM(AW8))</f>
        <v>207.93351547528647</v>
      </c>
      <c r="AX9" s="38">
        <f t="shared" si="0"/>
        <v>61.239322385322296</v>
      </c>
      <c r="AY9" s="38">
        <f t="shared" si="0"/>
        <v>0</v>
      </c>
      <c r="AZ9" s="38">
        <f t="shared" si="0"/>
        <v>39.649746388088992</v>
      </c>
      <c r="BA9" s="38">
        <f t="shared" si="0"/>
        <v>0</v>
      </c>
      <c r="BB9" s="38">
        <f t="shared" si="0"/>
        <v>0</v>
      </c>
      <c r="BC9" s="38">
        <f t="shared" si="0"/>
        <v>0</v>
      </c>
      <c r="BD9" s="38">
        <f t="shared" si="0"/>
        <v>0</v>
      </c>
      <c r="BE9" s="38">
        <f t="shared" si="0"/>
        <v>0</v>
      </c>
      <c r="BF9" s="38">
        <f t="shared" si="0"/>
        <v>1.4434050948913002</v>
      </c>
      <c r="BG9" s="38">
        <f t="shared" si="0"/>
        <v>2.7561341613544998</v>
      </c>
      <c r="BH9" s="38">
        <f t="shared" si="0"/>
        <v>40.358140032644698</v>
      </c>
      <c r="BI9" s="38">
        <f t="shared" si="0"/>
        <v>0</v>
      </c>
      <c r="BJ9" s="38">
        <f t="shared" si="0"/>
        <v>1.3931628422243001</v>
      </c>
      <c r="BK9" s="36">
        <f>SUM(BK8)</f>
        <v>4792.7285070381076</v>
      </c>
    </row>
    <row r="10" spans="1:107">
      <c r="A10" s="17" t="s">
        <v>81</v>
      </c>
      <c r="B10" s="25" t="s">
        <v>3</v>
      </c>
      <c r="C10" s="63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5"/>
    </row>
    <row r="11" spans="1:107">
      <c r="A11" s="17"/>
      <c r="B11" s="34" t="s">
        <v>106</v>
      </c>
      <c r="C11" s="40">
        <v>0</v>
      </c>
      <c r="D11" s="40">
        <v>2.6308514248062997</v>
      </c>
      <c r="E11" s="40">
        <v>0</v>
      </c>
      <c r="F11" s="40">
        <v>0</v>
      </c>
      <c r="G11" s="40">
        <v>0</v>
      </c>
      <c r="H11" s="40">
        <v>0.26974026348270003</v>
      </c>
      <c r="I11" s="40">
        <v>0.1528704349676</v>
      </c>
      <c r="J11" s="40">
        <v>0</v>
      </c>
      <c r="K11" s="40">
        <v>0</v>
      </c>
      <c r="L11" s="40">
        <v>0.1070289734837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6.3153110063899981E-2</v>
      </c>
      <c r="S11" s="40">
        <v>2.1583606516100001E-2</v>
      </c>
      <c r="T11" s="40">
        <v>0</v>
      </c>
      <c r="U11" s="40">
        <v>0</v>
      </c>
      <c r="V11" s="40">
        <v>1.1635138387000001E-2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0.95529950725220036</v>
      </c>
      <c r="AC11" s="40">
        <v>0.18049239396760003</v>
      </c>
      <c r="AD11" s="40">
        <v>3.2633785161200003E-2</v>
      </c>
      <c r="AE11" s="40">
        <v>0</v>
      </c>
      <c r="AF11" s="40">
        <v>1.0366228896124001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0.95876599134560025</v>
      </c>
      <c r="AM11" s="40">
        <v>4.3218876935399997E-2</v>
      </c>
      <c r="AN11" s="40">
        <v>1.2574661290322</v>
      </c>
      <c r="AO11" s="40">
        <v>0</v>
      </c>
      <c r="AP11" s="40">
        <v>0.76826114819309987</v>
      </c>
      <c r="AQ11" s="40">
        <v>0</v>
      </c>
      <c r="AR11" s="40">
        <v>0</v>
      </c>
      <c r="AS11" s="40">
        <v>0</v>
      </c>
      <c r="AT11" s="40">
        <v>0</v>
      </c>
      <c r="AU11" s="40">
        <v>0</v>
      </c>
      <c r="AV11" s="40">
        <v>0.67374386228669991</v>
      </c>
      <c r="AW11" s="40">
        <v>8.802462638483501</v>
      </c>
      <c r="AX11" s="40">
        <v>0.58044165667729997</v>
      </c>
      <c r="AY11" s="40">
        <v>0</v>
      </c>
      <c r="AZ11" s="40">
        <v>1.1071453587088</v>
      </c>
      <c r="BA11" s="40">
        <v>0</v>
      </c>
      <c r="BB11" s="40">
        <v>0</v>
      </c>
      <c r="BC11" s="40">
        <v>0</v>
      </c>
      <c r="BD11" s="40">
        <v>0</v>
      </c>
      <c r="BE11" s="40">
        <v>0</v>
      </c>
      <c r="BF11" s="40">
        <v>0.15439355367629995</v>
      </c>
      <c r="BG11" s="40">
        <v>5.689723261279999E-2</v>
      </c>
      <c r="BH11" s="40">
        <v>0</v>
      </c>
      <c r="BI11" s="40">
        <v>0</v>
      </c>
      <c r="BJ11" s="40">
        <v>0.23353675383860004</v>
      </c>
      <c r="BK11" s="41">
        <f>SUM(C11:BJ11)</f>
        <v>20.098244729491004</v>
      </c>
      <c r="BL11" s="42"/>
      <c r="BO11" s="42"/>
    </row>
    <row r="12" spans="1:107">
      <c r="A12" s="17"/>
      <c r="B12" s="26" t="s">
        <v>90</v>
      </c>
      <c r="C12" s="38">
        <f t="shared" ref="C12:BJ12" si="1">SUM(C11)</f>
        <v>0</v>
      </c>
      <c r="D12" s="38">
        <f t="shared" si="1"/>
        <v>2.6308514248062997</v>
      </c>
      <c r="E12" s="38">
        <f t="shared" si="1"/>
        <v>0</v>
      </c>
      <c r="F12" s="38">
        <f t="shared" si="1"/>
        <v>0</v>
      </c>
      <c r="G12" s="38">
        <f t="shared" si="1"/>
        <v>0</v>
      </c>
      <c r="H12" s="38">
        <f t="shared" si="1"/>
        <v>0.26974026348270003</v>
      </c>
      <c r="I12" s="38">
        <f t="shared" si="1"/>
        <v>0.1528704349676</v>
      </c>
      <c r="J12" s="38">
        <f t="shared" si="1"/>
        <v>0</v>
      </c>
      <c r="K12" s="38">
        <f t="shared" si="1"/>
        <v>0</v>
      </c>
      <c r="L12" s="38">
        <f t="shared" si="1"/>
        <v>0.1070289734837</v>
      </c>
      <c r="M12" s="38">
        <f t="shared" si="1"/>
        <v>0</v>
      </c>
      <c r="N12" s="38">
        <f t="shared" si="1"/>
        <v>0</v>
      </c>
      <c r="O12" s="38">
        <f t="shared" si="1"/>
        <v>0</v>
      </c>
      <c r="P12" s="38">
        <f t="shared" si="1"/>
        <v>0</v>
      </c>
      <c r="Q12" s="38">
        <f t="shared" si="1"/>
        <v>0</v>
      </c>
      <c r="R12" s="38">
        <f t="shared" si="1"/>
        <v>6.3153110063899981E-2</v>
      </c>
      <c r="S12" s="38">
        <f t="shared" si="1"/>
        <v>2.1583606516100001E-2</v>
      </c>
      <c r="T12" s="38">
        <f t="shared" si="1"/>
        <v>0</v>
      </c>
      <c r="U12" s="38">
        <f t="shared" si="1"/>
        <v>0</v>
      </c>
      <c r="V12" s="38">
        <f t="shared" si="1"/>
        <v>1.1635138387000001E-2</v>
      </c>
      <c r="W12" s="38">
        <f t="shared" si="1"/>
        <v>0</v>
      </c>
      <c r="X12" s="38">
        <f t="shared" si="1"/>
        <v>0</v>
      </c>
      <c r="Y12" s="38">
        <f t="shared" si="1"/>
        <v>0</v>
      </c>
      <c r="Z12" s="38">
        <f t="shared" si="1"/>
        <v>0</v>
      </c>
      <c r="AA12" s="38">
        <f t="shared" si="1"/>
        <v>0</v>
      </c>
      <c r="AB12" s="38">
        <f t="shared" si="1"/>
        <v>0.95529950725220036</v>
      </c>
      <c r="AC12" s="38">
        <f t="shared" si="1"/>
        <v>0.18049239396760003</v>
      </c>
      <c r="AD12" s="38">
        <f t="shared" si="1"/>
        <v>3.2633785161200003E-2</v>
      </c>
      <c r="AE12" s="38">
        <f t="shared" si="1"/>
        <v>0</v>
      </c>
      <c r="AF12" s="38">
        <f t="shared" si="1"/>
        <v>1.0366228896124001</v>
      </c>
      <c r="AG12" s="38">
        <f t="shared" si="1"/>
        <v>0</v>
      </c>
      <c r="AH12" s="38">
        <f t="shared" si="1"/>
        <v>0</v>
      </c>
      <c r="AI12" s="38">
        <f t="shared" si="1"/>
        <v>0</v>
      </c>
      <c r="AJ12" s="38">
        <f t="shared" si="1"/>
        <v>0</v>
      </c>
      <c r="AK12" s="38">
        <f t="shared" si="1"/>
        <v>0</v>
      </c>
      <c r="AL12" s="38">
        <f t="shared" si="1"/>
        <v>0.95876599134560025</v>
      </c>
      <c r="AM12" s="38">
        <f t="shared" si="1"/>
        <v>4.3218876935399997E-2</v>
      </c>
      <c r="AN12" s="38">
        <f t="shared" si="1"/>
        <v>1.2574661290322</v>
      </c>
      <c r="AO12" s="38">
        <f t="shared" si="1"/>
        <v>0</v>
      </c>
      <c r="AP12" s="38">
        <f t="shared" si="1"/>
        <v>0.76826114819309987</v>
      </c>
      <c r="AQ12" s="38">
        <f t="shared" si="1"/>
        <v>0</v>
      </c>
      <c r="AR12" s="38">
        <f t="shared" si="1"/>
        <v>0</v>
      </c>
      <c r="AS12" s="38">
        <f t="shared" si="1"/>
        <v>0</v>
      </c>
      <c r="AT12" s="38">
        <f t="shared" si="1"/>
        <v>0</v>
      </c>
      <c r="AU12" s="38">
        <f t="shared" si="1"/>
        <v>0</v>
      </c>
      <c r="AV12" s="38">
        <f>(SUM(AV11))</f>
        <v>0.67374386228669991</v>
      </c>
      <c r="AW12" s="38">
        <f>(SUM(AW11))</f>
        <v>8.802462638483501</v>
      </c>
      <c r="AX12" s="38">
        <f t="shared" si="1"/>
        <v>0.58044165667729997</v>
      </c>
      <c r="AY12" s="38">
        <f t="shared" si="1"/>
        <v>0</v>
      </c>
      <c r="AZ12" s="38">
        <f t="shared" si="1"/>
        <v>1.1071453587088</v>
      </c>
      <c r="BA12" s="38">
        <f t="shared" si="1"/>
        <v>0</v>
      </c>
      <c r="BB12" s="38">
        <f t="shared" si="1"/>
        <v>0</v>
      </c>
      <c r="BC12" s="38">
        <f t="shared" si="1"/>
        <v>0</v>
      </c>
      <c r="BD12" s="38">
        <f t="shared" si="1"/>
        <v>0</v>
      </c>
      <c r="BE12" s="38">
        <f t="shared" si="1"/>
        <v>0</v>
      </c>
      <c r="BF12" s="38">
        <f t="shared" si="1"/>
        <v>0.15439355367629995</v>
      </c>
      <c r="BG12" s="38">
        <f t="shared" si="1"/>
        <v>5.689723261279999E-2</v>
      </c>
      <c r="BH12" s="38">
        <f t="shared" si="1"/>
        <v>0</v>
      </c>
      <c r="BI12" s="38">
        <f t="shared" si="1"/>
        <v>0</v>
      </c>
      <c r="BJ12" s="38">
        <f t="shared" si="1"/>
        <v>0.23353675383860004</v>
      </c>
      <c r="BK12" s="39">
        <f>SUM(BK11)</f>
        <v>20.098244729491004</v>
      </c>
    </row>
    <row r="13" spans="1:107">
      <c r="A13" s="17" t="s">
        <v>82</v>
      </c>
      <c r="B13" s="25" t="s">
        <v>10</v>
      </c>
      <c r="C13" s="63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5"/>
    </row>
    <row r="14" spans="1:107">
      <c r="A14" s="17"/>
      <c r="B14" s="34" t="s">
        <v>107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0.30557326299890003</v>
      </c>
      <c r="I14" s="40">
        <v>0</v>
      </c>
      <c r="J14" s="40">
        <v>0</v>
      </c>
      <c r="K14" s="40">
        <v>0</v>
      </c>
      <c r="L14" s="40">
        <v>2.3630237230961995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4.6657983870800002E-2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0.5860953590318001</v>
      </c>
      <c r="AC14" s="40">
        <v>0</v>
      </c>
      <c r="AD14" s="40">
        <v>0</v>
      </c>
      <c r="AE14" s="40">
        <v>0</v>
      </c>
      <c r="AF14" s="40">
        <v>3.9060098698055015</v>
      </c>
      <c r="AG14" s="40">
        <v>0</v>
      </c>
      <c r="AH14" s="40">
        <v>0</v>
      </c>
      <c r="AI14" s="40">
        <v>0</v>
      </c>
      <c r="AJ14" s="40">
        <v>0</v>
      </c>
      <c r="AK14" s="40">
        <v>0</v>
      </c>
      <c r="AL14" s="40">
        <v>0.22586220593510001</v>
      </c>
      <c r="AM14" s="40">
        <v>6.2054551225799996E-2</v>
      </c>
      <c r="AN14" s="40">
        <v>0</v>
      </c>
      <c r="AO14" s="40">
        <v>0</v>
      </c>
      <c r="AP14" s="40">
        <v>0.46319487390309999</v>
      </c>
      <c r="AQ14" s="40">
        <v>0</v>
      </c>
      <c r="AR14" s="40">
        <v>0</v>
      </c>
      <c r="AS14" s="40">
        <v>0</v>
      </c>
      <c r="AT14" s="40">
        <v>0</v>
      </c>
      <c r="AU14" s="40">
        <v>0</v>
      </c>
      <c r="AV14" s="40">
        <v>4.1100699686096958</v>
      </c>
      <c r="AW14" s="40">
        <v>3.7055554838706999</v>
      </c>
      <c r="AX14" s="40">
        <v>0</v>
      </c>
      <c r="AY14" s="40">
        <v>0</v>
      </c>
      <c r="AZ14" s="40">
        <v>22.863506030867587</v>
      </c>
      <c r="BA14" s="40">
        <v>0</v>
      </c>
      <c r="BB14" s="40">
        <v>0</v>
      </c>
      <c r="BC14" s="40">
        <v>0</v>
      </c>
      <c r="BD14" s="40">
        <v>0</v>
      </c>
      <c r="BE14" s="40">
        <v>0</v>
      </c>
      <c r="BF14" s="40">
        <v>8.6438257419199999E-2</v>
      </c>
      <c r="BG14" s="40">
        <v>1.9181190369676999</v>
      </c>
      <c r="BH14" s="40">
        <v>0</v>
      </c>
      <c r="BI14" s="40">
        <v>0</v>
      </c>
      <c r="BJ14" s="40">
        <v>0.84875702780629991</v>
      </c>
      <c r="BK14" s="41">
        <f t="shared" ref="BK14:BK19" si="2">SUM(C14:BJ14)</f>
        <v>41.490917635408387</v>
      </c>
    </row>
    <row r="15" spans="1:107">
      <c r="A15" s="17"/>
      <c r="B15" s="34" t="s">
        <v>108</v>
      </c>
      <c r="C15" s="40">
        <v>0</v>
      </c>
      <c r="D15" s="40">
        <v>2.3991180645161001</v>
      </c>
      <c r="E15" s="40">
        <v>0</v>
      </c>
      <c r="F15" s="40">
        <v>0</v>
      </c>
      <c r="G15" s="40">
        <v>0</v>
      </c>
      <c r="H15" s="40">
        <v>0.17563292232200001</v>
      </c>
      <c r="I15" s="40">
        <v>0</v>
      </c>
      <c r="J15" s="40">
        <v>0</v>
      </c>
      <c r="K15" s="40">
        <v>0</v>
      </c>
      <c r="L15" s="40">
        <v>5.9977951612899996E-2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  <c r="U15" s="40">
        <v>0</v>
      </c>
      <c r="V15" s="40">
        <v>6.5375967258062992</v>
      </c>
      <c r="W15" s="40">
        <v>0</v>
      </c>
      <c r="X15" s="40">
        <v>0</v>
      </c>
      <c r="Y15" s="40">
        <v>0</v>
      </c>
      <c r="Z15" s="40">
        <v>0</v>
      </c>
      <c r="AA15" s="40">
        <v>0</v>
      </c>
      <c r="AB15" s="40">
        <v>0.2851218914509</v>
      </c>
      <c r="AC15" s="40">
        <v>0</v>
      </c>
      <c r="AD15" s="40">
        <v>0</v>
      </c>
      <c r="AE15" s="40">
        <v>0</v>
      </c>
      <c r="AF15" s="40">
        <v>2.3817402877737002</v>
      </c>
      <c r="AG15" s="40">
        <v>0</v>
      </c>
      <c r="AH15" s="40">
        <v>0</v>
      </c>
      <c r="AI15" s="40">
        <v>0</v>
      </c>
      <c r="AJ15" s="40">
        <v>0</v>
      </c>
      <c r="AK15" s="40">
        <v>0</v>
      </c>
      <c r="AL15" s="40">
        <v>0.17896012058010002</v>
      </c>
      <c r="AM15" s="40">
        <v>0</v>
      </c>
      <c r="AN15" s="40">
        <v>0</v>
      </c>
      <c r="AO15" s="40">
        <v>0</v>
      </c>
      <c r="AP15" s="40">
        <v>1.3343671769675001</v>
      </c>
      <c r="AQ15" s="40">
        <v>0</v>
      </c>
      <c r="AR15" s="40">
        <v>0</v>
      </c>
      <c r="AS15" s="40">
        <v>0</v>
      </c>
      <c r="AT15" s="40">
        <v>0</v>
      </c>
      <c r="AU15" s="40">
        <v>0</v>
      </c>
      <c r="AV15" s="40">
        <v>1.7148988469300992</v>
      </c>
      <c r="AW15" s="40">
        <v>3.1095429197092006</v>
      </c>
      <c r="AX15" s="40">
        <v>0</v>
      </c>
      <c r="AY15" s="40">
        <v>0</v>
      </c>
      <c r="AZ15" s="40">
        <v>15.104403630417597</v>
      </c>
      <c r="BA15" s="40">
        <v>0</v>
      </c>
      <c r="BB15" s="40">
        <v>0</v>
      </c>
      <c r="BC15" s="40">
        <v>0</v>
      </c>
      <c r="BD15" s="40">
        <v>0</v>
      </c>
      <c r="BE15" s="40">
        <v>0</v>
      </c>
      <c r="BF15" s="40">
        <v>0.1505848352254</v>
      </c>
      <c r="BG15" s="40">
        <v>2.97622016129E-2</v>
      </c>
      <c r="BH15" s="40">
        <v>1.1904761597096001</v>
      </c>
      <c r="BI15" s="40">
        <v>0</v>
      </c>
      <c r="BJ15" s="40">
        <v>9.1511658773999999E-2</v>
      </c>
      <c r="BK15" s="41">
        <f t="shared" si="2"/>
        <v>34.743695393408302</v>
      </c>
    </row>
    <row r="16" spans="1:107">
      <c r="A16" s="17"/>
      <c r="B16" s="34" t="s">
        <v>109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0.15235824274150003</v>
      </c>
      <c r="I16" s="40">
        <v>0</v>
      </c>
      <c r="J16" s="40">
        <v>0</v>
      </c>
      <c r="K16" s="40">
        <v>0</v>
      </c>
      <c r="L16" s="40">
        <v>4.620021783870599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2.4628588645100001E-2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0">
        <v>0</v>
      </c>
      <c r="Z16" s="40">
        <v>0</v>
      </c>
      <c r="AA16" s="40">
        <v>0</v>
      </c>
      <c r="AB16" s="40">
        <v>0.26226174225780002</v>
      </c>
      <c r="AC16" s="40">
        <v>0</v>
      </c>
      <c r="AD16" s="40">
        <v>0</v>
      </c>
      <c r="AE16" s="40">
        <v>0</v>
      </c>
      <c r="AF16" s="40">
        <v>1.4918439870963001</v>
      </c>
      <c r="AG16" s="40">
        <v>0</v>
      </c>
      <c r="AH16" s="40">
        <v>0</v>
      </c>
      <c r="AI16" s="40">
        <v>0</v>
      </c>
      <c r="AJ16" s="40">
        <v>0</v>
      </c>
      <c r="AK16" s="40">
        <v>0</v>
      </c>
      <c r="AL16" s="40">
        <v>0.16733573374140001</v>
      </c>
      <c r="AM16" s="40">
        <v>0.12128812903219999</v>
      </c>
      <c r="AN16" s="40">
        <v>0</v>
      </c>
      <c r="AO16" s="40">
        <v>0</v>
      </c>
      <c r="AP16" s="40">
        <v>1.1399004363542997</v>
      </c>
      <c r="AQ16" s="40">
        <v>0</v>
      </c>
      <c r="AR16" s="40">
        <v>0</v>
      </c>
      <c r="AS16" s="40">
        <v>0</v>
      </c>
      <c r="AT16" s="40">
        <v>0</v>
      </c>
      <c r="AU16" s="40">
        <v>0</v>
      </c>
      <c r="AV16" s="40">
        <v>0.74574006128890025</v>
      </c>
      <c r="AW16" s="40">
        <v>0.24257625806450001</v>
      </c>
      <c r="AX16" s="40">
        <v>0</v>
      </c>
      <c r="AY16" s="40">
        <v>0</v>
      </c>
      <c r="AZ16" s="40">
        <v>10.046595503385303</v>
      </c>
      <c r="BA16" s="40">
        <v>0</v>
      </c>
      <c r="BB16" s="40">
        <v>0</v>
      </c>
      <c r="BC16" s="40">
        <v>0</v>
      </c>
      <c r="BD16" s="40">
        <v>0</v>
      </c>
      <c r="BE16" s="40">
        <v>0</v>
      </c>
      <c r="BF16" s="40">
        <v>0.1424650361932</v>
      </c>
      <c r="BG16" s="40">
        <v>0</v>
      </c>
      <c r="BH16" s="40">
        <v>0</v>
      </c>
      <c r="BI16" s="40">
        <v>0</v>
      </c>
      <c r="BJ16" s="40">
        <v>0.83781843870950001</v>
      </c>
      <c r="BK16" s="41">
        <f t="shared" si="2"/>
        <v>19.994833941380602</v>
      </c>
    </row>
    <row r="17" spans="1:67">
      <c r="A17" s="17"/>
      <c r="B17" s="34" t="s">
        <v>110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9.7644628612499992E-2</v>
      </c>
      <c r="I17" s="40">
        <v>0</v>
      </c>
      <c r="J17" s="40">
        <v>0</v>
      </c>
      <c r="K17" s="40">
        <v>0</v>
      </c>
      <c r="L17" s="40">
        <v>1.9184017777415998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3.4245781548299999E-2</v>
      </c>
      <c r="S17" s="40">
        <v>0</v>
      </c>
      <c r="T17" s="40">
        <v>0.29733443548380001</v>
      </c>
      <c r="U17" s="40">
        <v>0</v>
      </c>
      <c r="V17" s="40">
        <v>0</v>
      </c>
      <c r="W17" s="40">
        <v>0</v>
      </c>
      <c r="X17" s="40">
        <v>0</v>
      </c>
      <c r="Y17" s="40">
        <v>0</v>
      </c>
      <c r="Z17" s="40">
        <v>0</v>
      </c>
      <c r="AA17" s="40">
        <v>0</v>
      </c>
      <c r="AB17" s="40">
        <v>0.25207470977360003</v>
      </c>
      <c r="AC17" s="40">
        <v>0</v>
      </c>
      <c r="AD17" s="40">
        <v>0.11787435483870001</v>
      </c>
      <c r="AE17" s="40">
        <v>0</v>
      </c>
      <c r="AF17" s="40">
        <v>3.8149490588059991</v>
      </c>
      <c r="AG17" s="40">
        <v>0</v>
      </c>
      <c r="AH17" s="40">
        <v>0</v>
      </c>
      <c r="AI17" s="40">
        <v>0</v>
      </c>
      <c r="AJ17" s="40">
        <v>0</v>
      </c>
      <c r="AK17" s="40">
        <v>0</v>
      </c>
      <c r="AL17" s="40">
        <v>0.17790207051570001</v>
      </c>
      <c r="AM17" s="40">
        <v>0</v>
      </c>
      <c r="AN17" s="40">
        <v>0</v>
      </c>
      <c r="AO17" s="40">
        <v>0</v>
      </c>
      <c r="AP17" s="40">
        <v>0.75940753961270002</v>
      </c>
      <c r="AQ17" s="40">
        <v>0</v>
      </c>
      <c r="AR17" s="40">
        <v>0</v>
      </c>
      <c r="AS17" s="40">
        <v>0</v>
      </c>
      <c r="AT17" s="40">
        <v>0</v>
      </c>
      <c r="AU17" s="40">
        <v>0</v>
      </c>
      <c r="AV17" s="40">
        <v>0.93635506419089976</v>
      </c>
      <c r="AW17" s="40">
        <v>4.9213882574190002</v>
      </c>
      <c r="AX17" s="40">
        <v>0</v>
      </c>
      <c r="AY17" s="40">
        <v>0</v>
      </c>
      <c r="AZ17" s="40">
        <v>9.2673226882559039</v>
      </c>
      <c r="BA17" s="40">
        <v>0</v>
      </c>
      <c r="BB17" s="40">
        <v>0</v>
      </c>
      <c r="BC17" s="40">
        <v>0</v>
      </c>
      <c r="BD17" s="40">
        <v>0</v>
      </c>
      <c r="BE17" s="40">
        <v>0</v>
      </c>
      <c r="BF17" s="40">
        <v>0.35576924367679996</v>
      </c>
      <c r="BG17" s="40">
        <v>2.3574870967700001E-2</v>
      </c>
      <c r="BH17" s="40">
        <v>0</v>
      </c>
      <c r="BI17" s="40">
        <v>0</v>
      </c>
      <c r="BJ17" s="40">
        <v>0.17003576541930002</v>
      </c>
      <c r="BK17" s="41">
        <f t="shared" si="2"/>
        <v>23.144280246862504</v>
      </c>
    </row>
    <row r="18" spans="1:67">
      <c r="A18" s="17"/>
      <c r="B18" s="34" t="s">
        <v>128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1.7896760644900003E-2</v>
      </c>
      <c r="I18" s="40">
        <v>0</v>
      </c>
      <c r="J18" s="40">
        <v>0</v>
      </c>
      <c r="K18" s="40">
        <v>0</v>
      </c>
      <c r="L18" s="40">
        <v>0.37027780645150005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1.2095741677300001E-2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0.1190363974189</v>
      </c>
      <c r="AC18" s="40">
        <v>0</v>
      </c>
      <c r="AD18" s="40">
        <v>0</v>
      </c>
      <c r="AE18" s="40">
        <v>0</v>
      </c>
      <c r="AF18" s="40">
        <v>1.84076903223E-2</v>
      </c>
      <c r="AG18" s="40">
        <v>0</v>
      </c>
      <c r="AH18" s="40">
        <v>0</v>
      </c>
      <c r="AI18" s="40">
        <v>0</v>
      </c>
      <c r="AJ18" s="40">
        <v>0</v>
      </c>
      <c r="AK18" s="40">
        <v>0</v>
      </c>
      <c r="AL18" s="40">
        <v>8.2834606451099996E-2</v>
      </c>
      <c r="AM18" s="40">
        <v>0</v>
      </c>
      <c r="AN18" s="40">
        <v>0</v>
      </c>
      <c r="AO18" s="40">
        <v>0</v>
      </c>
      <c r="AP18" s="40">
        <v>0</v>
      </c>
      <c r="AQ18" s="40">
        <v>0</v>
      </c>
      <c r="AR18" s="40">
        <v>0</v>
      </c>
      <c r="AS18" s="40">
        <v>0</v>
      </c>
      <c r="AT18" s="40">
        <v>0</v>
      </c>
      <c r="AU18" s="40">
        <v>0</v>
      </c>
      <c r="AV18" s="40">
        <v>0.9356628985787</v>
      </c>
      <c r="AW18" s="40">
        <v>0.38006044893469998</v>
      </c>
      <c r="AX18" s="40">
        <v>0</v>
      </c>
      <c r="AY18" s="40">
        <v>0</v>
      </c>
      <c r="AZ18" s="40">
        <v>1.2169644906767998</v>
      </c>
      <c r="BA18" s="40">
        <v>0</v>
      </c>
      <c r="BB18" s="40">
        <v>0</v>
      </c>
      <c r="BC18" s="40">
        <v>0</v>
      </c>
      <c r="BD18" s="40">
        <v>0</v>
      </c>
      <c r="BE18" s="40">
        <v>0</v>
      </c>
      <c r="BF18" s="40">
        <v>3.4154908483599998E-2</v>
      </c>
      <c r="BG18" s="40">
        <v>0</v>
      </c>
      <c r="BH18" s="40">
        <v>0</v>
      </c>
      <c r="BI18" s="40">
        <v>0</v>
      </c>
      <c r="BJ18" s="40">
        <v>0</v>
      </c>
      <c r="BK18" s="41">
        <f t="shared" si="2"/>
        <v>3.1873917496397994</v>
      </c>
    </row>
    <row r="19" spans="1:67">
      <c r="A19" s="17"/>
      <c r="B19" s="34" t="s">
        <v>129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4.5691544515999993E-2</v>
      </c>
      <c r="I19" s="40">
        <v>2.3431561290321996</v>
      </c>
      <c r="J19" s="40">
        <v>0</v>
      </c>
      <c r="K19" s="40">
        <v>0</v>
      </c>
      <c r="L19" s="40">
        <v>0.17573670967739999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0.11107625225790001</v>
      </c>
      <c r="AC19" s="40">
        <v>0</v>
      </c>
      <c r="AD19" s="40">
        <v>0</v>
      </c>
      <c r="AE19" s="40">
        <v>0</v>
      </c>
      <c r="AF19" s="40">
        <v>0.41827877419330001</v>
      </c>
      <c r="AG19" s="40">
        <v>0</v>
      </c>
      <c r="AH19" s="40">
        <v>0</v>
      </c>
      <c r="AI19" s="40">
        <v>0</v>
      </c>
      <c r="AJ19" s="40">
        <v>0</v>
      </c>
      <c r="AK19" s="40">
        <v>0</v>
      </c>
      <c r="AL19" s="40">
        <v>0.16569192951560002</v>
      </c>
      <c r="AM19" s="40">
        <v>0</v>
      </c>
      <c r="AN19" s="40">
        <v>0.34856564516119998</v>
      </c>
      <c r="AO19" s="40">
        <v>0</v>
      </c>
      <c r="AP19" s="40">
        <v>0.55641041061270002</v>
      </c>
      <c r="AQ19" s="40">
        <v>0</v>
      </c>
      <c r="AR19" s="40">
        <v>0</v>
      </c>
      <c r="AS19" s="40">
        <v>0</v>
      </c>
      <c r="AT19" s="40">
        <v>0</v>
      </c>
      <c r="AU19" s="40">
        <v>0</v>
      </c>
      <c r="AV19" s="40">
        <v>0.73825622693370008</v>
      </c>
      <c r="AW19" s="40">
        <v>7.6684441935480994</v>
      </c>
      <c r="AX19" s="40">
        <v>0</v>
      </c>
      <c r="AY19" s="40">
        <v>0</v>
      </c>
      <c r="AZ19" s="40">
        <v>4.0259332016117995</v>
      </c>
      <c r="BA19" s="40">
        <v>0</v>
      </c>
      <c r="BB19" s="40">
        <v>0</v>
      </c>
      <c r="BC19" s="40">
        <v>0</v>
      </c>
      <c r="BD19" s="40">
        <v>0</v>
      </c>
      <c r="BE19" s="40">
        <v>0</v>
      </c>
      <c r="BF19" s="40">
        <v>7.0429173451500002E-2</v>
      </c>
      <c r="BG19" s="40">
        <v>2.4803078589998</v>
      </c>
      <c r="BH19" s="40">
        <v>0</v>
      </c>
      <c r="BI19" s="40">
        <v>0</v>
      </c>
      <c r="BJ19" s="40">
        <v>0.30581636225789999</v>
      </c>
      <c r="BK19" s="41">
        <f t="shared" si="2"/>
        <v>19.453794411769103</v>
      </c>
    </row>
    <row r="20" spans="1:67">
      <c r="A20" s="17"/>
      <c r="B20" s="26" t="s">
        <v>97</v>
      </c>
      <c r="C20" s="39">
        <f t="shared" ref="C20:AH20" si="3">SUM(C14:C19)</f>
        <v>0</v>
      </c>
      <c r="D20" s="39">
        <f t="shared" si="3"/>
        <v>2.3991180645161001</v>
      </c>
      <c r="E20" s="39">
        <f t="shared" si="3"/>
        <v>0</v>
      </c>
      <c r="F20" s="39">
        <f t="shared" si="3"/>
        <v>0</v>
      </c>
      <c r="G20" s="39">
        <f t="shared" si="3"/>
        <v>0</v>
      </c>
      <c r="H20" s="39">
        <f t="shared" si="3"/>
        <v>0.79479736183580008</v>
      </c>
      <c r="I20" s="39">
        <f t="shared" si="3"/>
        <v>2.3431561290321996</v>
      </c>
      <c r="J20" s="39">
        <f t="shared" si="3"/>
        <v>0</v>
      </c>
      <c r="K20" s="39">
        <f t="shared" si="3"/>
        <v>0</v>
      </c>
      <c r="L20" s="39">
        <f t="shared" si="3"/>
        <v>9.5074397524501997</v>
      </c>
      <c r="M20" s="39">
        <f t="shared" si="3"/>
        <v>0</v>
      </c>
      <c r="N20" s="39">
        <f t="shared" si="3"/>
        <v>0</v>
      </c>
      <c r="O20" s="39">
        <f t="shared" si="3"/>
        <v>0</v>
      </c>
      <c r="P20" s="39">
        <f t="shared" si="3"/>
        <v>0</v>
      </c>
      <c r="Q20" s="39">
        <f t="shared" si="3"/>
        <v>0</v>
      </c>
      <c r="R20" s="39">
        <f t="shared" si="3"/>
        <v>9.2999507096399994E-2</v>
      </c>
      <c r="S20" s="39">
        <f t="shared" si="3"/>
        <v>2.4628588645100001E-2</v>
      </c>
      <c r="T20" s="39">
        <f t="shared" si="3"/>
        <v>0.29733443548380001</v>
      </c>
      <c r="U20" s="39">
        <f t="shared" si="3"/>
        <v>0</v>
      </c>
      <c r="V20" s="39">
        <f t="shared" si="3"/>
        <v>6.5375967258062992</v>
      </c>
      <c r="W20" s="39">
        <f t="shared" si="3"/>
        <v>0</v>
      </c>
      <c r="X20" s="39">
        <f t="shared" si="3"/>
        <v>0</v>
      </c>
      <c r="Y20" s="39">
        <f t="shared" si="3"/>
        <v>0</v>
      </c>
      <c r="Z20" s="39">
        <f t="shared" si="3"/>
        <v>0</v>
      </c>
      <c r="AA20" s="39">
        <f t="shared" si="3"/>
        <v>0</v>
      </c>
      <c r="AB20" s="39">
        <f t="shared" si="3"/>
        <v>1.6156663521909</v>
      </c>
      <c r="AC20" s="39">
        <f t="shared" si="3"/>
        <v>0</v>
      </c>
      <c r="AD20" s="39">
        <f t="shared" si="3"/>
        <v>0.11787435483870001</v>
      </c>
      <c r="AE20" s="39">
        <f t="shared" si="3"/>
        <v>0</v>
      </c>
      <c r="AF20" s="39">
        <f t="shared" si="3"/>
        <v>12.031229667997103</v>
      </c>
      <c r="AG20" s="39">
        <f t="shared" si="3"/>
        <v>0</v>
      </c>
      <c r="AH20" s="39">
        <f t="shared" si="3"/>
        <v>0</v>
      </c>
      <c r="AI20" s="39">
        <f t="shared" ref="AI20:BK20" si="4">SUM(AI14:AI19)</f>
        <v>0</v>
      </c>
      <c r="AJ20" s="39">
        <f t="shared" si="4"/>
        <v>0</v>
      </c>
      <c r="AK20" s="39">
        <f t="shared" si="4"/>
        <v>0</v>
      </c>
      <c r="AL20" s="39">
        <f t="shared" si="4"/>
        <v>0.99858666673899998</v>
      </c>
      <c r="AM20" s="39">
        <f t="shared" si="4"/>
        <v>0.18334268025799999</v>
      </c>
      <c r="AN20" s="39">
        <f t="shared" si="4"/>
        <v>0.34856564516119998</v>
      </c>
      <c r="AO20" s="39">
        <f t="shared" si="4"/>
        <v>0</v>
      </c>
      <c r="AP20" s="39">
        <f t="shared" si="4"/>
        <v>4.2532804374502993</v>
      </c>
      <c r="AQ20" s="39">
        <f t="shared" si="4"/>
        <v>0</v>
      </c>
      <c r="AR20" s="39">
        <f t="shared" si="4"/>
        <v>0</v>
      </c>
      <c r="AS20" s="39">
        <f t="shared" si="4"/>
        <v>0</v>
      </c>
      <c r="AT20" s="39">
        <f t="shared" si="4"/>
        <v>0</v>
      </c>
      <c r="AU20" s="39">
        <f t="shared" si="4"/>
        <v>0</v>
      </c>
      <c r="AV20" s="39">
        <f t="shared" si="4"/>
        <v>9.1809830665319936</v>
      </c>
      <c r="AW20" s="39">
        <f t="shared" si="4"/>
        <v>20.027567561546199</v>
      </c>
      <c r="AX20" s="39">
        <f t="shared" si="4"/>
        <v>0</v>
      </c>
      <c r="AY20" s="39">
        <f t="shared" si="4"/>
        <v>0</v>
      </c>
      <c r="AZ20" s="39">
        <f t="shared" si="4"/>
        <v>62.524725545214991</v>
      </c>
      <c r="BA20" s="39">
        <f t="shared" si="4"/>
        <v>0</v>
      </c>
      <c r="BB20" s="39">
        <f t="shared" si="4"/>
        <v>0</v>
      </c>
      <c r="BC20" s="39">
        <f t="shared" si="4"/>
        <v>0</v>
      </c>
      <c r="BD20" s="39">
        <f t="shared" si="4"/>
        <v>0</v>
      </c>
      <c r="BE20" s="39">
        <f t="shared" si="4"/>
        <v>0</v>
      </c>
      <c r="BF20" s="39">
        <f t="shared" si="4"/>
        <v>0.83984145444970004</v>
      </c>
      <c r="BG20" s="39">
        <f t="shared" si="4"/>
        <v>4.4517639685481001</v>
      </c>
      <c r="BH20" s="39">
        <f t="shared" si="4"/>
        <v>1.1904761597096001</v>
      </c>
      <c r="BI20" s="39">
        <f t="shared" si="4"/>
        <v>0</v>
      </c>
      <c r="BJ20" s="39">
        <f t="shared" si="4"/>
        <v>2.2539392529670002</v>
      </c>
      <c r="BK20" s="39">
        <f t="shared" si="4"/>
        <v>142.01491337846869</v>
      </c>
    </row>
    <row r="21" spans="1:67">
      <c r="A21" s="17" t="s">
        <v>83</v>
      </c>
      <c r="B21" s="25" t="s">
        <v>15</v>
      </c>
      <c r="C21" s="63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5"/>
    </row>
    <row r="22" spans="1:67">
      <c r="A22" s="17"/>
      <c r="B22" s="26" t="s">
        <v>40</v>
      </c>
      <c r="C22" s="36">
        <v>0</v>
      </c>
      <c r="D22" s="35">
        <v>0</v>
      </c>
      <c r="E22" s="35">
        <v>0</v>
      </c>
      <c r="F22" s="35">
        <v>0</v>
      </c>
      <c r="G22" s="37">
        <v>0</v>
      </c>
      <c r="H22" s="36">
        <v>0</v>
      </c>
      <c r="I22" s="35">
        <v>0</v>
      </c>
      <c r="J22" s="35">
        <v>0</v>
      </c>
      <c r="K22" s="35">
        <v>0</v>
      </c>
      <c r="L22" s="37">
        <v>0</v>
      </c>
      <c r="M22" s="36">
        <v>0</v>
      </c>
      <c r="N22" s="35">
        <v>0</v>
      </c>
      <c r="O22" s="35">
        <v>0</v>
      </c>
      <c r="P22" s="35">
        <v>0</v>
      </c>
      <c r="Q22" s="37">
        <v>0</v>
      </c>
      <c r="R22" s="36">
        <v>0</v>
      </c>
      <c r="S22" s="35">
        <v>0</v>
      </c>
      <c r="T22" s="35">
        <v>0</v>
      </c>
      <c r="U22" s="35">
        <v>0</v>
      </c>
      <c r="V22" s="37">
        <v>0</v>
      </c>
      <c r="W22" s="36">
        <v>0</v>
      </c>
      <c r="X22" s="35">
        <v>0</v>
      </c>
      <c r="Y22" s="35">
        <v>0</v>
      </c>
      <c r="Z22" s="35">
        <v>0</v>
      </c>
      <c r="AA22" s="37">
        <v>0</v>
      </c>
      <c r="AB22" s="36">
        <v>0</v>
      </c>
      <c r="AC22" s="35">
        <v>0</v>
      </c>
      <c r="AD22" s="35">
        <v>0</v>
      </c>
      <c r="AE22" s="35">
        <v>0</v>
      </c>
      <c r="AF22" s="37">
        <v>0</v>
      </c>
      <c r="AG22" s="36">
        <v>0</v>
      </c>
      <c r="AH22" s="35">
        <v>0</v>
      </c>
      <c r="AI22" s="35">
        <v>0</v>
      </c>
      <c r="AJ22" s="35">
        <v>0</v>
      </c>
      <c r="AK22" s="37">
        <v>0</v>
      </c>
      <c r="AL22" s="36">
        <v>0</v>
      </c>
      <c r="AM22" s="35">
        <v>0</v>
      </c>
      <c r="AN22" s="35">
        <v>0</v>
      </c>
      <c r="AO22" s="35">
        <v>0</v>
      </c>
      <c r="AP22" s="37">
        <v>0</v>
      </c>
      <c r="AQ22" s="36">
        <v>0</v>
      </c>
      <c r="AR22" s="35">
        <v>0</v>
      </c>
      <c r="AS22" s="35">
        <v>0</v>
      </c>
      <c r="AT22" s="35">
        <v>0</v>
      </c>
      <c r="AU22" s="37">
        <v>0</v>
      </c>
      <c r="AV22" s="36">
        <v>0</v>
      </c>
      <c r="AW22" s="35">
        <v>0</v>
      </c>
      <c r="AX22" s="35">
        <v>0</v>
      </c>
      <c r="AY22" s="35">
        <v>0</v>
      </c>
      <c r="AZ22" s="37">
        <v>0</v>
      </c>
      <c r="BA22" s="36">
        <v>0</v>
      </c>
      <c r="BB22" s="35">
        <v>0</v>
      </c>
      <c r="BC22" s="35">
        <v>0</v>
      </c>
      <c r="BD22" s="35">
        <v>0</v>
      </c>
      <c r="BE22" s="37">
        <v>0</v>
      </c>
      <c r="BF22" s="36">
        <v>0</v>
      </c>
      <c r="BG22" s="35">
        <v>0</v>
      </c>
      <c r="BH22" s="35">
        <v>0</v>
      </c>
      <c r="BI22" s="35">
        <v>0</v>
      </c>
      <c r="BJ22" s="37">
        <v>0</v>
      </c>
      <c r="BK22" s="41">
        <f>SUM(C22:BJ22)</f>
        <v>0</v>
      </c>
    </row>
    <row r="23" spans="1:67">
      <c r="A23" s="17"/>
      <c r="B23" s="26" t="s">
        <v>96</v>
      </c>
      <c r="C23" s="38">
        <f t="shared" ref="C23:BJ23" si="5">SUM(C22)</f>
        <v>0</v>
      </c>
      <c r="D23" s="38">
        <f t="shared" si="5"/>
        <v>0</v>
      </c>
      <c r="E23" s="38">
        <f t="shared" si="5"/>
        <v>0</v>
      </c>
      <c r="F23" s="38">
        <f t="shared" si="5"/>
        <v>0</v>
      </c>
      <c r="G23" s="38">
        <f t="shared" si="5"/>
        <v>0</v>
      </c>
      <c r="H23" s="38">
        <f t="shared" si="5"/>
        <v>0</v>
      </c>
      <c r="I23" s="38">
        <f t="shared" si="5"/>
        <v>0</v>
      </c>
      <c r="J23" s="38">
        <f t="shared" si="5"/>
        <v>0</v>
      </c>
      <c r="K23" s="38">
        <f t="shared" si="5"/>
        <v>0</v>
      </c>
      <c r="L23" s="38">
        <f t="shared" si="5"/>
        <v>0</v>
      </c>
      <c r="M23" s="38">
        <f t="shared" si="5"/>
        <v>0</v>
      </c>
      <c r="N23" s="38">
        <f t="shared" si="5"/>
        <v>0</v>
      </c>
      <c r="O23" s="38">
        <f t="shared" si="5"/>
        <v>0</v>
      </c>
      <c r="P23" s="38">
        <f t="shared" si="5"/>
        <v>0</v>
      </c>
      <c r="Q23" s="38">
        <f t="shared" si="5"/>
        <v>0</v>
      </c>
      <c r="R23" s="38">
        <f t="shared" si="5"/>
        <v>0</v>
      </c>
      <c r="S23" s="38">
        <f t="shared" si="5"/>
        <v>0</v>
      </c>
      <c r="T23" s="38">
        <f t="shared" si="5"/>
        <v>0</v>
      </c>
      <c r="U23" s="38">
        <f t="shared" si="5"/>
        <v>0</v>
      </c>
      <c r="V23" s="38">
        <f t="shared" si="5"/>
        <v>0</v>
      </c>
      <c r="W23" s="38">
        <f t="shared" si="5"/>
        <v>0</v>
      </c>
      <c r="X23" s="38">
        <f t="shared" si="5"/>
        <v>0</v>
      </c>
      <c r="Y23" s="38">
        <f t="shared" si="5"/>
        <v>0</v>
      </c>
      <c r="Z23" s="38">
        <f t="shared" si="5"/>
        <v>0</v>
      </c>
      <c r="AA23" s="38">
        <f t="shared" si="5"/>
        <v>0</v>
      </c>
      <c r="AB23" s="38">
        <f t="shared" si="5"/>
        <v>0</v>
      </c>
      <c r="AC23" s="38">
        <f t="shared" si="5"/>
        <v>0</v>
      </c>
      <c r="AD23" s="38">
        <f t="shared" si="5"/>
        <v>0</v>
      </c>
      <c r="AE23" s="38">
        <f t="shared" si="5"/>
        <v>0</v>
      </c>
      <c r="AF23" s="38">
        <f t="shared" si="5"/>
        <v>0</v>
      </c>
      <c r="AG23" s="38">
        <f t="shared" si="5"/>
        <v>0</v>
      </c>
      <c r="AH23" s="38">
        <f t="shared" si="5"/>
        <v>0</v>
      </c>
      <c r="AI23" s="38">
        <f t="shared" si="5"/>
        <v>0</v>
      </c>
      <c r="AJ23" s="38">
        <f t="shared" si="5"/>
        <v>0</v>
      </c>
      <c r="AK23" s="38">
        <f t="shared" si="5"/>
        <v>0</v>
      </c>
      <c r="AL23" s="38">
        <f t="shared" si="5"/>
        <v>0</v>
      </c>
      <c r="AM23" s="38">
        <f t="shared" si="5"/>
        <v>0</v>
      </c>
      <c r="AN23" s="38">
        <f t="shared" si="5"/>
        <v>0</v>
      </c>
      <c r="AO23" s="38">
        <f t="shared" si="5"/>
        <v>0</v>
      </c>
      <c r="AP23" s="38">
        <f t="shared" si="5"/>
        <v>0</v>
      </c>
      <c r="AQ23" s="38">
        <f t="shared" si="5"/>
        <v>0</v>
      </c>
      <c r="AR23" s="38">
        <f t="shared" si="5"/>
        <v>0</v>
      </c>
      <c r="AS23" s="38">
        <f t="shared" si="5"/>
        <v>0</v>
      </c>
      <c r="AT23" s="38">
        <f t="shared" si="5"/>
        <v>0</v>
      </c>
      <c r="AU23" s="38">
        <f t="shared" si="5"/>
        <v>0</v>
      </c>
      <c r="AV23" s="38">
        <f t="shared" si="5"/>
        <v>0</v>
      </c>
      <c r="AW23" s="38">
        <f t="shared" si="5"/>
        <v>0</v>
      </c>
      <c r="AX23" s="38">
        <f t="shared" si="5"/>
        <v>0</v>
      </c>
      <c r="AY23" s="38">
        <f t="shared" si="5"/>
        <v>0</v>
      </c>
      <c r="AZ23" s="38">
        <f t="shared" si="5"/>
        <v>0</v>
      </c>
      <c r="BA23" s="38">
        <f t="shared" si="5"/>
        <v>0</v>
      </c>
      <c r="BB23" s="38">
        <f t="shared" si="5"/>
        <v>0</v>
      </c>
      <c r="BC23" s="38">
        <f t="shared" si="5"/>
        <v>0</v>
      </c>
      <c r="BD23" s="38">
        <f t="shared" si="5"/>
        <v>0</v>
      </c>
      <c r="BE23" s="38">
        <f t="shared" si="5"/>
        <v>0</v>
      </c>
      <c r="BF23" s="38">
        <f t="shared" si="5"/>
        <v>0</v>
      </c>
      <c r="BG23" s="38">
        <f t="shared" si="5"/>
        <v>0</v>
      </c>
      <c r="BH23" s="38">
        <f t="shared" si="5"/>
        <v>0</v>
      </c>
      <c r="BI23" s="38">
        <f t="shared" si="5"/>
        <v>0</v>
      </c>
      <c r="BJ23" s="38">
        <f t="shared" si="5"/>
        <v>0</v>
      </c>
      <c r="BK23" s="39">
        <f>SUM(BK22)</f>
        <v>0</v>
      </c>
    </row>
    <row r="24" spans="1:67">
      <c r="A24" s="17" t="s">
        <v>85</v>
      </c>
      <c r="B24" s="33" t="s">
        <v>101</v>
      </c>
      <c r="C24" s="6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5"/>
    </row>
    <row r="25" spans="1:67">
      <c r="A25" s="17"/>
      <c r="B25" s="26" t="s">
        <v>40</v>
      </c>
      <c r="C25" s="36">
        <v>0</v>
      </c>
      <c r="D25" s="35">
        <v>0</v>
      </c>
      <c r="E25" s="35">
        <v>0</v>
      </c>
      <c r="F25" s="35">
        <v>0</v>
      </c>
      <c r="G25" s="37">
        <v>0</v>
      </c>
      <c r="H25" s="36">
        <v>0</v>
      </c>
      <c r="I25" s="35">
        <v>0</v>
      </c>
      <c r="J25" s="35">
        <v>0</v>
      </c>
      <c r="K25" s="35">
        <v>0</v>
      </c>
      <c r="L25" s="37">
        <v>0</v>
      </c>
      <c r="M25" s="36">
        <v>0</v>
      </c>
      <c r="N25" s="35">
        <v>0</v>
      </c>
      <c r="O25" s="35">
        <v>0</v>
      </c>
      <c r="P25" s="35">
        <v>0</v>
      </c>
      <c r="Q25" s="37">
        <v>0</v>
      </c>
      <c r="R25" s="36">
        <v>0</v>
      </c>
      <c r="S25" s="35">
        <v>0</v>
      </c>
      <c r="T25" s="35">
        <v>0</v>
      </c>
      <c r="U25" s="35">
        <v>0</v>
      </c>
      <c r="V25" s="37">
        <v>0</v>
      </c>
      <c r="W25" s="36">
        <v>0</v>
      </c>
      <c r="X25" s="35">
        <v>0</v>
      </c>
      <c r="Y25" s="35">
        <v>0</v>
      </c>
      <c r="Z25" s="35">
        <v>0</v>
      </c>
      <c r="AA25" s="37">
        <v>0</v>
      </c>
      <c r="AB25" s="36">
        <v>0</v>
      </c>
      <c r="AC25" s="35">
        <v>0</v>
      </c>
      <c r="AD25" s="35">
        <v>0</v>
      </c>
      <c r="AE25" s="35">
        <v>0</v>
      </c>
      <c r="AF25" s="37">
        <v>0</v>
      </c>
      <c r="AG25" s="36">
        <v>0</v>
      </c>
      <c r="AH25" s="35">
        <v>0</v>
      </c>
      <c r="AI25" s="35">
        <v>0</v>
      </c>
      <c r="AJ25" s="35">
        <v>0</v>
      </c>
      <c r="AK25" s="37">
        <v>0</v>
      </c>
      <c r="AL25" s="36">
        <v>0</v>
      </c>
      <c r="AM25" s="35">
        <v>0</v>
      </c>
      <c r="AN25" s="35">
        <v>0</v>
      </c>
      <c r="AO25" s="35">
        <v>0</v>
      </c>
      <c r="AP25" s="37">
        <v>0</v>
      </c>
      <c r="AQ25" s="36">
        <v>0</v>
      </c>
      <c r="AR25" s="35">
        <v>0</v>
      </c>
      <c r="AS25" s="35">
        <v>0</v>
      </c>
      <c r="AT25" s="35">
        <v>0</v>
      </c>
      <c r="AU25" s="37">
        <v>0</v>
      </c>
      <c r="AV25" s="36">
        <v>0</v>
      </c>
      <c r="AW25" s="35">
        <v>0</v>
      </c>
      <c r="AX25" s="35">
        <v>0</v>
      </c>
      <c r="AY25" s="35">
        <v>0</v>
      </c>
      <c r="AZ25" s="37">
        <v>0</v>
      </c>
      <c r="BA25" s="36">
        <v>0</v>
      </c>
      <c r="BB25" s="35">
        <v>0</v>
      </c>
      <c r="BC25" s="35">
        <v>0</v>
      </c>
      <c r="BD25" s="35">
        <v>0</v>
      </c>
      <c r="BE25" s="37">
        <v>0</v>
      </c>
      <c r="BF25" s="36">
        <v>0</v>
      </c>
      <c r="BG25" s="35">
        <v>0</v>
      </c>
      <c r="BH25" s="35">
        <v>0</v>
      </c>
      <c r="BI25" s="35">
        <v>0</v>
      </c>
      <c r="BJ25" s="37">
        <v>0</v>
      </c>
      <c r="BK25" s="41">
        <f>SUM(C25:BJ25)</f>
        <v>0</v>
      </c>
    </row>
    <row r="26" spans="1:67">
      <c r="A26" s="17"/>
      <c r="B26" s="26" t="s">
        <v>95</v>
      </c>
      <c r="C26" s="38">
        <f t="shared" ref="C26:BJ26" si="6">SUM(C25)</f>
        <v>0</v>
      </c>
      <c r="D26" s="38">
        <f t="shared" si="6"/>
        <v>0</v>
      </c>
      <c r="E26" s="38">
        <f t="shared" si="6"/>
        <v>0</v>
      </c>
      <c r="F26" s="38">
        <f t="shared" si="6"/>
        <v>0</v>
      </c>
      <c r="G26" s="38">
        <f t="shared" si="6"/>
        <v>0</v>
      </c>
      <c r="H26" s="38">
        <f t="shared" si="6"/>
        <v>0</v>
      </c>
      <c r="I26" s="38">
        <f t="shared" si="6"/>
        <v>0</v>
      </c>
      <c r="J26" s="38">
        <f t="shared" si="6"/>
        <v>0</v>
      </c>
      <c r="K26" s="38">
        <f t="shared" si="6"/>
        <v>0</v>
      </c>
      <c r="L26" s="38">
        <f t="shared" si="6"/>
        <v>0</v>
      </c>
      <c r="M26" s="38">
        <f t="shared" si="6"/>
        <v>0</v>
      </c>
      <c r="N26" s="38">
        <f t="shared" si="6"/>
        <v>0</v>
      </c>
      <c r="O26" s="38">
        <f t="shared" si="6"/>
        <v>0</v>
      </c>
      <c r="P26" s="38">
        <f t="shared" si="6"/>
        <v>0</v>
      </c>
      <c r="Q26" s="38">
        <f t="shared" si="6"/>
        <v>0</v>
      </c>
      <c r="R26" s="38">
        <f t="shared" si="6"/>
        <v>0</v>
      </c>
      <c r="S26" s="38">
        <f t="shared" si="6"/>
        <v>0</v>
      </c>
      <c r="T26" s="38">
        <f t="shared" si="6"/>
        <v>0</v>
      </c>
      <c r="U26" s="38">
        <f t="shared" si="6"/>
        <v>0</v>
      </c>
      <c r="V26" s="38">
        <f t="shared" si="6"/>
        <v>0</v>
      </c>
      <c r="W26" s="38">
        <f t="shared" si="6"/>
        <v>0</v>
      </c>
      <c r="X26" s="38">
        <f t="shared" si="6"/>
        <v>0</v>
      </c>
      <c r="Y26" s="38">
        <f t="shared" si="6"/>
        <v>0</v>
      </c>
      <c r="Z26" s="38">
        <f t="shared" si="6"/>
        <v>0</v>
      </c>
      <c r="AA26" s="38">
        <f t="shared" si="6"/>
        <v>0</v>
      </c>
      <c r="AB26" s="38">
        <f t="shared" si="6"/>
        <v>0</v>
      </c>
      <c r="AC26" s="38">
        <f t="shared" si="6"/>
        <v>0</v>
      </c>
      <c r="AD26" s="38">
        <f t="shared" si="6"/>
        <v>0</v>
      </c>
      <c r="AE26" s="38">
        <f t="shared" si="6"/>
        <v>0</v>
      </c>
      <c r="AF26" s="38">
        <f t="shared" si="6"/>
        <v>0</v>
      </c>
      <c r="AG26" s="38">
        <f t="shared" si="6"/>
        <v>0</v>
      </c>
      <c r="AH26" s="38">
        <f t="shared" si="6"/>
        <v>0</v>
      </c>
      <c r="AI26" s="38">
        <f t="shared" si="6"/>
        <v>0</v>
      </c>
      <c r="AJ26" s="38">
        <f t="shared" si="6"/>
        <v>0</v>
      </c>
      <c r="AK26" s="38">
        <f t="shared" si="6"/>
        <v>0</v>
      </c>
      <c r="AL26" s="38">
        <f t="shared" si="6"/>
        <v>0</v>
      </c>
      <c r="AM26" s="38">
        <f t="shared" si="6"/>
        <v>0</v>
      </c>
      <c r="AN26" s="38">
        <f t="shared" si="6"/>
        <v>0</v>
      </c>
      <c r="AO26" s="38">
        <f t="shared" si="6"/>
        <v>0</v>
      </c>
      <c r="AP26" s="38">
        <f t="shared" si="6"/>
        <v>0</v>
      </c>
      <c r="AQ26" s="38">
        <f t="shared" si="6"/>
        <v>0</v>
      </c>
      <c r="AR26" s="38">
        <f t="shared" si="6"/>
        <v>0</v>
      </c>
      <c r="AS26" s="38">
        <f t="shared" si="6"/>
        <v>0</v>
      </c>
      <c r="AT26" s="38">
        <f t="shared" si="6"/>
        <v>0</v>
      </c>
      <c r="AU26" s="38">
        <f t="shared" si="6"/>
        <v>0</v>
      </c>
      <c r="AV26" s="38">
        <f t="shared" si="6"/>
        <v>0</v>
      </c>
      <c r="AW26" s="38">
        <f t="shared" si="6"/>
        <v>0</v>
      </c>
      <c r="AX26" s="38">
        <f t="shared" si="6"/>
        <v>0</v>
      </c>
      <c r="AY26" s="38">
        <f t="shared" si="6"/>
        <v>0</v>
      </c>
      <c r="AZ26" s="38">
        <f t="shared" si="6"/>
        <v>0</v>
      </c>
      <c r="BA26" s="38">
        <f t="shared" si="6"/>
        <v>0</v>
      </c>
      <c r="BB26" s="38">
        <f t="shared" si="6"/>
        <v>0</v>
      </c>
      <c r="BC26" s="38">
        <f t="shared" si="6"/>
        <v>0</v>
      </c>
      <c r="BD26" s="38">
        <f t="shared" si="6"/>
        <v>0</v>
      </c>
      <c r="BE26" s="38">
        <f t="shared" si="6"/>
        <v>0</v>
      </c>
      <c r="BF26" s="38">
        <f t="shared" si="6"/>
        <v>0</v>
      </c>
      <c r="BG26" s="38">
        <f t="shared" si="6"/>
        <v>0</v>
      </c>
      <c r="BH26" s="38">
        <f t="shared" si="6"/>
        <v>0</v>
      </c>
      <c r="BI26" s="38">
        <f t="shared" si="6"/>
        <v>0</v>
      </c>
      <c r="BJ26" s="38">
        <f t="shared" si="6"/>
        <v>0</v>
      </c>
      <c r="BK26" s="39">
        <f>SUM(BK25)</f>
        <v>0</v>
      </c>
    </row>
    <row r="27" spans="1:67">
      <c r="A27" s="17" t="s">
        <v>86</v>
      </c>
      <c r="B27" s="25" t="s">
        <v>16</v>
      </c>
      <c r="C27" s="6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5"/>
    </row>
    <row r="28" spans="1:67">
      <c r="A28" s="17"/>
      <c r="B28" s="34" t="s">
        <v>111</v>
      </c>
      <c r="C28" s="40">
        <v>0</v>
      </c>
      <c r="D28" s="40">
        <v>0.55107021435479997</v>
      </c>
      <c r="E28" s="40">
        <v>0</v>
      </c>
      <c r="F28" s="40">
        <v>0</v>
      </c>
      <c r="G28" s="40">
        <v>0</v>
      </c>
      <c r="H28" s="40">
        <v>0.19311847161119997</v>
      </c>
      <c r="I28" s="40">
        <v>5.9018333577739996</v>
      </c>
      <c r="J28" s="40">
        <v>0</v>
      </c>
      <c r="K28" s="40">
        <v>0</v>
      </c>
      <c r="L28" s="40">
        <v>0.49456864148350005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0.27993527235210014</v>
      </c>
      <c r="S28" s="40">
        <v>0.52324956767709996</v>
      </c>
      <c r="T28" s="40">
        <v>0.55868214567730001</v>
      </c>
      <c r="U28" s="40">
        <v>0</v>
      </c>
      <c r="V28" s="40">
        <v>0.60550573322549994</v>
      </c>
      <c r="W28" s="40">
        <v>0</v>
      </c>
      <c r="X28" s="40">
        <v>0</v>
      </c>
      <c r="Y28" s="40">
        <v>0</v>
      </c>
      <c r="Z28" s="40">
        <v>0</v>
      </c>
      <c r="AA28" s="40">
        <v>0</v>
      </c>
      <c r="AB28" s="40">
        <v>4.4838276803382939</v>
      </c>
      <c r="AC28" s="40">
        <v>0.60982091899969992</v>
      </c>
      <c r="AD28" s="40">
        <v>0.35525303225799998</v>
      </c>
      <c r="AE28" s="40">
        <v>0</v>
      </c>
      <c r="AF28" s="40">
        <v>19.760372797219809</v>
      </c>
      <c r="AG28" s="40">
        <v>0</v>
      </c>
      <c r="AH28" s="40">
        <v>0</v>
      </c>
      <c r="AI28" s="40">
        <v>0</v>
      </c>
      <c r="AJ28" s="40">
        <v>0</v>
      </c>
      <c r="AK28" s="40">
        <v>0</v>
      </c>
      <c r="AL28" s="40">
        <v>9.495107360914611</v>
      </c>
      <c r="AM28" s="40">
        <v>1.6163708191930002</v>
      </c>
      <c r="AN28" s="40">
        <v>0.41446187096760001</v>
      </c>
      <c r="AO28" s="40">
        <v>0</v>
      </c>
      <c r="AP28" s="40">
        <v>16.340041419057101</v>
      </c>
      <c r="AQ28" s="40">
        <v>0</v>
      </c>
      <c r="AR28" s="40">
        <v>0</v>
      </c>
      <c r="AS28" s="40">
        <v>0</v>
      </c>
      <c r="AT28" s="40">
        <v>0</v>
      </c>
      <c r="AU28" s="40">
        <v>0</v>
      </c>
      <c r="AV28" s="40">
        <v>6.9536643806489957</v>
      </c>
      <c r="AW28" s="40">
        <v>47.534234907256021</v>
      </c>
      <c r="AX28" s="40">
        <v>1.1841767741935001</v>
      </c>
      <c r="AY28" s="40">
        <v>0</v>
      </c>
      <c r="AZ28" s="40">
        <v>47.082299202636108</v>
      </c>
      <c r="BA28" s="40">
        <v>0</v>
      </c>
      <c r="BB28" s="40">
        <v>0</v>
      </c>
      <c r="BC28" s="40">
        <v>0</v>
      </c>
      <c r="BD28" s="40">
        <v>0</v>
      </c>
      <c r="BE28" s="40">
        <v>0</v>
      </c>
      <c r="BF28" s="40">
        <v>1.905427775730399</v>
      </c>
      <c r="BG28" s="40">
        <v>3.3460409680643002</v>
      </c>
      <c r="BH28" s="40">
        <v>1.5015670543224999</v>
      </c>
      <c r="BI28" s="40">
        <v>0</v>
      </c>
      <c r="BJ28" s="40">
        <v>3.5707435270308001</v>
      </c>
      <c r="BK28" s="41">
        <f>SUM(C28:BJ28)</f>
        <v>175.26137389298623</v>
      </c>
      <c r="BL28" s="42"/>
      <c r="BN28" s="42"/>
    </row>
    <row r="29" spans="1:67">
      <c r="A29" s="17"/>
      <c r="B29" s="34" t="s">
        <v>112</v>
      </c>
      <c r="C29" s="40">
        <v>0</v>
      </c>
      <c r="D29" s="40">
        <v>0.52960179645159999</v>
      </c>
      <c r="E29" s="40">
        <v>0</v>
      </c>
      <c r="F29" s="40">
        <v>0</v>
      </c>
      <c r="G29" s="40">
        <v>0</v>
      </c>
      <c r="H29" s="40">
        <v>0.23233712548289998</v>
      </c>
      <c r="I29" s="40">
        <v>5.7357393837096007</v>
      </c>
      <c r="J29" s="40">
        <v>0</v>
      </c>
      <c r="K29" s="40">
        <v>0</v>
      </c>
      <c r="L29" s="40">
        <v>0</v>
      </c>
      <c r="M29" s="40">
        <v>0</v>
      </c>
      <c r="N29" s="40">
        <v>0</v>
      </c>
      <c r="O29" s="40">
        <v>0</v>
      </c>
      <c r="P29" s="40">
        <v>0</v>
      </c>
      <c r="Q29" s="40">
        <v>0</v>
      </c>
      <c r="R29" s="40">
        <v>5.831848941820001E-2</v>
      </c>
      <c r="S29" s="40">
        <v>3.7520153483800001E-2</v>
      </c>
      <c r="T29" s="40">
        <v>1.541222618258</v>
      </c>
      <c r="U29" s="40">
        <v>0</v>
      </c>
      <c r="V29" s="40">
        <v>6.1741189903099999E-2</v>
      </c>
      <c r="W29" s="40">
        <v>0</v>
      </c>
      <c r="X29" s="40">
        <v>0</v>
      </c>
      <c r="Y29" s="40">
        <v>0</v>
      </c>
      <c r="Z29" s="40">
        <v>0</v>
      </c>
      <c r="AA29" s="40">
        <v>0</v>
      </c>
      <c r="AB29" s="40">
        <v>3.5043640400834972</v>
      </c>
      <c r="AC29" s="40">
        <v>0.35618433387079995</v>
      </c>
      <c r="AD29" s="40">
        <v>0</v>
      </c>
      <c r="AE29" s="40">
        <v>0</v>
      </c>
      <c r="AF29" s="40">
        <v>7.1685474163206013</v>
      </c>
      <c r="AG29" s="40">
        <v>0</v>
      </c>
      <c r="AH29" s="40">
        <v>0</v>
      </c>
      <c r="AI29" s="40">
        <v>0</v>
      </c>
      <c r="AJ29" s="40">
        <v>0</v>
      </c>
      <c r="AK29" s="40">
        <v>0</v>
      </c>
      <c r="AL29" s="40">
        <v>3.0342296294975966</v>
      </c>
      <c r="AM29" s="40">
        <v>0.65991070232240001</v>
      </c>
      <c r="AN29" s="40">
        <v>0.62806960396769995</v>
      </c>
      <c r="AO29" s="40">
        <v>0</v>
      </c>
      <c r="AP29" s="40">
        <v>1.9713277912576002</v>
      </c>
      <c r="AQ29" s="40">
        <v>0</v>
      </c>
      <c r="AR29" s="40">
        <v>0</v>
      </c>
      <c r="AS29" s="40">
        <v>0</v>
      </c>
      <c r="AT29" s="40">
        <v>0</v>
      </c>
      <c r="AU29" s="40">
        <v>0</v>
      </c>
      <c r="AV29" s="40">
        <v>6.1306092494603046</v>
      </c>
      <c r="AW29" s="40">
        <v>19.461589543192499</v>
      </c>
      <c r="AX29" s="40">
        <v>0</v>
      </c>
      <c r="AY29" s="40">
        <v>0</v>
      </c>
      <c r="AZ29" s="40">
        <v>25.587767657834092</v>
      </c>
      <c r="BA29" s="40">
        <v>0</v>
      </c>
      <c r="BB29" s="40">
        <v>0</v>
      </c>
      <c r="BC29" s="40">
        <v>0</v>
      </c>
      <c r="BD29" s="40">
        <v>0</v>
      </c>
      <c r="BE29" s="40">
        <v>0</v>
      </c>
      <c r="BF29" s="40">
        <v>1.1242175899593998</v>
      </c>
      <c r="BG29" s="40">
        <v>2.1853258749675004</v>
      </c>
      <c r="BH29" s="40">
        <v>3.9414186015804997</v>
      </c>
      <c r="BI29" s="40">
        <v>0</v>
      </c>
      <c r="BJ29" s="40">
        <v>0.91074813628999995</v>
      </c>
      <c r="BK29" s="41">
        <f>SUM(C29:BJ29)</f>
        <v>84.860790927311683</v>
      </c>
      <c r="BL29" s="42"/>
      <c r="BM29" s="43"/>
      <c r="BN29" s="42"/>
    </row>
    <row r="30" spans="1:67">
      <c r="A30" s="17"/>
      <c r="B30" s="34" t="s">
        <v>113</v>
      </c>
      <c r="C30" s="40">
        <v>0</v>
      </c>
      <c r="D30" s="40">
        <v>0.52368773719349992</v>
      </c>
      <c r="E30" s="40">
        <v>0</v>
      </c>
      <c r="F30" s="40">
        <v>0</v>
      </c>
      <c r="G30" s="40">
        <v>0</v>
      </c>
      <c r="H30" s="40">
        <v>3.51382394187E-2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6.1608654773500006E-2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1.2284096523500996</v>
      </c>
      <c r="AC30" s="40">
        <v>0.21929065638690004</v>
      </c>
      <c r="AD30" s="40">
        <v>0</v>
      </c>
      <c r="AE30" s="40">
        <v>0</v>
      </c>
      <c r="AF30" s="40">
        <v>1.7988198814507994</v>
      </c>
      <c r="AG30" s="40">
        <v>0</v>
      </c>
      <c r="AH30" s="40">
        <v>0</v>
      </c>
      <c r="AI30" s="40">
        <v>0</v>
      </c>
      <c r="AJ30" s="40">
        <v>0</v>
      </c>
      <c r="AK30" s="40">
        <v>0</v>
      </c>
      <c r="AL30" s="40">
        <v>2.2475183875947988</v>
      </c>
      <c r="AM30" s="40">
        <v>4.2896548935482004</v>
      </c>
      <c r="AN30" s="40">
        <v>0</v>
      </c>
      <c r="AO30" s="40">
        <v>0</v>
      </c>
      <c r="AP30" s="40">
        <v>0.4387325396126</v>
      </c>
      <c r="AQ30" s="40">
        <v>0</v>
      </c>
      <c r="AR30" s="40">
        <v>0</v>
      </c>
      <c r="AS30" s="40">
        <v>0</v>
      </c>
      <c r="AT30" s="40">
        <v>0</v>
      </c>
      <c r="AU30" s="40">
        <v>0</v>
      </c>
      <c r="AV30" s="40">
        <v>7.2121683081706003</v>
      </c>
      <c r="AW30" s="40">
        <v>5.4689726306441981</v>
      </c>
      <c r="AX30" s="40">
        <v>0</v>
      </c>
      <c r="AY30" s="40">
        <v>0</v>
      </c>
      <c r="AZ30" s="40">
        <v>19.114339005608208</v>
      </c>
      <c r="BA30" s="40">
        <v>0</v>
      </c>
      <c r="BB30" s="40">
        <v>0</v>
      </c>
      <c r="BC30" s="40">
        <v>0</v>
      </c>
      <c r="BD30" s="40">
        <v>0</v>
      </c>
      <c r="BE30" s="40">
        <v>0</v>
      </c>
      <c r="BF30" s="40">
        <v>1.2234990191833002</v>
      </c>
      <c r="BG30" s="40">
        <v>1.959139354E-4</v>
      </c>
      <c r="BH30" s="40">
        <v>7.7454116902999998E-2</v>
      </c>
      <c r="BI30" s="40">
        <v>0</v>
      </c>
      <c r="BJ30" s="40">
        <v>0.72962823119310005</v>
      </c>
      <c r="BK30" s="41">
        <f>SUM(C30:BJ30)</f>
        <v>44.669117867966904</v>
      </c>
      <c r="BM30" s="42"/>
      <c r="BO30" s="42"/>
    </row>
    <row r="31" spans="1:67">
      <c r="A31" s="17"/>
      <c r="B31" s="34" t="s">
        <v>114</v>
      </c>
      <c r="C31" s="40">
        <v>0</v>
      </c>
      <c r="D31" s="40">
        <v>14.2226521192256</v>
      </c>
      <c r="E31" s="40">
        <v>0</v>
      </c>
      <c r="F31" s="40">
        <v>0</v>
      </c>
      <c r="G31" s="40">
        <v>0</v>
      </c>
      <c r="H31" s="40">
        <v>0.35477450441769992</v>
      </c>
      <c r="I31" s="40">
        <v>8.7014299076127006</v>
      </c>
      <c r="J31" s="40">
        <v>0.2052888504516</v>
      </c>
      <c r="K31" s="40">
        <v>0</v>
      </c>
      <c r="L31" s="40">
        <v>0.39835811529000004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0.13694906141830002</v>
      </c>
      <c r="S31" s="40">
        <v>5.1736014741899997E-2</v>
      </c>
      <c r="T31" s="40">
        <v>0</v>
      </c>
      <c r="U31" s="40">
        <v>0</v>
      </c>
      <c r="V31" s="40">
        <v>0.16458922222569999</v>
      </c>
      <c r="W31" s="40">
        <v>0</v>
      </c>
      <c r="X31" s="40">
        <v>0</v>
      </c>
      <c r="Y31" s="40">
        <v>0</v>
      </c>
      <c r="Z31" s="40">
        <v>0</v>
      </c>
      <c r="AA31" s="40">
        <v>0</v>
      </c>
      <c r="AB31" s="40">
        <v>0.61507183190070003</v>
      </c>
      <c r="AC31" s="40">
        <v>1.0260961338385002</v>
      </c>
      <c r="AD31" s="40">
        <v>1.559829032258</v>
      </c>
      <c r="AE31" s="40">
        <v>0</v>
      </c>
      <c r="AF31" s="40">
        <v>5.3180078705790015</v>
      </c>
      <c r="AG31" s="40">
        <v>0</v>
      </c>
      <c r="AH31" s="40">
        <v>0</v>
      </c>
      <c r="AI31" s="40">
        <v>0</v>
      </c>
      <c r="AJ31" s="40">
        <v>0</v>
      </c>
      <c r="AK31" s="40">
        <v>0</v>
      </c>
      <c r="AL31" s="40">
        <v>0.46425588267490009</v>
      </c>
      <c r="AM31" s="40">
        <v>7.5720630580599996E-2</v>
      </c>
      <c r="AN31" s="40">
        <v>0</v>
      </c>
      <c r="AO31" s="40">
        <v>0</v>
      </c>
      <c r="AP31" s="40">
        <v>1.6520219919672003</v>
      </c>
      <c r="AQ31" s="40">
        <v>0</v>
      </c>
      <c r="AR31" s="40">
        <v>0</v>
      </c>
      <c r="AS31" s="40">
        <v>0</v>
      </c>
      <c r="AT31" s="40">
        <v>0</v>
      </c>
      <c r="AU31" s="40">
        <v>0</v>
      </c>
      <c r="AV31" s="40">
        <v>1.4835605239613003</v>
      </c>
      <c r="AW31" s="40">
        <v>44.720066409063705</v>
      </c>
      <c r="AX31" s="40">
        <v>5.9154347639031997</v>
      </c>
      <c r="AY31" s="40">
        <v>0</v>
      </c>
      <c r="AZ31" s="40">
        <v>23.861869575061004</v>
      </c>
      <c r="BA31" s="40">
        <v>0</v>
      </c>
      <c r="BB31" s="40">
        <v>0</v>
      </c>
      <c r="BC31" s="40">
        <v>0</v>
      </c>
      <c r="BD31" s="40">
        <v>0</v>
      </c>
      <c r="BE31" s="40">
        <v>0</v>
      </c>
      <c r="BF31" s="40">
        <v>0.31392818077179996</v>
      </c>
      <c r="BG31" s="40">
        <v>1.5719762312903001</v>
      </c>
      <c r="BH31" s="40">
        <v>0.1168624939677</v>
      </c>
      <c r="BI31" s="40">
        <v>0</v>
      </c>
      <c r="BJ31" s="40">
        <v>1.2237669510642999</v>
      </c>
      <c r="BK31" s="41">
        <f>SUM(C31:BJ31)</f>
        <v>114.15424629826573</v>
      </c>
      <c r="BM31" s="42"/>
      <c r="BO31" s="42"/>
    </row>
    <row r="32" spans="1:67">
      <c r="A32" s="17"/>
      <c r="B32" s="34" t="s">
        <v>115</v>
      </c>
      <c r="C32" s="40">
        <v>0</v>
      </c>
      <c r="D32" s="40">
        <v>0.55441874735469998</v>
      </c>
      <c r="E32" s="40">
        <v>0</v>
      </c>
      <c r="F32" s="40">
        <v>0</v>
      </c>
      <c r="G32" s="40">
        <v>0</v>
      </c>
      <c r="H32" s="40">
        <v>1.2228178440921003</v>
      </c>
      <c r="I32" s="40">
        <v>108.7720904635479</v>
      </c>
      <c r="J32" s="40">
        <v>5.0806554806399999E-2</v>
      </c>
      <c r="K32" s="40">
        <v>0</v>
      </c>
      <c r="L32" s="40">
        <v>11.213952406642701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0.91234172570450023</v>
      </c>
      <c r="S32" s="40">
        <v>2.3576625519995997</v>
      </c>
      <c r="T32" s="40">
        <v>1.1005261119031999</v>
      </c>
      <c r="U32" s="40">
        <v>0</v>
      </c>
      <c r="V32" s="40">
        <v>4.1037401746119997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2.2022481471223001</v>
      </c>
      <c r="AC32" s="40">
        <v>23.656882794126897</v>
      </c>
      <c r="AD32" s="40">
        <v>0.34833971499980004</v>
      </c>
      <c r="AE32" s="40">
        <v>0</v>
      </c>
      <c r="AF32" s="40">
        <v>49.595062236958789</v>
      </c>
      <c r="AG32" s="40">
        <v>0</v>
      </c>
      <c r="AH32" s="40">
        <v>0</v>
      </c>
      <c r="AI32" s="40">
        <v>0</v>
      </c>
      <c r="AJ32" s="40">
        <v>0</v>
      </c>
      <c r="AK32" s="40">
        <v>0</v>
      </c>
      <c r="AL32" s="40">
        <v>4.8476454382072998</v>
      </c>
      <c r="AM32" s="40">
        <v>45.304195382611098</v>
      </c>
      <c r="AN32" s="40">
        <v>4.3599146912578002</v>
      </c>
      <c r="AO32" s="40">
        <v>0</v>
      </c>
      <c r="AP32" s="40">
        <v>27.210803831541313</v>
      </c>
      <c r="AQ32" s="40">
        <v>0</v>
      </c>
      <c r="AR32" s="40">
        <v>0</v>
      </c>
      <c r="AS32" s="40">
        <v>0</v>
      </c>
      <c r="AT32" s="40">
        <v>0</v>
      </c>
      <c r="AU32" s="40">
        <v>0</v>
      </c>
      <c r="AV32" s="40">
        <v>7.6355809612132992</v>
      </c>
      <c r="AW32" s="40">
        <v>110.45411663273785</v>
      </c>
      <c r="AX32" s="40">
        <v>2.0385629720965999</v>
      </c>
      <c r="AY32" s="40">
        <v>0</v>
      </c>
      <c r="AZ32" s="40">
        <v>57.525647494177079</v>
      </c>
      <c r="BA32" s="40">
        <v>0</v>
      </c>
      <c r="BB32" s="40">
        <v>0</v>
      </c>
      <c r="BC32" s="40">
        <v>0</v>
      </c>
      <c r="BD32" s="40">
        <v>0</v>
      </c>
      <c r="BE32" s="40">
        <v>0</v>
      </c>
      <c r="BF32" s="40">
        <v>4.244676581820098</v>
      </c>
      <c r="BG32" s="40">
        <v>40.430151601998901</v>
      </c>
      <c r="BH32" s="40">
        <v>8.2000458254514008</v>
      </c>
      <c r="BI32" s="40">
        <v>0</v>
      </c>
      <c r="BJ32" s="40">
        <v>12.447302806737902</v>
      </c>
      <c r="BK32" s="41">
        <f>SUM(C32:BJ32)</f>
        <v>530.78953369372141</v>
      </c>
      <c r="BL32" s="42"/>
      <c r="BN32" s="42"/>
    </row>
    <row r="33" spans="1:67">
      <c r="A33" s="17"/>
      <c r="B33" s="26" t="s">
        <v>94</v>
      </c>
      <c r="C33" s="38">
        <f>SUM(C28:C32)</f>
        <v>0</v>
      </c>
      <c r="D33" s="38">
        <f t="shared" ref="D33:BJ33" si="7">SUM(D28:D32)</f>
        <v>16.3814306145802</v>
      </c>
      <c r="E33" s="38">
        <f t="shared" si="7"/>
        <v>0</v>
      </c>
      <c r="F33" s="38">
        <f t="shared" si="7"/>
        <v>0</v>
      </c>
      <c r="G33" s="38">
        <f t="shared" si="7"/>
        <v>0</v>
      </c>
      <c r="H33" s="38">
        <f t="shared" si="7"/>
        <v>2.0381861850226004</v>
      </c>
      <c r="I33" s="38">
        <f t="shared" si="7"/>
        <v>129.1110931126442</v>
      </c>
      <c r="J33" s="38">
        <f t="shared" si="7"/>
        <v>0.25609540525800001</v>
      </c>
      <c r="K33" s="38">
        <f t="shared" si="7"/>
        <v>0</v>
      </c>
      <c r="L33" s="38">
        <f t="shared" si="7"/>
        <v>12.106879163416201</v>
      </c>
      <c r="M33" s="38">
        <f t="shared" si="7"/>
        <v>0</v>
      </c>
      <c r="N33" s="38">
        <f t="shared" si="7"/>
        <v>0</v>
      </c>
      <c r="O33" s="38">
        <f t="shared" si="7"/>
        <v>0</v>
      </c>
      <c r="P33" s="38">
        <f t="shared" si="7"/>
        <v>0</v>
      </c>
      <c r="Q33" s="38">
        <f t="shared" si="7"/>
        <v>0</v>
      </c>
      <c r="R33" s="38">
        <f t="shared" si="7"/>
        <v>1.4491532036666004</v>
      </c>
      <c r="S33" s="38">
        <f t="shared" si="7"/>
        <v>2.9701682879023998</v>
      </c>
      <c r="T33" s="38">
        <f t="shared" si="7"/>
        <v>3.2004308758384998</v>
      </c>
      <c r="U33" s="38">
        <f t="shared" si="7"/>
        <v>0</v>
      </c>
      <c r="V33" s="38">
        <f t="shared" si="7"/>
        <v>4.9355763199662999</v>
      </c>
      <c r="W33" s="38">
        <f t="shared" si="7"/>
        <v>0</v>
      </c>
      <c r="X33" s="38">
        <f t="shared" si="7"/>
        <v>0</v>
      </c>
      <c r="Y33" s="38">
        <f t="shared" si="7"/>
        <v>0</v>
      </c>
      <c r="Z33" s="38">
        <f t="shared" si="7"/>
        <v>0</v>
      </c>
      <c r="AA33" s="38">
        <f t="shared" si="7"/>
        <v>0</v>
      </c>
      <c r="AB33" s="38">
        <f t="shared" si="7"/>
        <v>12.033921351794891</v>
      </c>
      <c r="AC33" s="38">
        <f t="shared" si="7"/>
        <v>25.868274837222799</v>
      </c>
      <c r="AD33" s="38">
        <f t="shared" si="7"/>
        <v>2.2634217795158</v>
      </c>
      <c r="AE33" s="38">
        <f t="shared" si="7"/>
        <v>0</v>
      </c>
      <c r="AF33" s="38">
        <f t="shared" si="7"/>
        <v>83.640810202528996</v>
      </c>
      <c r="AG33" s="38">
        <f t="shared" si="7"/>
        <v>0</v>
      </c>
      <c r="AH33" s="38">
        <f t="shared" si="7"/>
        <v>0</v>
      </c>
      <c r="AI33" s="38">
        <f t="shared" si="7"/>
        <v>0</v>
      </c>
      <c r="AJ33" s="38">
        <f t="shared" si="7"/>
        <v>0</v>
      </c>
      <c r="AK33" s="38">
        <f t="shared" si="7"/>
        <v>0</v>
      </c>
      <c r="AL33" s="38">
        <f t="shared" si="7"/>
        <v>20.088756698889206</v>
      </c>
      <c r="AM33" s="38">
        <f t="shared" si="7"/>
        <v>51.9458524282553</v>
      </c>
      <c r="AN33" s="38">
        <f t="shared" si="7"/>
        <v>5.4024461661930996</v>
      </c>
      <c r="AO33" s="38">
        <f t="shared" si="7"/>
        <v>0</v>
      </c>
      <c r="AP33" s="38">
        <f t="shared" si="7"/>
        <v>47.612927573435812</v>
      </c>
      <c r="AQ33" s="38">
        <f t="shared" si="7"/>
        <v>0</v>
      </c>
      <c r="AR33" s="38">
        <f t="shared" si="7"/>
        <v>0</v>
      </c>
      <c r="AS33" s="38">
        <f t="shared" si="7"/>
        <v>0</v>
      </c>
      <c r="AT33" s="38">
        <f t="shared" si="7"/>
        <v>0</v>
      </c>
      <c r="AU33" s="38">
        <f t="shared" si="7"/>
        <v>0</v>
      </c>
      <c r="AV33" s="38">
        <f t="shared" si="7"/>
        <v>29.415583423454503</v>
      </c>
      <c r="AW33" s="38">
        <f t="shared" si="7"/>
        <v>227.63898012289428</v>
      </c>
      <c r="AX33" s="38">
        <f t="shared" si="7"/>
        <v>9.1381745101933003</v>
      </c>
      <c r="AY33" s="38">
        <f t="shared" si="7"/>
        <v>0</v>
      </c>
      <c r="AZ33" s="38">
        <f t="shared" si="7"/>
        <v>173.1719229353165</v>
      </c>
      <c r="BA33" s="38">
        <f t="shared" si="7"/>
        <v>0</v>
      </c>
      <c r="BB33" s="38">
        <f t="shared" si="7"/>
        <v>0</v>
      </c>
      <c r="BC33" s="38">
        <f t="shared" si="7"/>
        <v>0</v>
      </c>
      <c r="BD33" s="38">
        <f t="shared" si="7"/>
        <v>0</v>
      </c>
      <c r="BE33" s="38">
        <f t="shared" si="7"/>
        <v>0</v>
      </c>
      <c r="BF33" s="38">
        <f t="shared" si="7"/>
        <v>8.8117491474649974</v>
      </c>
      <c r="BG33" s="38">
        <f t="shared" si="7"/>
        <v>47.533690590256398</v>
      </c>
      <c r="BH33" s="38">
        <f t="shared" si="7"/>
        <v>13.837348092225099</v>
      </c>
      <c r="BI33" s="38">
        <f t="shared" si="7"/>
        <v>0</v>
      </c>
      <c r="BJ33" s="38">
        <f t="shared" si="7"/>
        <v>18.8821896523161</v>
      </c>
      <c r="BK33" s="38">
        <f>SUM(BK28:BK32)</f>
        <v>949.73506268025199</v>
      </c>
    </row>
    <row r="34" spans="1:67">
      <c r="A34" s="17"/>
      <c r="B34" s="27" t="s">
        <v>84</v>
      </c>
      <c r="C34" s="38">
        <f t="shared" ref="C34:AH34" si="8">C9+C12+C20+C23+C26+C33</f>
        <v>0</v>
      </c>
      <c r="D34" s="38">
        <f t="shared" si="8"/>
        <v>122.19048058619238</v>
      </c>
      <c r="E34" s="38">
        <f t="shared" si="8"/>
        <v>1134.3841286305483</v>
      </c>
      <c r="F34" s="38">
        <f t="shared" si="8"/>
        <v>0</v>
      </c>
      <c r="G34" s="38">
        <f t="shared" si="8"/>
        <v>0</v>
      </c>
      <c r="H34" s="38">
        <f t="shared" si="8"/>
        <v>6.2630432787516028</v>
      </c>
      <c r="I34" s="38">
        <f t="shared" si="8"/>
        <v>2064.4298649128013</v>
      </c>
      <c r="J34" s="38">
        <f t="shared" si="8"/>
        <v>488.7592244756429</v>
      </c>
      <c r="K34" s="38">
        <f t="shared" si="8"/>
        <v>0</v>
      </c>
      <c r="L34" s="38">
        <f t="shared" si="8"/>
        <v>48.144843944667208</v>
      </c>
      <c r="M34" s="38">
        <f t="shared" si="8"/>
        <v>0</v>
      </c>
      <c r="N34" s="38">
        <f t="shared" si="8"/>
        <v>0</v>
      </c>
      <c r="O34" s="38">
        <f t="shared" si="8"/>
        <v>0</v>
      </c>
      <c r="P34" s="38">
        <f t="shared" si="8"/>
        <v>0</v>
      </c>
      <c r="Q34" s="38">
        <f t="shared" si="8"/>
        <v>0</v>
      </c>
      <c r="R34" s="38">
        <f t="shared" si="8"/>
        <v>2.9346188420769996</v>
      </c>
      <c r="S34" s="38">
        <f t="shared" si="8"/>
        <v>184.7838969342564</v>
      </c>
      <c r="T34" s="38">
        <f t="shared" si="8"/>
        <v>93.676230715675899</v>
      </c>
      <c r="U34" s="38">
        <f t="shared" si="8"/>
        <v>0</v>
      </c>
      <c r="V34" s="38">
        <f t="shared" si="8"/>
        <v>29.478956429609106</v>
      </c>
      <c r="W34" s="38">
        <f t="shared" si="8"/>
        <v>0</v>
      </c>
      <c r="X34" s="38">
        <f t="shared" si="8"/>
        <v>0</v>
      </c>
      <c r="Y34" s="38">
        <f t="shared" si="8"/>
        <v>0</v>
      </c>
      <c r="Z34" s="38">
        <f t="shared" si="8"/>
        <v>0</v>
      </c>
      <c r="AA34" s="38">
        <f t="shared" si="8"/>
        <v>0</v>
      </c>
      <c r="AB34" s="38">
        <f t="shared" si="8"/>
        <v>16.621443396327393</v>
      </c>
      <c r="AC34" s="38">
        <f t="shared" si="8"/>
        <v>96.207440834831203</v>
      </c>
      <c r="AD34" s="38">
        <f t="shared" si="8"/>
        <v>36.609028116450503</v>
      </c>
      <c r="AE34" s="38">
        <f t="shared" si="8"/>
        <v>0</v>
      </c>
      <c r="AF34" s="38">
        <f t="shared" si="8"/>
        <v>188.2179625548043</v>
      </c>
      <c r="AG34" s="38">
        <f t="shared" si="8"/>
        <v>0</v>
      </c>
      <c r="AH34" s="38">
        <f t="shared" si="8"/>
        <v>0</v>
      </c>
      <c r="AI34" s="38">
        <f t="shared" ref="AI34:BK34" si="9">AI9+AI12+AI20+AI23+AI26+AI33</f>
        <v>0</v>
      </c>
      <c r="AJ34" s="38">
        <f t="shared" si="9"/>
        <v>0</v>
      </c>
      <c r="AK34" s="38">
        <f t="shared" si="9"/>
        <v>0</v>
      </c>
      <c r="AL34" s="38">
        <f t="shared" si="9"/>
        <v>26.403664819893208</v>
      </c>
      <c r="AM34" s="38">
        <f t="shared" si="9"/>
        <v>81.633808201930208</v>
      </c>
      <c r="AN34" s="38">
        <f t="shared" si="9"/>
        <v>200.59968134199704</v>
      </c>
      <c r="AO34" s="38">
        <f t="shared" si="9"/>
        <v>0</v>
      </c>
      <c r="AP34" s="38">
        <f t="shared" si="9"/>
        <v>81.141889344585621</v>
      </c>
      <c r="AQ34" s="38">
        <f t="shared" si="9"/>
        <v>0</v>
      </c>
      <c r="AR34" s="38">
        <f t="shared" si="9"/>
        <v>0</v>
      </c>
      <c r="AS34" s="38">
        <f t="shared" si="9"/>
        <v>0</v>
      </c>
      <c r="AT34" s="38">
        <f t="shared" si="9"/>
        <v>0</v>
      </c>
      <c r="AU34" s="38">
        <f t="shared" si="9"/>
        <v>0</v>
      </c>
      <c r="AV34" s="38">
        <f t="shared" si="9"/>
        <v>46.085847898365216</v>
      </c>
      <c r="AW34" s="38">
        <f t="shared" si="9"/>
        <v>464.40252579821043</v>
      </c>
      <c r="AX34" s="38">
        <f t="shared" si="9"/>
        <v>70.9579385521929</v>
      </c>
      <c r="AY34" s="38">
        <f t="shared" si="9"/>
        <v>0</v>
      </c>
      <c r="AZ34" s="38">
        <f t="shared" si="9"/>
        <v>276.45354022732931</v>
      </c>
      <c r="BA34" s="38">
        <f t="shared" si="9"/>
        <v>0</v>
      </c>
      <c r="BB34" s="38">
        <f t="shared" si="9"/>
        <v>0</v>
      </c>
      <c r="BC34" s="38">
        <f t="shared" si="9"/>
        <v>0</v>
      </c>
      <c r="BD34" s="38">
        <f t="shared" si="9"/>
        <v>0</v>
      </c>
      <c r="BE34" s="38">
        <f t="shared" si="9"/>
        <v>0</v>
      </c>
      <c r="BF34" s="38">
        <f t="shared" si="9"/>
        <v>11.249389250482297</v>
      </c>
      <c r="BG34" s="38">
        <f t="shared" si="9"/>
        <v>54.798485952771799</v>
      </c>
      <c r="BH34" s="38">
        <f t="shared" si="9"/>
        <v>55.385964284579394</v>
      </c>
      <c r="BI34" s="38">
        <f t="shared" si="9"/>
        <v>0</v>
      </c>
      <c r="BJ34" s="38">
        <f t="shared" si="9"/>
        <v>22.762828501346</v>
      </c>
      <c r="BK34" s="38">
        <f t="shared" si="9"/>
        <v>5904.5767278263193</v>
      </c>
    </row>
    <row r="35" spans="1:67" ht="3.75" customHeight="1">
      <c r="A35" s="17"/>
      <c r="B35" s="28"/>
      <c r="C35" s="63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5"/>
    </row>
    <row r="36" spans="1:67">
      <c r="A36" s="17" t="s">
        <v>1</v>
      </c>
      <c r="B36" s="24" t="s">
        <v>7</v>
      </c>
      <c r="C36" s="63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5"/>
    </row>
    <row r="37" spans="1:67" s="5" customFormat="1">
      <c r="A37" s="17" t="s">
        <v>80</v>
      </c>
      <c r="B37" s="25" t="s">
        <v>2</v>
      </c>
      <c r="C37" s="72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74"/>
    </row>
    <row r="38" spans="1:67" s="50" customFormat="1">
      <c r="A38" s="47"/>
      <c r="B38" s="48" t="s">
        <v>116</v>
      </c>
      <c r="C38" s="40">
        <v>0</v>
      </c>
      <c r="D38" s="40">
        <v>0.50165595754829995</v>
      </c>
      <c r="E38" s="40">
        <v>0</v>
      </c>
      <c r="F38" s="40">
        <v>0</v>
      </c>
      <c r="G38" s="40">
        <v>0</v>
      </c>
      <c r="H38" s="40">
        <v>4.0007238107412944</v>
      </c>
      <c r="I38" s="40">
        <v>5.5107213546999999E-3</v>
      </c>
      <c r="J38" s="40">
        <v>0</v>
      </c>
      <c r="K38" s="40">
        <v>0</v>
      </c>
      <c r="L38" s="40">
        <v>0.46312086361190008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2.6970447495523966</v>
      </c>
      <c r="S38" s="40">
        <v>0</v>
      </c>
      <c r="T38" s="40">
        <v>0</v>
      </c>
      <c r="U38" s="40">
        <v>0</v>
      </c>
      <c r="V38" s="40">
        <v>0.109605802064</v>
      </c>
      <c r="W38" s="40">
        <v>0</v>
      </c>
      <c r="X38" s="40">
        <v>0</v>
      </c>
      <c r="Y38" s="40">
        <v>0</v>
      </c>
      <c r="Z38" s="40">
        <v>0</v>
      </c>
      <c r="AA38" s="40">
        <v>0</v>
      </c>
      <c r="AB38" s="40">
        <v>25.761928829278265</v>
      </c>
      <c r="AC38" s="40">
        <v>0.89429643787060009</v>
      </c>
      <c r="AD38" s="40">
        <v>0</v>
      </c>
      <c r="AE38" s="40">
        <v>0</v>
      </c>
      <c r="AF38" s="40">
        <v>11.660957982251199</v>
      </c>
      <c r="AG38" s="40">
        <v>0</v>
      </c>
      <c r="AH38" s="40">
        <v>0</v>
      </c>
      <c r="AI38" s="40">
        <v>0</v>
      </c>
      <c r="AJ38" s="40">
        <v>0</v>
      </c>
      <c r="AK38" s="40">
        <v>0</v>
      </c>
      <c r="AL38" s="40">
        <v>28.284766137287473</v>
      </c>
      <c r="AM38" s="40">
        <v>0.25008793077399993</v>
      </c>
      <c r="AN38" s="40">
        <v>0</v>
      </c>
      <c r="AO38" s="40">
        <v>0</v>
      </c>
      <c r="AP38" s="40">
        <v>3.0554701714476993</v>
      </c>
      <c r="AQ38" s="40">
        <v>0</v>
      </c>
      <c r="AR38" s="40">
        <v>0</v>
      </c>
      <c r="AS38" s="40">
        <v>0</v>
      </c>
      <c r="AT38" s="40">
        <v>0</v>
      </c>
      <c r="AU38" s="40">
        <v>0</v>
      </c>
      <c r="AV38" s="40">
        <v>181.37102979712438</v>
      </c>
      <c r="AW38" s="40">
        <v>10.671769517546601</v>
      </c>
      <c r="AX38" s="40">
        <v>0</v>
      </c>
      <c r="AY38" s="40">
        <v>0</v>
      </c>
      <c r="AZ38" s="40">
        <v>70.976274792741634</v>
      </c>
      <c r="BA38" s="40">
        <v>0</v>
      </c>
      <c r="BB38" s="40">
        <v>0</v>
      </c>
      <c r="BC38" s="40">
        <v>0</v>
      </c>
      <c r="BD38" s="40">
        <v>0</v>
      </c>
      <c r="BE38" s="40">
        <v>0</v>
      </c>
      <c r="BF38" s="40">
        <v>36.082595315606248</v>
      </c>
      <c r="BG38" s="40">
        <v>4.5153990309999999E-4</v>
      </c>
      <c r="BH38" s="40">
        <v>0</v>
      </c>
      <c r="BI38" s="40">
        <v>0</v>
      </c>
      <c r="BJ38" s="40">
        <v>4.0329034505766046</v>
      </c>
      <c r="BK38" s="49">
        <f>SUM(C38:BJ38)</f>
        <v>380.82019380728042</v>
      </c>
    </row>
    <row r="39" spans="1:67" s="5" customFormat="1">
      <c r="A39" s="17"/>
      <c r="B39" s="26" t="s">
        <v>89</v>
      </c>
      <c r="C39" s="38">
        <f>SUM(C38)</f>
        <v>0</v>
      </c>
      <c r="D39" s="38">
        <f t="shared" ref="D39:BJ39" si="10">SUM(D38)</f>
        <v>0.50165595754829995</v>
      </c>
      <c r="E39" s="38">
        <f t="shared" si="10"/>
        <v>0</v>
      </c>
      <c r="F39" s="38">
        <f t="shared" si="10"/>
        <v>0</v>
      </c>
      <c r="G39" s="38">
        <f t="shared" si="10"/>
        <v>0</v>
      </c>
      <c r="H39" s="38">
        <f t="shared" si="10"/>
        <v>4.0007238107412944</v>
      </c>
      <c r="I39" s="38">
        <f t="shared" si="10"/>
        <v>5.5107213546999999E-3</v>
      </c>
      <c r="J39" s="38">
        <f t="shared" si="10"/>
        <v>0</v>
      </c>
      <c r="K39" s="38">
        <f t="shared" si="10"/>
        <v>0</v>
      </c>
      <c r="L39" s="38">
        <f t="shared" si="10"/>
        <v>0.46312086361190008</v>
      </c>
      <c r="M39" s="38">
        <f t="shared" si="10"/>
        <v>0</v>
      </c>
      <c r="N39" s="38">
        <f t="shared" si="10"/>
        <v>0</v>
      </c>
      <c r="O39" s="38">
        <f t="shared" si="10"/>
        <v>0</v>
      </c>
      <c r="P39" s="38">
        <f t="shared" si="10"/>
        <v>0</v>
      </c>
      <c r="Q39" s="38">
        <f t="shared" si="10"/>
        <v>0</v>
      </c>
      <c r="R39" s="38">
        <f t="shared" si="10"/>
        <v>2.6970447495523966</v>
      </c>
      <c r="S39" s="38">
        <f t="shared" si="10"/>
        <v>0</v>
      </c>
      <c r="T39" s="38">
        <f t="shared" si="10"/>
        <v>0</v>
      </c>
      <c r="U39" s="38">
        <f t="shared" si="10"/>
        <v>0</v>
      </c>
      <c r="V39" s="38">
        <f t="shared" si="10"/>
        <v>0.109605802064</v>
      </c>
      <c r="W39" s="38">
        <f t="shared" si="10"/>
        <v>0</v>
      </c>
      <c r="X39" s="38">
        <f t="shared" si="10"/>
        <v>0</v>
      </c>
      <c r="Y39" s="38">
        <f t="shared" si="10"/>
        <v>0</v>
      </c>
      <c r="Z39" s="38">
        <f t="shared" si="10"/>
        <v>0</v>
      </c>
      <c r="AA39" s="38">
        <f t="shared" si="10"/>
        <v>0</v>
      </c>
      <c r="AB39" s="38">
        <f t="shared" si="10"/>
        <v>25.761928829278265</v>
      </c>
      <c r="AC39" s="38">
        <f t="shared" si="10"/>
        <v>0.89429643787060009</v>
      </c>
      <c r="AD39" s="38">
        <f t="shared" si="10"/>
        <v>0</v>
      </c>
      <c r="AE39" s="38">
        <f t="shared" si="10"/>
        <v>0</v>
      </c>
      <c r="AF39" s="38">
        <f t="shared" si="10"/>
        <v>11.660957982251199</v>
      </c>
      <c r="AG39" s="38">
        <f t="shared" si="10"/>
        <v>0</v>
      </c>
      <c r="AH39" s="38">
        <f t="shared" si="10"/>
        <v>0</v>
      </c>
      <c r="AI39" s="38">
        <f t="shared" si="10"/>
        <v>0</v>
      </c>
      <c r="AJ39" s="38">
        <f t="shared" si="10"/>
        <v>0</v>
      </c>
      <c r="AK39" s="38">
        <f t="shared" si="10"/>
        <v>0</v>
      </c>
      <c r="AL39" s="38">
        <f t="shared" si="10"/>
        <v>28.284766137287473</v>
      </c>
      <c r="AM39" s="38">
        <f t="shared" si="10"/>
        <v>0.25008793077399993</v>
      </c>
      <c r="AN39" s="38">
        <f t="shared" si="10"/>
        <v>0</v>
      </c>
      <c r="AO39" s="38">
        <f t="shared" si="10"/>
        <v>0</v>
      </c>
      <c r="AP39" s="38">
        <f t="shared" si="10"/>
        <v>3.0554701714476993</v>
      </c>
      <c r="AQ39" s="38">
        <f t="shared" si="10"/>
        <v>0</v>
      </c>
      <c r="AR39" s="38">
        <f t="shared" si="10"/>
        <v>0</v>
      </c>
      <c r="AS39" s="38">
        <f t="shared" si="10"/>
        <v>0</v>
      </c>
      <c r="AT39" s="38">
        <f t="shared" si="10"/>
        <v>0</v>
      </c>
      <c r="AU39" s="38">
        <f t="shared" si="10"/>
        <v>0</v>
      </c>
      <c r="AV39" s="38">
        <f t="shared" si="10"/>
        <v>181.37102979712438</v>
      </c>
      <c r="AW39" s="38">
        <f t="shared" si="10"/>
        <v>10.671769517546601</v>
      </c>
      <c r="AX39" s="38">
        <f t="shared" si="10"/>
        <v>0</v>
      </c>
      <c r="AY39" s="38">
        <f t="shared" si="10"/>
        <v>0</v>
      </c>
      <c r="AZ39" s="38">
        <f t="shared" si="10"/>
        <v>70.976274792741634</v>
      </c>
      <c r="BA39" s="38">
        <f t="shared" si="10"/>
        <v>0</v>
      </c>
      <c r="BB39" s="38">
        <f t="shared" si="10"/>
        <v>0</v>
      </c>
      <c r="BC39" s="38">
        <f t="shared" si="10"/>
        <v>0</v>
      </c>
      <c r="BD39" s="38">
        <f t="shared" si="10"/>
        <v>0</v>
      </c>
      <c r="BE39" s="38">
        <f t="shared" si="10"/>
        <v>0</v>
      </c>
      <c r="BF39" s="38">
        <f t="shared" si="10"/>
        <v>36.082595315606248</v>
      </c>
      <c r="BG39" s="38">
        <f t="shared" si="10"/>
        <v>4.5153990309999999E-4</v>
      </c>
      <c r="BH39" s="38">
        <f t="shared" si="10"/>
        <v>0</v>
      </c>
      <c r="BI39" s="38">
        <f t="shared" si="10"/>
        <v>0</v>
      </c>
      <c r="BJ39" s="38">
        <f t="shared" si="10"/>
        <v>4.0329034505766046</v>
      </c>
      <c r="BK39" s="38">
        <f>SUM(BK38)</f>
        <v>380.82019380728042</v>
      </c>
    </row>
    <row r="40" spans="1:67">
      <c r="A40" s="17" t="s">
        <v>81</v>
      </c>
      <c r="B40" s="25" t="s">
        <v>17</v>
      </c>
      <c r="C40" s="63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5"/>
    </row>
    <row r="41" spans="1:67">
      <c r="A41" s="17"/>
      <c r="B41" s="34" t="s">
        <v>117</v>
      </c>
      <c r="C41" s="40">
        <v>0</v>
      </c>
      <c r="D41" s="40">
        <v>0</v>
      </c>
      <c r="E41" s="40">
        <v>0</v>
      </c>
      <c r="F41" s="40">
        <v>0</v>
      </c>
      <c r="G41" s="40">
        <v>0</v>
      </c>
      <c r="H41" s="40">
        <v>0.25090357231999982</v>
      </c>
      <c r="I41" s="40">
        <v>0</v>
      </c>
      <c r="J41" s="40">
        <v>0</v>
      </c>
      <c r="K41" s="40">
        <v>0</v>
      </c>
      <c r="L41" s="40">
        <v>1.7360919354700001E-2</v>
      </c>
      <c r="M41" s="40">
        <v>0</v>
      </c>
      <c r="N41" s="40">
        <v>0</v>
      </c>
      <c r="O41" s="40">
        <v>0</v>
      </c>
      <c r="P41" s="40">
        <v>0</v>
      </c>
      <c r="Q41" s="40">
        <v>0</v>
      </c>
      <c r="R41" s="40">
        <v>0.29740009677139978</v>
      </c>
      <c r="S41" s="40">
        <v>0</v>
      </c>
      <c r="T41" s="40">
        <v>0</v>
      </c>
      <c r="U41" s="40">
        <v>0</v>
      </c>
      <c r="V41" s="40">
        <v>0</v>
      </c>
      <c r="W41" s="40">
        <v>0</v>
      </c>
      <c r="X41" s="40">
        <v>0</v>
      </c>
      <c r="Y41" s="40">
        <v>0</v>
      </c>
      <c r="Z41" s="40">
        <v>0</v>
      </c>
      <c r="AA41" s="40">
        <v>0</v>
      </c>
      <c r="AB41" s="40">
        <v>7.1936108681229083</v>
      </c>
      <c r="AC41" s="40">
        <v>0.3551903934515</v>
      </c>
      <c r="AD41" s="40">
        <v>0</v>
      </c>
      <c r="AE41" s="40">
        <v>0</v>
      </c>
      <c r="AF41" s="40">
        <v>2.0098396869334998</v>
      </c>
      <c r="AG41" s="40">
        <v>0</v>
      </c>
      <c r="AH41" s="40">
        <v>0</v>
      </c>
      <c r="AI41" s="40">
        <v>0</v>
      </c>
      <c r="AJ41" s="40">
        <v>0</v>
      </c>
      <c r="AK41" s="40">
        <v>0</v>
      </c>
      <c r="AL41" s="40">
        <v>10.324789787626028</v>
      </c>
      <c r="AM41" s="40">
        <v>0.14886774193539998</v>
      </c>
      <c r="AN41" s="40">
        <v>0</v>
      </c>
      <c r="AO41" s="40">
        <v>0</v>
      </c>
      <c r="AP41" s="40">
        <v>0.57824774570889981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2.3305075276221046</v>
      </c>
      <c r="AW41" s="40">
        <v>0</v>
      </c>
      <c r="AX41" s="40">
        <v>0</v>
      </c>
      <c r="AY41" s="40">
        <v>0</v>
      </c>
      <c r="AZ41" s="40">
        <v>0.66840127451539999</v>
      </c>
      <c r="BA41" s="40">
        <v>0</v>
      </c>
      <c r="BB41" s="40">
        <v>0</v>
      </c>
      <c r="BC41" s="40">
        <v>0</v>
      </c>
      <c r="BD41" s="40">
        <v>0</v>
      </c>
      <c r="BE41" s="40">
        <v>0</v>
      </c>
      <c r="BF41" s="40">
        <v>1.3300417487574017</v>
      </c>
      <c r="BG41" s="40">
        <v>0</v>
      </c>
      <c r="BH41" s="40">
        <v>0</v>
      </c>
      <c r="BI41" s="40">
        <v>0</v>
      </c>
      <c r="BJ41" s="40">
        <v>0</v>
      </c>
      <c r="BK41" s="41">
        <f>SUM(C41:BJ41)</f>
        <v>25.505161363119242</v>
      </c>
      <c r="BM41" s="42"/>
      <c r="BO41" s="42"/>
    </row>
    <row r="42" spans="1:67">
      <c r="A42" s="17"/>
      <c r="B42" s="34" t="s">
        <v>118</v>
      </c>
      <c r="C42" s="40">
        <v>0</v>
      </c>
      <c r="D42" s="40">
        <v>0.50661259800000003</v>
      </c>
      <c r="E42" s="40">
        <v>0</v>
      </c>
      <c r="F42" s="40">
        <v>0</v>
      </c>
      <c r="G42" s="40">
        <v>0</v>
      </c>
      <c r="H42" s="40">
        <v>3.4103474609691955</v>
      </c>
      <c r="I42" s="40">
        <v>0.75341644087080006</v>
      </c>
      <c r="J42" s="40">
        <v>0.42973862561290005</v>
      </c>
      <c r="K42" s="40">
        <v>0</v>
      </c>
      <c r="L42" s="40">
        <v>2.2362934961599996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1.7914834492890988</v>
      </c>
      <c r="S42" s="40">
        <v>8.5301735870900008E-2</v>
      </c>
      <c r="T42" s="40">
        <v>0</v>
      </c>
      <c r="U42" s="40">
        <v>0</v>
      </c>
      <c r="V42" s="40">
        <v>1.2490609466120002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18.935749179901883</v>
      </c>
      <c r="AC42" s="40">
        <v>2.8180118919989994</v>
      </c>
      <c r="AD42" s="40">
        <v>0</v>
      </c>
      <c r="AE42" s="40">
        <v>0</v>
      </c>
      <c r="AF42" s="40">
        <v>22.0688773020829</v>
      </c>
      <c r="AG42" s="40">
        <v>0</v>
      </c>
      <c r="AH42" s="40">
        <v>0</v>
      </c>
      <c r="AI42" s="40">
        <v>0</v>
      </c>
      <c r="AJ42" s="40">
        <v>0</v>
      </c>
      <c r="AK42" s="40">
        <v>0</v>
      </c>
      <c r="AL42" s="40">
        <v>29.090871782735842</v>
      </c>
      <c r="AM42" s="40">
        <v>0.64079825435399995</v>
      </c>
      <c r="AN42" s="40">
        <v>0</v>
      </c>
      <c r="AO42" s="40">
        <v>0</v>
      </c>
      <c r="AP42" s="40">
        <v>13.629610054991099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92.832298488337983</v>
      </c>
      <c r="AW42" s="40">
        <v>15.120115405219007</v>
      </c>
      <c r="AX42" s="40">
        <v>0</v>
      </c>
      <c r="AY42" s="40">
        <v>0</v>
      </c>
      <c r="AZ42" s="40">
        <v>125.24863206376061</v>
      </c>
      <c r="BA42" s="40">
        <v>0</v>
      </c>
      <c r="BB42" s="40">
        <v>0</v>
      </c>
      <c r="BC42" s="40">
        <v>0</v>
      </c>
      <c r="BD42" s="40">
        <v>0</v>
      </c>
      <c r="BE42" s="40">
        <v>0</v>
      </c>
      <c r="BF42" s="40">
        <v>14.863721381830329</v>
      </c>
      <c r="BG42" s="40">
        <v>1.3507240639672999</v>
      </c>
      <c r="BH42" s="40">
        <v>1.3768682731290001</v>
      </c>
      <c r="BI42" s="40">
        <v>0</v>
      </c>
      <c r="BJ42" s="40">
        <v>9.1829152099944977</v>
      </c>
      <c r="BK42" s="41">
        <f>SUM(C42:BJ42)</f>
        <v>357.62144810568833</v>
      </c>
      <c r="BM42" s="42"/>
      <c r="BO42" s="42"/>
    </row>
    <row r="43" spans="1:67">
      <c r="A43" s="17"/>
      <c r="B43" s="34" t="s">
        <v>119</v>
      </c>
      <c r="C43" s="40">
        <v>0</v>
      </c>
      <c r="D43" s="40">
        <v>0.48219388990320006</v>
      </c>
      <c r="E43" s="40">
        <v>0</v>
      </c>
      <c r="F43" s="40">
        <v>0</v>
      </c>
      <c r="G43" s="40">
        <v>0</v>
      </c>
      <c r="H43" s="40">
        <v>2.7968123385405979</v>
      </c>
      <c r="I43" s="40">
        <v>0.58414219712860005</v>
      </c>
      <c r="J43" s="40">
        <v>0.43239987622579995</v>
      </c>
      <c r="K43" s="40">
        <v>0</v>
      </c>
      <c r="L43" s="40">
        <v>2.9782343335145001</v>
      </c>
      <c r="M43" s="40">
        <v>0</v>
      </c>
      <c r="N43" s="40">
        <v>0</v>
      </c>
      <c r="O43" s="40">
        <v>0</v>
      </c>
      <c r="P43" s="40">
        <v>0</v>
      </c>
      <c r="Q43" s="40">
        <v>0</v>
      </c>
      <c r="R43" s="40">
        <v>1.3976583029320986</v>
      </c>
      <c r="S43" s="40">
        <v>0.61929739906439996</v>
      </c>
      <c r="T43" s="40">
        <v>0</v>
      </c>
      <c r="U43" s="40">
        <v>0</v>
      </c>
      <c r="V43" s="40">
        <v>2.6423714573542001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40">
        <v>42.944549950737098</v>
      </c>
      <c r="AC43" s="40">
        <v>1.6225001965472003</v>
      </c>
      <c r="AD43" s="40">
        <v>7.4027496483799998E-2</v>
      </c>
      <c r="AE43" s="40">
        <v>0</v>
      </c>
      <c r="AF43" s="40">
        <v>20.803322044535101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50.648784758292038</v>
      </c>
      <c r="AM43" s="40">
        <v>0.63456399312829992</v>
      </c>
      <c r="AN43" s="40">
        <v>0.32094738583869997</v>
      </c>
      <c r="AO43" s="40">
        <v>0</v>
      </c>
      <c r="AP43" s="40">
        <v>9.8722204454110045</v>
      </c>
      <c r="AQ43" s="40">
        <v>0</v>
      </c>
      <c r="AR43" s="40">
        <v>0</v>
      </c>
      <c r="AS43" s="40">
        <v>0</v>
      </c>
      <c r="AT43" s="40">
        <v>0</v>
      </c>
      <c r="AU43" s="40">
        <v>0</v>
      </c>
      <c r="AV43" s="40">
        <v>56.623227242839398</v>
      </c>
      <c r="AW43" s="40">
        <v>9.1450819277368005</v>
      </c>
      <c r="AX43" s="40">
        <v>0</v>
      </c>
      <c r="AY43" s="40">
        <v>0</v>
      </c>
      <c r="AZ43" s="40">
        <v>66.702824164777297</v>
      </c>
      <c r="BA43" s="40">
        <v>0</v>
      </c>
      <c r="BB43" s="40">
        <v>0</v>
      </c>
      <c r="BC43" s="40">
        <v>0</v>
      </c>
      <c r="BD43" s="40">
        <v>0</v>
      </c>
      <c r="BE43" s="40">
        <v>0</v>
      </c>
      <c r="BF43" s="40">
        <v>13.667999907880803</v>
      </c>
      <c r="BG43" s="40">
        <v>0.91675573903170005</v>
      </c>
      <c r="BH43" s="40">
        <v>0.53435974122570007</v>
      </c>
      <c r="BI43" s="40">
        <v>0</v>
      </c>
      <c r="BJ43" s="40">
        <v>3.6420504939635991</v>
      </c>
      <c r="BK43" s="41">
        <f>SUM(C43:BJ43)</f>
        <v>290.08632528309204</v>
      </c>
      <c r="BM43" s="42"/>
      <c r="BO43" s="42"/>
    </row>
    <row r="44" spans="1:67">
      <c r="A44" s="17"/>
      <c r="B44" s="34" t="s">
        <v>120</v>
      </c>
      <c r="C44" s="40">
        <v>0</v>
      </c>
      <c r="D44" s="40">
        <v>1.2857670596127999</v>
      </c>
      <c r="E44" s="40">
        <v>15.346434496161198</v>
      </c>
      <c r="F44" s="40">
        <v>0</v>
      </c>
      <c r="G44" s="40">
        <v>0</v>
      </c>
      <c r="H44" s="40">
        <v>0.85996574315210061</v>
      </c>
      <c r="I44" s="40">
        <v>8.2057743978385993</v>
      </c>
      <c r="J44" s="40">
        <v>0</v>
      </c>
      <c r="K44" s="40">
        <v>0</v>
      </c>
      <c r="L44" s="40">
        <v>0.38840841461240005</v>
      </c>
      <c r="M44" s="40">
        <v>0</v>
      </c>
      <c r="N44" s="40">
        <v>0</v>
      </c>
      <c r="O44" s="40">
        <v>0</v>
      </c>
      <c r="P44" s="40">
        <v>0</v>
      </c>
      <c r="Q44" s="40">
        <v>0</v>
      </c>
      <c r="R44" s="40">
        <v>0.39313843583089991</v>
      </c>
      <c r="S44" s="40">
        <v>0</v>
      </c>
      <c r="T44" s="40">
        <v>0</v>
      </c>
      <c r="U44" s="40">
        <v>0</v>
      </c>
      <c r="V44" s="40">
        <v>8.5768867096500001E-2</v>
      </c>
      <c r="W44" s="40">
        <v>0</v>
      </c>
      <c r="X44" s="40">
        <v>0</v>
      </c>
      <c r="Y44" s="40">
        <v>0</v>
      </c>
      <c r="Z44" s="40">
        <v>0</v>
      </c>
      <c r="AA44" s="40">
        <v>0</v>
      </c>
      <c r="AB44" s="40">
        <v>17.650066290674189</v>
      </c>
      <c r="AC44" s="40">
        <v>0.38719905903149998</v>
      </c>
      <c r="AD44" s="40">
        <v>0</v>
      </c>
      <c r="AE44" s="40">
        <v>0</v>
      </c>
      <c r="AF44" s="40">
        <v>3.2712704846755996</v>
      </c>
      <c r="AG44" s="40">
        <v>0</v>
      </c>
      <c r="AH44" s="40">
        <v>0</v>
      </c>
      <c r="AI44" s="40">
        <v>0</v>
      </c>
      <c r="AJ44" s="40">
        <v>0</v>
      </c>
      <c r="AK44" s="40">
        <v>0</v>
      </c>
      <c r="AL44" s="40">
        <v>21.211340924522336</v>
      </c>
      <c r="AM44" s="40">
        <v>1.7224334869345996</v>
      </c>
      <c r="AN44" s="40">
        <v>0</v>
      </c>
      <c r="AO44" s="40">
        <v>0</v>
      </c>
      <c r="AP44" s="40">
        <v>0.32154192225769995</v>
      </c>
      <c r="AQ44" s="40">
        <v>0</v>
      </c>
      <c r="AR44" s="40">
        <v>0</v>
      </c>
      <c r="AS44" s="40">
        <v>0</v>
      </c>
      <c r="AT44" s="40">
        <v>0</v>
      </c>
      <c r="AU44" s="40">
        <v>0</v>
      </c>
      <c r="AV44" s="40">
        <v>7.6027261199123997</v>
      </c>
      <c r="AW44" s="40">
        <v>29.898890626999091</v>
      </c>
      <c r="AX44" s="40">
        <v>0</v>
      </c>
      <c r="AY44" s="40">
        <v>0</v>
      </c>
      <c r="AZ44" s="40">
        <v>1.8924618920953999</v>
      </c>
      <c r="BA44" s="40">
        <v>0</v>
      </c>
      <c r="BB44" s="40">
        <v>0</v>
      </c>
      <c r="BC44" s="40">
        <v>0</v>
      </c>
      <c r="BD44" s="40">
        <v>0</v>
      </c>
      <c r="BE44" s="40">
        <v>0</v>
      </c>
      <c r="BF44" s="40">
        <v>3.7860200966435014</v>
      </c>
      <c r="BG44" s="40">
        <v>9.6212109386900002E-2</v>
      </c>
      <c r="BH44" s="40">
        <v>0</v>
      </c>
      <c r="BI44" s="40">
        <v>0</v>
      </c>
      <c r="BJ44" s="40">
        <v>9.8883866419299998E-2</v>
      </c>
      <c r="BK44" s="41">
        <f>SUM(C44:BJ44)</f>
        <v>114.504304293857</v>
      </c>
      <c r="BM44" s="42"/>
      <c r="BO44" s="42"/>
    </row>
    <row r="45" spans="1:67">
      <c r="A45" s="17"/>
      <c r="B45" s="34" t="s">
        <v>121</v>
      </c>
      <c r="C45" s="40">
        <v>0</v>
      </c>
      <c r="D45" s="40">
        <v>0.49624428609670002</v>
      </c>
      <c r="E45" s="40">
        <v>0</v>
      </c>
      <c r="F45" s="40">
        <v>0</v>
      </c>
      <c r="G45" s="40">
        <v>0</v>
      </c>
      <c r="H45" s="40">
        <v>0.85478127008819937</v>
      </c>
      <c r="I45" s="40">
        <v>1.19098019032E-2</v>
      </c>
      <c r="J45" s="40">
        <v>0</v>
      </c>
      <c r="K45" s="40">
        <v>0</v>
      </c>
      <c r="L45" s="40">
        <v>0.21059189274130002</v>
      </c>
      <c r="M45" s="40">
        <v>0</v>
      </c>
      <c r="N45" s="40">
        <v>0</v>
      </c>
      <c r="O45" s="40">
        <v>0</v>
      </c>
      <c r="P45" s="40">
        <v>0</v>
      </c>
      <c r="Q45" s="40">
        <v>0</v>
      </c>
      <c r="R45" s="40">
        <v>0.41437966686639993</v>
      </c>
      <c r="S45" s="40">
        <v>0</v>
      </c>
      <c r="T45" s="40">
        <v>0</v>
      </c>
      <c r="U45" s="40">
        <v>0</v>
      </c>
      <c r="V45" s="40">
        <v>8.0709496322499991E-2</v>
      </c>
      <c r="W45" s="40">
        <v>0</v>
      </c>
      <c r="X45" s="40">
        <v>0</v>
      </c>
      <c r="Y45" s="40">
        <v>0</v>
      </c>
      <c r="Z45" s="40">
        <v>0</v>
      </c>
      <c r="AA45" s="40">
        <v>0</v>
      </c>
      <c r="AB45" s="40">
        <v>5.9440291844766993</v>
      </c>
      <c r="AC45" s="40">
        <v>7.58555758385E-2</v>
      </c>
      <c r="AD45" s="40">
        <v>0</v>
      </c>
      <c r="AE45" s="40">
        <v>0</v>
      </c>
      <c r="AF45" s="40">
        <v>6.284026212890001E-2</v>
      </c>
      <c r="AG45" s="40">
        <v>0</v>
      </c>
      <c r="AH45" s="40">
        <v>0</v>
      </c>
      <c r="AI45" s="40">
        <v>0</v>
      </c>
      <c r="AJ45" s="40">
        <v>0</v>
      </c>
      <c r="AK45" s="40">
        <v>0</v>
      </c>
      <c r="AL45" s="40">
        <v>4.3156488889125093</v>
      </c>
      <c r="AM45" s="40">
        <v>0.13643258616090001</v>
      </c>
      <c r="AN45" s="40">
        <v>0</v>
      </c>
      <c r="AO45" s="40">
        <v>0</v>
      </c>
      <c r="AP45" s="40">
        <v>8.1668344902999984E-2</v>
      </c>
      <c r="AQ45" s="40">
        <v>0</v>
      </c>
      <c r="AR45" s="40">
        <v>0</v>
      </c>
      <c r="AS45" s="40">
        <v>0</v>
      </c>
      <c r="AT45" s="40">
        <v>0</v>
      </c>
      <c r="AU45" s="40">
        <v>0</v>
      </c>
      <c r="AV45" s="40">
        <v>8.7392634326569691</v>
      </c>
      <c r="AW45" s="40">
        <v>0.23357582454829998</v>
      </c>
      <c r="AX45" s="40">
        <v>0</v>
      </c>
      <c r="AY45" s="40">
        <v>0</v>
      </c>
      <c r="AZ45" s="40">
        <v>5.1091716687401005</v>
      </c>
      <c r="BA45" s="40">
        <v>0</v>
      </c>
      <c r="BB45" s="40">
        <v>0</v>
      </c>
      <c r="BC45" s="40">
        <v>0</v>
      </c>
      <c r="BD45" s="40">
        <v>0</v>
      </c>
      <c r="BE45" s="40">
        <v>0</v>
      </c>
      <c r="BF45" s="40">
        <v>2.7624912582576089</v>
      </c>
      <c r="BG45" s="40">
        <v>5.4133679580600003E-2</v>
      </c>
      <c r="BH45" s="40">
        <v>1.4975286072256999</v>
      </c>
      <c r="BI45" s="40">
        <v>0</v>
      </c>
      <c r="BJ45" s="40">
        <v>0.2260242275155</v>
      </c>
      <c r="BK45" s="41">
        <f>SUM(C45:BJ45)</f>
        <v>31.307279954963583</v>
      </c>
      <c r="BM45" s="42"/>
      <c r="BO45" s="42"/>
    </row>
    <row r="46" spans="1:67">
      <c r="A46" s="17"/>
      <c r="B46" s="26" t="s">
        <v>90</v>
      </c>
      <c r="C46" s="36">
        <f>SUM(C41:C45)</f>
        <v>0</v>
      </c>
      <c r="D46" s="36">
        <f t="shared" ref="D46:BJ46" si="11">SUM(D41:D45)</f>
        <v>2.7708178336126998</v>
      </c>
      <c r="E46" s="36">
        <f t="shared" si="11"/>
        <v>15.346434496161198</v>
      </c>
      <c r="F46" s="36">
        <f t="shared" si="11"/>
        <v>0</v>
      </c>
      <c r="G46" s="36">
        <f t="shared" si="11"/>
        <v>0</v>
      </c>
      <c r="H46" s="36">
        <f t="shared" si="11"/>
        <v>8.1728103850700933</v>
      </c>
      <c r="I46" s="36">
        <f t="shared" si="11"/>
        <v>9.5552428377411989</v>
      </c>
      <c r="J46" s="36">
        <f t="shared" si="11"/>
        <v>0.8621385018387</v>
      </c>
      <c r="K46" s="36">
        <f t="shared" si="11"/>
        <v>0</v>
      </c>
      <c r="L46" s="36">
        <f t="shared" si="11"/>
        <v>5.8308890563828992</v>
      </c>
      <c r="M46" s="36">
        <f t="shared" si="11"/>
        <v>0</v>
      </c>
      <c r="N46" s="36">
        <f t="shared" si="11"/>
        <v>0</v>
      </c>
      <c r="O46" s="36">
        <f t="shared" si="11"/>
        <v>0</v>
      </c>
      <c r="P46" s="36">
        <f t="shared" si="11"/>
        <v>0</v>
      </c>
      <c r="Q46" s="36">
        <f t="shared" si="11"/>
        <v>0</v>
      </c>
      <c r="R46" s="36">
        <f t="shared" si="11"/>
        <v>4.2940599516898965</v>
      </c>
      <c r="S46" s="36">
        <f t="shared" si="11"/>
        <v>0.70459913493530002</v>
      </c>
      <c r="T46" s="36">
        <f t="shared" si="11"/>
        <v>0</v>
      </c>
      <c r="U46" s="36">
        <f t="shared" si="11"/>
        <v>0</v>
      </c>
      <c r="V46" s="36">
        <f t="shared" si="11"/>
        <v>4.0579107673852004</v>
      </c>
      <c r="W46" s="36">
        <f t="shared" si="11"/>
        <v>0</v>
      </c>
      <c r="X46" s="36">
        <f t="shared" si="11"/>
        <v>0</v>
      </c>
      <c r="Y46" s="36">
        <f t="shared" si="11"/>
        <v>0</v>
      </c>
      <c r="Z46" s="36">
        <f t="shared" si="11"/>
        <v>0</v>
      </c>
      <c r="AA46" s="36">
        <f t="shared" si="11"/>
        <v>0</v>
      </c>
      <c r="AB46" s="36">
        <f t="shared" si="11"/>
        <v>92.668005473912785</v>
      </c>
      <c r="AC46" s="36">
        <f t="shared" si="11"/>
        <v>5.2587571168676996</v>
      </c>
      <c r="AD46" s="36">
        <f t="shared" si="11"/>
        <v>7.4027496483799998E-2</v>
      </c>
      <c r="AE46" s="36">
        <f t="shared" si="11"/>
        <v>0</v>
      </c>
      <c r="AF46" s="36">
        <f t="shared" si="11"/>
        <v>48.216149780355998</v>
      </c>
      <c r="AG46" s="36">
        <f t="shared" si="11"/>
        <v>0</v>
      </c>
      <c r="AH46" s="36">
        <f t="shared" si="11"/>
        <v>0</v>
      </c>
      <c r="AI46" s="36">
        <f t="shared" si="11"/>
        <v>0</v>
      </c>
      <c r="AJ46" s="36">
        <f t="shared" si="11"/>
        <v>0</v>
      </c>
      <c r="AK46" s="36">
        <f t="shared" si="11"/>
        <v>0</v>
      </c>
      <c r="AL46" s="36">
        <f t="shared" si="11"/>
        <v>115.59143614208874</v>
      </c>
      <c r="AM46" s="36">
        <f t="shared" si="11"/>
        <v>3.2830960625131991</v>
      </c>
      <c r="AN46" s="36">
        <f t="shared" si="11"/>
        <v>0.32094738583869997</v>
      </c>
      <c r="AO46" s="36">
        <f t="shared" si="11"/>
        <v>0</v>
      </c>
      <c r="AP46" s="36">
        <f t="shared" si="11"/>
        <v>24.483288513271706</v>
      </c>
      <c r="AQ46" s="36">
        <f t="shared" si="11"/>
        <v>0</v>
      </c>
      <c r="AR46" s="36">
        <f t="shared" si="11"/>
        <v>0</v>
      </c>
      <c r="AS46" s="36">
        <f t="shared" si="11"/>
        <v>0</v>
      </c>
      <c r="AT46" s="36">
        <f t="shared" si="11"/>
        <v>0</v>
      </c>
      <c r="AU46" s="36">
        <f t="shared" si="11"/>
        <v>0</v>
      </c>
      <c r="AV46" s="36">
        <f t="shared" si="11"/>
        <v>168.12802281136885</v>
      </c>
      <c r="AW46" s="36">
        <f t="shared" si="11"/>
        <v>54.397663784503202</v>
      </c>
      <c r="AX46" s="36">
        <f t="shared" si="11"/>
        <v>0</v>
      </c>
      <c r="AY46" s="36">
        <f t="shared" si="11"/>
        <v>0</v>
      </c>
      <c r="AZ46" s="36">
        <f t="shared" si="11"/>
        <v>199.62149106388881</v>
      </c>
      <c r="BA46" s="36">
        <f t="shared" si="11"/>
        <v>0</v>
      </c>
      <c r="BB46" s="36">
        <f t="shared" si="11"/>
        <v>0</v>
      </c>
      <c r="BC46" s="36">
        <f t="shared" si="11"/>
        <v>0</v>
      </c>
      <c r="BD46" s="36">
        <f t="shared" si="11"/>
        <v>0</v>
      </c>
      <c r="BE46" s="36">
        <f t="shared" si="11"/>
        <v>0</v>
      </c>
      <c r="BF46" s="36">
        <f t="shared" si="11"/>
        <v>36.410274393369647</v>
      </c>
      <c r="BG46" s="36">
        <f t="shared" si="11"/>
        <v>2.4178255919664999</v>
      </c>
      <c r="BH46" s="36">
        <f t="shared" si="11"/>
        <v>3.4087566215803999</v>
      </c>
      <c r="BI46" s="36">
        <f t="shared" si="11"/>
        <v>0</v>
      </c>
      <c r="BJ46" s="36">
        <f t="shared" si="11"/>
        <v>13.149873797892896</v>
      </c>
      <c r="BK46" s="38">
        <f>SUM(BK41:BK45)</f>
        <v>819.02451900072026</v>
      </c>
    </row>
    <row r="47" spans="1:67">
      <c r="A47" s="17"/>
      <c r="B47" s="27" t="s">
        <v>88</v>
      </c>
      <c r="C47" s="36">
        <f>C39+C46</f>
        <v>0</v>
      </c>
      <c r="D47" s="36">
        <f t="shared" ref="D47:BJ47" si="12">D39+D46</f>
        <v>3.2724737911609996</v>
      </c>
      <c r="E47" s="36">
        <f t="shared" si="12"/>
        <v>15.346434496161198</v>
      </c>
      <c r="F47" s="36">
        <f t="shared" si="12"/>
        <v>0</v>
      </c>
      <c r="G47" s="36">
        <f t="shared" si="12"/>
        <v>0</v>
      </c>
      <c r="H47" s="36">
        <f t="shared" si="12"/>
        <v>12.173534195811389</v>
      </c>
      <c r="I47" s="36">
        <f t="shared" si="12"/>
        <v>9.5607535590958985</v>
      </c>
      <c r="J47" s="36">
        <f t="shared" si="12"/>
        <v>0.8621385018387</v>
      </c>
      <c r="K47" s="36">
        <f t="shared" si="12"/>
        <v>0</v>
      </c>
      <c r="L47" s="36">
        <f t="shared" si="12"/>
        <v>6.2940099199947994</v>
      </c>
      <c r="M47" s="36">
        <f t="shared" si="12"/>
        <v>0</v>
      </c>
      <c r="N47" s="36">
        <f t="shared" si="12"/>
        <v>0</v>
      </c>
      <c r="O47" s="36">
        <f t="shared" si="12"/>
        <v>0</v>
      </c>
      <c r="P47" s="36">
        <f t="shared" si="12"/>
        <v>0</v>
      </c>
      <c r="Q47" s="36">
        <f t="shared" si="12"/>
        <v>0</v>
      </c>
      <c r="R47" s="36">
        <f t="shared" si="12"/>
        <v>6.9911047012422927</v>
      </c>
      <c r="S47" s="36">
        <f t="shared" si="12"/>
        <v>0.70459913493530002</v>
      </c>
      <c r="T47" s="36">
        <f t="shared" si="12"/>
        <v>0</v>
      </c>
      <c r="U47" s="36">
        <f t="shared" si="12"/>
        <v>0</v>
      </c>
      <c r="V47" s="36">
        <f t="shared" si="12"/>
        <v>4.1675165694492007</v>
      </c>
      <c r="W47" s="36">
        <f t="shared" si="12"/>
        <v>0</v>
      </c>
      <c r="X47" s="36">
        <f t="shared" si="12"/>
        <v>0</v>
      </c>
      <c r="Y47" s="36">
        <f t="shared" si="12"/>
        <v>0</v>
      </c>
      <c r="Z47" s="36">
        <f t="shared" si="12"/>
        <v>0</v>
      </c>
      <c r="AA47" s="36">
        <f t="shared" si="12"/>
        <v>0</v>
      </c>
      <c r="AB47" s="36">
        <f t="shared" si="12"/>
        <v>118.42993430319105</v>
      </c>
      <c r="AC47" s="36">
        <f t="shared" si="12"/>
        <v>6.1530535547382996</v>
      </c>
      <c r="AD47" s="36">
        <f t="shared" si="12"/>
        <v>7.4027496483799998E-2</v>
      </c>
      <c r="AE47" s="36">
        <f t="shared" si="12"/>
        <v>0</v>
      </c>
      <c r="AF47" s="36">
        <f t="shared" si="12"/>
        <v>59.877107762607196</v>
      </c>
      <c r="AG47" s="36">
        <f t="shared" si="12"/>
        <v>0</v>
      </c>
      <c r="AH47" s="36">
        <f t="shared" si="12"/>
        <v>0</v>
      </c>
      <c r="AI47" s="36">
        <f t="shared" si="12"/>
        <v>0</v>
      </c>
      <c r="AJ47" s="36">
        <f t="shared" si="12"/>
        <v>0</v>
      </c>
      <c r="AK47" s="36">
        <f t="shared" si="12"/>
        <v>0</v>
      </c>
      <c r="AL47" s="36">
        <f t="shared" si="12"/>
        <v>143.8762022793762</v>
      </c>
      <c r="AM47" s="36">
        <f t="shared" si="12"/>
        <v>3.5331839932871989</v>
      </c>
      <c r="AN47" s="36">
        <f t="shared" si="12"/>
        <v>0.32094738583869997</v>
      </c>
      <c r="AO47" s="36">
        <f t="shared" si="12"/>
        <v>0</v>
      </c>
      <c r="AP47" s="36">
        <f t="shared" si="12"/>
        <v>27.538758684719404</v>
      </c>
      <c r="AQ47" s="36">
        <f t="shared" si="12"/>
        <v>0</v>
      </c>
      <c r="AR47" s="36">
        <f t="shared" si="12"/>
        <v>0</v>
      </c>
      <c r="AS47" s="36">
        <f t="shared" si="12"/>
        <v>0</v>
      </c>
      <c r="AT47" s="36">
        <f t="shared" si="12"/>
        <v>0</v>
      </c>
      <c r="AU47" s="36">
        <f t="shared" si="12"/>
        <v>0</v>
      </c>
      <c r="AV47" s="36">
        <f t="shared" si="12"/>
        <v>349.49905260849323</v>
      </c>
      <c r="AW47" s="36">
        <f t="shared" si="12"/>
        <v>65.069433302049802</v>
      </c>
      <c r="AX47" s="36">
        <f t="shared" si="12"/>
        <v>0</v>
      </c>
      <c r="AY47" s="36">
        <f t="shared" si="12"/>
        <v>0</v>
      </c>
      <c r="AZ47" s="36">
        <f t="shared" si="12"/>
        <v>270.59776585663042</v>
      </c>
      <c r="BA47" s="36">
        <f t="shared" si="12"/>
        <v>0</v>
      </c>
      <c r="BB47" s="36">
        <f t="shared" si="12"/>
        <v>0</v>
      </c>
      <c r="BC47" s="36">
        <f t="shared" si="12"/>
        <v>0</v>
      </c>
      <c r="BD47" s="36">
        <f t="shared" si="12"/>
        <v>0</v>
      </c>
      <c r="BE47" s="36">
        <f t="shared" si="12"/>
        <v>0</v>
      </c>
      <c r="BF47" s="36">
        <f t="shared" si="12"/>
        <v>72.492869708975888</v>
      </c>
      <c r="BG47" s="36">
        <f t="shared" si="12"/>
        <v>2.4182771318695999</v>
      </c>
      <c r="BH47" s="36">
        <f t="shared" si="12"/>
        <v>3.4087566215803999</v>
      </c>
      <c r="BI47" s="36">
        <f t="shared" si="12"/>
        <v>0</v>
      </c>
      <c r="BJ47" s="36">
        <f t="shared" si="12"/>
        <v>17.182777248469499</v>
      </c>
      <c r="BK47" s="38">
        <f>BK46+BK39</f>
        <v>1199.8447128080006</v>
      </c>
    </row>
    <row r="48" spans="1:67" ht="3" customHeight="1">
      <c r="A48" s="17"/>
      <c r="B48" s="25"/>
      <c r="C48" s="63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5"/>
    </row>
    <row r="49" spans="1:63">
      <c r="A49" s="17" t="s">
        <v>18</v>
      </c>
      <c r="B49" s="24" t="s">
        <v>8</v>
      </c>
      <c r="C49" s="63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5"/>
    </row>
    <row r="50" spans="1:63">
      <c r="A50" s="17" t="s">
        <v>80</v>
      </c>
      <c r="B50" s="25" t="s">
        <v>19</v>
      </c>
      <c r="C50" s="63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5"/>
    </row>
    <row r="51" spans="1:63">
      <c r="A51" s="17"/>
      <c r="B51" s="26" t="s">
        <v>40</v>
      </c>
      <c r="C51" s="36">
        <v>0</v>
      </c>
      <c r="D51" s="36">
        <v>0</v>
      </c>
      <c r="E51" s="36">
        <v>0</v>
      </c>
      <c r="F51" s="36">
        <v>0</v>
      </c>
      <c r="G51" s="36">
        <v>0</v>
      </c>
      <c r="H51" s="36">
        <v>0</v>
      </c>
      <c r="I51" s="36">
        <v>0</v>
      </c>
      <c r="J51" s="36">
        <v>0</v>
      </c>
      <c r="K51" s="36">
        <v>0</v>
      </c>
      <c r="L51" s="36">
        <v>0</v>
      </c>
      <c r="M51" s="36">
        <v>0</v>
      </c>
      <c r="N51" s="36">
        <v>0</v>
      </c>
      <c r="O51" s="36">
        <v>0</v>
      </c>
      <c r="P51" s="36">
        <v>0</v>
      </c>
      <c r="Q51" s="36">
        <v>0</v>
      </c>
      <c r="R51" s="36">
        <v>0</v>
      </c>
      <c r="S51" s="36">
        <v>0</v>
      </c>
      <c r="T51" s="36">
        <v>0</v>
      </c>
      <c r="U51" s="36">
        <v>0</v>
      </c>
      <c r="V51" s="36">
        <v>0</v>
      </c>
      <c r="W51" s="36">
        <v>0</v>
      </c>
      <c r="X51" s="36">
        <v>0</v>
      </c>
      <c r="Y51" s="36">
        <v>0</v>
      </c>
      <c r="Z51" s="36">
        <v>0</v>
      </c>
      <c r="AA51" s="36">
        <v>0</v>
      </c>
      <c r="AB51" s="36">
        <v>0</v>
      </c>
      <c r="AC51" s="36">
        <v>0</v>
      </c>
      <c r="AD51" s="36">
        <v>0</v>
      </c>
      <c r="AE51" s="36">
        <v>0</v>
      </c>
      <c r="AF51" s="36">
        <v>0</v>
      </c>
      <c r="AG51" s="36">
        <v>0</v>
      </c>
      <c r="AH51" s="36">
        <v>0</v>
      </c>
      <c r="AI51" s="36">
        <v>0</v>
      </c>
      <c r="AJ51" s="36">
        <v>0</v>
      </c>
      <c r="AK51" s="36">
        <v>0</v>
      </c>
      <c r="AL51" s="36">
        <v>0</v>
      </c>
      <c r="AM51" s="36">
        <v>0</v>
      </c>
      <c r="AN51" s="36">
        <v>0</v>
      </c>
      <c r="AO51" s="36">
        <v>0</v>
      </c>
      <c r="AP51" s="36">
        <v>0</v>
      </c>
      <c r="AQ51" s="36">
        <v>0</v>
      </c>
      <c r="AR51" s="36">
        <v>0</v>
      </c>
      <c r="AS51" s="36">
        <v>0</v>
      </c>
      <c r="AT51" s="36">
        <v>0</v>
      </c>
      <c r="AU51" s="36">
        <v>0</v>
      </c>
      <c r="AV51" s="36">
        <v>0</v>
      </c>
      <c r="AW51" s="36">
        <v>0</v>
      </c>
      <c r="AX51" s="36">
        <v>0</v>
      </c>
      <c r="AY51" s="36">
        <v>0</v>
      </c>
      <c r="AZ51" s="36">
        <v>0</v>
      </c>
      <c r="BA51" s="36">
        <v>0</v>
      </c>
      <c r="BB51" s="36">
        <v>0</v>
      </c>
      <c r="BC51" s="36">
        <v>0</v>
      </c>
      <c r="BD51" s="36">
        <v>0</v>
      </c>
      <c r="BE51" s="36">
        <v>0</v>
      </c>
      <c r="BF51" s="36">
        <v>0</v>
      </c>
      <c r="BG51" s="36">
        <v>0</v>
      </c>
      <c r="BH51" s="36">
        <v>0</v>
      </c>
      <c r="BI51" s="36">
        <v>0</v>
      </c>
      <c r="BJ51" s="36">
        <v>0</v>
      </c>
      <c r="BK51" s="39">
        <f>SUM(C51:BJ51)</f>
        <v>0</v>
      </c>
    </row>
    <row r="52" spans="1:63">
      <c r="A52" s="17"/>
      <c r="B52" s="27" t="s">
        <v>87</v>
      </c>
      <c r="C52" s="36">
        <f>SUM(C51)</f>
        <v>0</v>
      </c>
      <c r="D52" s="36">
        <f t="shared" ref="D52:BJ52" si="13">SUM(D51)</f>
        <v>0</v>
      </c>
      <c r="E52" s="36">
        <f t="shared" si="13"/>
        <v>0</v>
      </c>
      <c r="F52" s="36">
        <f t="shared" si="13"/>
        <v>0</v>
      </c>
      <c r="G52" s="36">
        <f t="shared" si="13"/>
        <v>0</v>
      </c>
      <c r="H52" s="36">
        <f t="shared" si="13"/>
        <v>0</v>
      </c>
      <c r="I52" s="36">
        <f t="shared" si="13"/>
        <v>0</v>
      </c>
      <c r="J52" s="36">
        <f t="shared" si="13"/>
        <v>0</v>
      </c>
      <c r="K52" s="36">
        <f t="shared" si="13"/>
        <v>0</v>
      </c>
      <c r="L52" s="36">
        <f t="shared" si="13"/>
        <v>0</v>
      </c>
      <c r="M52" s="36">
        <f t="shared" si="13"/>
        <v>0</v>
      </c>
      <c r="N52" s="36">
        <f t="shared" si="13"/>
        <v>0</v>
      </c>
      <c r="O52" s="36">
        <f t="shared" si="13"/>
        <v>0</v>
      </c>
      <c r="P52" s="36">
        <f t="shared" si="13"/>
        <v>0</v>
      </c>
      <c r="Q52" s="36">
        <f t="shared" si="13"/>
        <v>0</v>
      </c>
      <c r="R52" s="36">
        <f t="shared" si="13"/>
        <v>0</v>
      </c>
      <c r="S52" s="36">
        <f t="shared" si="13"/>
        <v>0</v>
      </c>
      <c r="T52" s="36">
        <f t="shared" si="13"/>
        <v>0</v>
      </c>
      <c r="U52" s="36">
        <f t="shared" si="13"/>
        <v>0</v>
      </c>
      <c r="V52" s="36">
        <f t="shared" si="13"/>
        <v>0</v>
      </c>
      <c r="W52" s="36">
        <f t="shared" si="13"/>
        <v>0</v>
      </c>
      <c r="X52" s="36">
        <f t="shared" si="13"/>
        <v>0</v>
      </c>
      <c r="Y52" s="36">
        <f t="shared" si="13"/>
        <v>0</v>
      </c>
      <c r="Z52" s="36">
        <f t="shared" si="13"/>
        <v>0</v>
      </c>
      <c r="AA52" s="36">
        <f t="shared" si="13"/>
        <v>0</v>
      </c>
      <c r="AB52" s="36">
        <f t="shared" si="13"/>
        <v>0</v>
      </c>
      <c r="AC52" s="36">
        <f t="shared" si="13"/>
        <v>0</v>
      </c>
      <c r="AD52" s="36">
        <f t="shared" si="13"/>
        <v>0</v>
      </c>
      <c r="AE52" s="36">
        <f t="shared" si="13"/>
        <v>0</v>
      </c>
      <c r="AF52" s="36">
        <f t="shared" si="13"/>
        <v>0</v>
      </c>
      <c r="AG52" s="36">
        <f t="shared" si="13"/>
        <v>0</v>
      </c>
      <c r="AH52" s="36">
        <f t="shared" si="13"/>
        <v>0</v>
      </c>
      <c r="AI52" s="36">
        <f t="shared" si="13"/>
        <v>0</v>
      </c>
      <c r="AJ52" s="36">
        <f t="shared" si="13"/>
        <v>0</v>
      </c>
      <c r="AK52" s="36">
        <f t="shared" si="13"/>
        <v>0</v>
      </c>
      <c r="AL52" s="36">
        <f t="shared" si="13"/>
        <v>0</v>
      </c>
      <c r="AM52" s="36">
        <f t="shared" si="13"/>
        <v>0</v>
      </c>
      <c r="AN52" s="36">
        <f t="shared" si="13"/>
        <v>0</v>
      </c>
      <c r="AO52" s="36">
        <f t="shared" si="13"/>
        <v>0</v>
      </c>
      <c r="AP52" s="36">
        <f t="shared" si="13"/>
        <v>0</v>
      </c>
      <c r="AQ52" s="36">
        <f t="shared" si="13"/>
        <v>0</v>
      </c>
      <c r="AR52" s="36">
        <f t="shared" si="13"/>
        <v>0</v>
      </c>
      <c r="AS52" s="36">
        <f t="shared" si="13"/>
        <v>0</v>
      </c>
      <c r="AT52" s="36">
        <f t="shared" si="13"/>
        <v>0</v>
      </c>
      <c r="AU52" s="36">
        <f t="shared" si="13"/>
        <v>0</v>
      </c>
      <c r="AV52" s="36">
        <f t="shared" si="13"/>
        <v>0</v>
      </c>
      <c r="AW52" s="36">
        <f t="shared" si="13"/>
        <v>0</v>
      </c>
      <c r="AX52" s="36">
        <f t="shared" si="13"/>
        <v>0</v>
      </c>
      <c r="AY52" s="36">
        <f t="shared" si="13"/>
        <v>0</v>
      </c>
      <c r="AZ52" s="36">
        <f t="shared" si="13"/>
        <v>0</v>
      </c>
      <c r="BA52" s="36">
        <f t="shared" si="13"/>
        <v>0</v>
      </c>
      <c r="BB52" s="36">
        <f t="shared" si="13"/>
        <v>0</v>
      </c>
      <c r="BC52" s="36">
        <f t="shared" si="13"/>
        <v>0</v>
      </c>
      <c r="BD52" s="36">
        <f t="shared" si="13"/>
        <v>0</v>
      </c>
      <c r="BE52" s="36">
        <f t="shared" si="13"/>
        <v>0</v>
      </c>
      <c r="BF52" s="36">
        <f t="shared" si="13"/>
        <v>0</v>
      </c>
      <c r="BG52" s="36">
        <f t="shared" si="13"/>
        <v>0</v>
      </c>
      <c r="BH52" s="36">
        <f t="shared" si="13"/>
        <v>0</v>
      </c>
      <c r="BI52" s="36">
        <f t="shared" si="13"/>
        <v>0</v>
      </c>
      <c r="BJ52" s="36">
        <f t="shared" si="13"/>
        <v>0</v>
      </c>
      <c r="BK52" s="39">
        <f>SUM(BK51)</f>
        <v>0</v>
      </c>
    </row>
    <row r="53" spans="1:63" ht="2.25" customHeight="1">
      <c r="A53" s="17"/>
      <c r="B53" s="25"/>
      <c r="C53" s="63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5"/>
    </row>
    <row r="54" spans="1:63">
      <c r="A54" s="17" t="s">
        <v>4</v>
      </c>
      <c r="B54" s="24" t="s">
        <v>9</v>
      </c>
      <c r="C54" s="63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5"/>
    </row>
    <row r="55" spans="1:63">
      <c r="A55" s="17" t="s">
        <v>80</v>
      </c>
      <c r="B55" s="25" t="s">
        <v>20</v>
      </c>
      <c r="C55" s="63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5"/>
    </row>
    <row r="56" spans="1:63">
      <c r="A56" s="17"/>
      <c r="B56" s="34" t="s">
        <v>122</v>
      </c>
      <c r="C56" s="40">
        <v>0</v>
      </c>
      <c r="D56" s="40">
        <v>55.978400000000001</v>
      </c>
      <c r="E56" s="40">
        <v>0</v>
      </c>
      <c r="F56" s="40">
        <v>0</v>
      </c>
      <c r="G56" s="40">
        <v>0</v>
      </c>
      <c r="H56" s="40">
        <v>16.105899999999998</v>
      </c>
      <c r="I56" s="40">
        <v>1.9947999999999999</v>
      </c>
      <c r="J56" s="40">
        <v>0</v>
      </c>
      <c r="K56" s="40">
        <v>0</v>
      </c>
      <c r="L56" s="40">
        <v>7.7328000000000001</v>
      </c>
      <c r="M56" s="40">
        <v>0</v>
      </c>
      <c r="N56" s="40">
        <v>0</v>
      </c>
      <c r="O56" s="40">
        <v>0</v>
      </c>
      <c r="P56" s="40">
        <v>0</v>
      </c>
      <c r="Q56" s="40">
        <v>0</v>
      </c>
      <c r="R56" s="40">
        <v>10.995200000000001</v>
      </c>
      <c r="S56" s="40">
        <v>0.18720000000000001</v>
      </c>
      <c r="T56" s="40">
        <v>0</v>
      </c>
      <c r="U56" s="40">
        <v>0</v>
      </c>
      <c r="V56" s="40">
        <v>2.1898</v>
      </c>
      <c r="W56" s="40">
        <v>0</v>
      </c>
      <c r="X56" s="40">
        <v>0</v>
      </c>
      <c r="Y56" s="40">
        <v>0</v>
      </c>
      <c r="Z56" s="40">
        <v>0</v>
      </c>
      <c r="AA56" s="40">
        <v>0</v>
      </c>
      <c r="AB56" s="40">
        <v>0</v>
      </c>
      <c r="AC56" s="40">
        <v>0</v>
      </c>
      <c r="AD56" s="40">
        <v>0</v>
      </c>
      <c r="AE56" s="40">
        <v>0</v>
      </c>
      <c r="AF56" s="40">
        <v>0</v>
      </c>
      <c r="AG56" s="40">
        <v>0</v>
      </c>
      <c r="AH56" s="40">
        <v>0</v>
      </c>
      <c r="AI56" s="40">
        <v>0</v>
      </c>
      <c r="AJ56" s="40">
        <v>0</v>
      </c>
      <c r="AK56" s="40">
        <v>0</v>
      </c>
      <c r="AL56" s="40">
        <v>0</v>
      </c>
      <c r="AM56" s="40">
        <v>0</v>
      </c>
      <c r="AN56" s="40">
        <v>0</v>
      </c>
      <c r="AO56" s="40">
        <v>0</v>
      </c>
      <c r="AP56" s="40">
        <v>0</v>
      </c>
      <c r="AQ56" s="40">
        <v>0</v>
      </c>
      <c r="AR56" s="40">
        <v>0</v>
      </c>
      <c r="AS56" s="40">
        <v>0</v>
      </c>
      <c r="AT56" s="40">
        <v>0</v>
      </c>
      <c r="AU56" s="40">
        <v>0</v>
      </c>
      <c r="AV56" s="40">
        <v>0</v>
      </c>
      <c r="AW56" s="40">
        <v>0</v>
      </c>
      <c r="AX56" s="40">
        <v>0</v>
      </c>
      <c r="AY56" s="40">
        <v>0</v>
      </c>
      <c r="AZ56" s="40">
        <v>0</v>
      </c>
      <c r="BA56" s="40">
        <v>0</v>
      </c>
      <c r="BB56" s="40">
        <v>0</v>
      </c>
      <c r="BC56" s="40">
        <v>0</v>
      </c>
      <c r="BD56" s="40">
        <v>0</v>
      </c>
      <c r="BE56" s="40">
        <v>0</v>
      </c>
      <c r="BF56" s="40">
        <v>0</v>
      </c>
      <c r="BG56" s="40">
        <v>0</v>
      </c>
      <c r="BH56" s="40">
        <v>0</v>
      </c>
      <c r="BI56" s="40">
        <v>0</v>
      </c>
      <c r="BJ56" s="40">
        <v>0</v>
      </c>
      <c r="BK56" s="39">
        <f>SUM(C56:BJ56)</f>
        <v>95.184100000000001</v>
      </c>
    </row>
    <row r="57" spans="1:63">
      <c r="A57" s="17"/>
      <c r="B57" s="26" t="s">
        <v>89</v>
      </c>
      <c r="C57" s="36">
        <f>SUM(C56)</f>
        <v>0</v>
      </c>
      <c r="D57" s="36">
        <f t="shared" ref="D57:BJ57" si="14">SUM(D56)</f>
        <v>55.978400000000001</v>
      </c>
      <c r="E57" s="36">
        <f t="shared" si="14"/>
        <v>0</v>
      </c>
      <c r="F57" s="36">
        <f t="shared" si="14"/>
        <v>0</v>
      </c>
      <c r="G57" s="36">
        <f t="shared" si="14"/>
        <v>0</v>
      </c>
      <c r="H57" s="36">
        <f t="shared" si="14"/>
        <v>16.105899999999998</v>
      </c>
      <c r="I57" s="36">
        <f t="shared" si="14"/>
        <v>1.9947999999999999</v>
      </c>
      <c r="J57" s="36">
        <f t="shared" si="14"/>
        <v>0</v>
      </c>
      <c r="K57" s="36">
        <f t="shared" si="14"/>
        <v>0</v>
      </c>
      <c r="L57" s="36">
        <f t="shared" si="14"/>
        <v>7.7328000000000001</v>
      </c>
      <c r="M57" s="36">
        <f t="shared" si="14"/>
        <v>0</v>
      </c>
      <c r="N57" s="36">
        <f t="shared" si="14"/>
        <v>0</v>
      </c>
      <c r="O57" s="36">
        <f t="shared" si="14"/>
        <v>0</v>
      </c>
      <c r="P57" s="36">
        <f t="shared" si="14"/>
        <v>0</v>
      </c>
      <c r="Q57" s="36">
        <f t="shared" si="14"/>
        <v>0</v>
      </c>
      <c r="R57" s="36">
        <f t="shared" si="14"/>
        <v>10.995200000000001</v>
      </c>
      <c r="S57" s="36">
        <f t="shared" si="14"/>
        <v>0.18720000000000001</v>
      </c>
      <c r="T57" s="36">
        <f t="shared" si="14"/>
        <v>0</v>
      </c>
      <c r="U57" s="36">
        <f t="shared" si="14"/>
        <v>0</v>
      </c>
      <c r="V57" s="36">
        <f t="shared" si="14"/>
        <v>2.1898</v>
      </c>
      <c r="W57" s="36">
        <f t="shared" si="14"/>
        <v>0</v>
      </c>
      <c r="X57" s="36">
        <f t="shared" si="14"/>
        <v>0</v>
      </c>
      <c r="Y57" s="36">
        <f t="shared" si="14"/>
        <v>0</v>
      </c>
      <c r="Z57" s="36">
        <f t="shared" si="14"/>
        <v>0</v>
      </c>
      <c r="AA57" s="36">
        <f t="shared" si="14"/>
        <v>0</v>
      </c>
      <c r="AB57" s="36">
        <f t="shared" si="14"/>
        <v>0</v>
      </c>
      <c r="AC57" s="36">
        <f t="shared" si="14"/>
        <v>0</v>
      </c>
      <c r="AD57" s="36">
        <f t="shared" si="14"/>
        <v>0</v>
      </c>
      <c r="AE57" s="36">
        <f t="shared" si="14"/>
        <v>0</v>
      </c>
      <c r="AF57" s="36">
        <f t="shared" si="14"/>
        <v>0</v>
      </c>
      <c r="AG57" s="36">
        <f t="shared" si="14"/>
        <v>0</v>
      </c>
      <c r="AH57" s="36">
        <f t="shared" si="14"/>
        <v>0</v>
      </c>
      <c r="AI57" s="36">
        <f t="shared" si="14"/>
        <v>0</v>
      </c>
      <c r="AJ57" s="36">
        <f t="shared" si="14"/>
        <v>0</v>
      </c>
      <c r="AK57" s="36">
        <f t="shared" si="14"/>
        <v>0</v>
      </c>
      <c r="AL57" s="36">
        <f t="shared" si="14"/>
        <v>0</v>
      </c>
      <c r="AM57" s="36">
        <f t="shared" si="14"/>
        <v>0</v>
      </c>
      <c r="AN57" s="36">
        <f t="shared" si="14"/>
        <v>0</v>
      </c>
      <c r="AO57" s="36">
        <f t="shared" si="14"/>
        <v>0</v>
      </c>
      <c r="AP57" s="36">
        <f t="shared" si="14"/>
        <v>0</v>
      </c>
      <c r="AQ57" s="36">
        <f t="shared" si="14"/>
        <v>0</v>
      </c>
      <c r="AR57" s="36">
        <f t="shared" si="14"/>
        <v>0</v>
      </c>
      <c r="AS57" s="36">
        <f t="shared" si="14"/>
        <v>0</v>
      </c>
      <c r="AT57" s="36">
        <f t="shared" si="14"/>
        <v>0</v>
      </c>
      <c r="AU57" s="36">
        <f t="shared" si="14"/>
        <v>0</v>
      </c>
      <c r="AV57" s="36">
        <f t="shared" si="14"/>
        <v>0</v>
      </c>
      <c r="AW57" s="36">
        <f t="shared" si="14"/>
        <v>0</v>
      </c>
      <c r="AX57" s="36">
        <f t="shared" si="14"/>
        <v>0</v>
      </c>
      <c r="AY57" s="36">
        <f t="shared" si="14"/>
        <v>0</v>
      </c>
      <c r="AZ57" s="36">
        <f t="shared" si="14"/>
        <v>0</v>
      </c>
      <c r="BA57" s="36">
        <f t="shared" si="14"/>
        <v>0</v>
      </c>
      <c r="BB57" s="36">
        <f t="shared" si="14"/>
        <v>0</v>
      </c>
      <c r="BC57" s="36">
        <f t="shared" si="14"/>
        <v>0</v>
      </c>
      <c r="BD57" s="36">
        <f t="shared" si="14"/>
        <v>0</v>
      </c>
      <c r="BE57" s="36">
        <f t="shared" si="14"/>
        <v>0</v>
      </c>
      <c r="BF57" s="36">
        <f t="shared" si="14"/>
        <v>0</v>
      </c>
      <c r="BG57" s="36">
        <f t="shared" si="14"/>
        <v>0</v>
      </c>
      <c r="BH57" s="36">
        <f t="shared" si="14"/>
        <v>0</v>
      </c>
      <c r="BI57" s="36">
        <f t="shared" si="14"/>
        <v>0</v>
      </c>
      <c r="BJ57" s="36">
        <f t="shared" si="14"/>
        <v>0</v>
      </c>
      <c r="BK57" s="39">
        <f>SUM(BK56)</f>
        <v>95.184100000000001</v>
      </c>
    </row>
    <row r="58" spans="1:63">
      <c r="A58" s="17" t="s">
        <v>81</v>
      </c>
      <c r="B58" s="25" t="s">
        <v>21</v>
      </c>
      <c r="C58" s="63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5"/>
    </row>
    <row r="59" spans="1:63">
      <c r="A59" s="17"/>
      <c r="B59" s="26" t="s">
        <v>40</v>
      </c>
      <c r="C59" s="36">
        <v>0</v>
      </c>
      <c r="D59" s="36">
        <v>0</v>
      </c>
      <c r="E59" s="36">
        <v>0</v>
      </c>
      <c r="F59" s="36">
        <v>0</v>
      </c>
      <c r="G59" s="36">
        <v>0</v>
      </c>
      <c r="H59" s="36">
        <v>0</v>
      </c>
      <c r="I59" s="36">
        <v>0</v>
      </c>
      <c r="J59" s="36">
        <v>0</v>
      </c>
      <c r="K59" s="36">
        <v>0</v>
      </c>
      <c r="L59" s="36">
        <v>0</v>
      </c>
      <c r="M59" s="36">
        <v>0</v>
      </c>
      <c r="N59" s="36">
        <v>0</v>
      </c>
      <c r="O59" s="36">
        <v>0</v>
      </c>
      <c r="P59" s="36">
        <v>0</v>
      </c>
      <c r="Q59" s="36">
        <v>0</v>
      </c>
      <c r="R59" s="36">
        <v>0</v>
      </c>
      <c r="S59" s="36">
        <v>0</v>
      </c>
      <c r="T59" s="36">
        <v>0</v>
      </c>
      <c r="U59" s="36">
        <v>0</v>
      </c>
      <c r="V59" s="36">
        <v>0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36">
        <v>0</v>
      </c>
      <c r="AD59" s="36">
        <v>0</v>
      </c>
      <c r="AE59" s="36">
        <v>0</v>
      </c>
      <c r="AF59" s="36">
        <v>0</v>
      </c>
      <c r="AG59" s="36">
        <v>0</v>
      </c>
      <c r="AH59" s="36">
        <v>0</v>
      </c>
      <c r="AI59" s="36">
        <v>0</v>
      </c>
      <c r="AJ59" s="36">
        <v>0</v>
      </c>
      <c r="AK59" s="36">
        <v>0</v>
      </c>
      <c r="AL59" s="36">
        <v>0</v>
      </c>
      <c r="AM59" s="36">
        <v>0</v>
      </c>
      <c r="AN59" s="36">
        <v>0</v>
      </c>
      <c r="AO59" s="36">
        <v>0</v>
      </c>
      <c r="AP59" s="36">
        <v>0</v>
      </c>
      <c r="AQ59" s="36">
        <v>0</v>
      </c>
      <c r="AR59" s="36">
        <v>0</v>
      </c>
      <c r="AS59" s="36">
        <v>0</v>
      </c>
      <c r="AT59" s="36">
        <v>0</v>
      </c>
      <c r="AU59" s="36">
        <v>0</v>
      </c>
      <c r="AV59" s="36">
        <v>0</v>
      </c>
      <c r="AW59" s="36">
        <v>0</v>
      </c>
      <c r="AX59" s="36">
        <v>0</v>
      </c>
      <c r="AY59" s="36">
        <v>0</v>
      </c>
      <c r="AZ59" s="36">
        <v>0</v>
      </c>
      <c r="BA59" s="36">
        <v>0</v>
      </c>
      <c r="BB59" s="36">
        <v>0</v>
      </c>
      <c r="BC59" s="36">
        <v>0</v>
      </c>
      <c r="BD59" s="36">
        <v>0</v>
      </c>
      <c r="BE59" s="36">
        <v>0</v>
      </c>
      <c r="BF59" s="36">
        <v>0</v>
      </c>
      <c r="BG59" s="36">
        <v>0</v>
      </c>
      <c r="BH59" s="36">
        <v>0</v>
      </c>
      <c r="BI59" s="36">
        <v>0</v>
      </c>
      <c r="BJ59" s="36">
        <v>0</v>
      </c>
      <c r="BK59" s="39">
        <f>SUM(C59:BJ59)</f>
        <v>0</v>
      </c>
    </row>
    <row r="60" spans="1:63">
      <c r="A60" s="17"/>
      <c r="B60" s="26" t="s">
        <v>90</v>
      </c>
      <c r="C60" s="36">
        <f t="shared" ref="C60:BJ60" si="15">SUM(C59)</f>
        <v>0</v>
      </c>
      <c r="D60" s="36">
        <f t="shared" si="15"/>
        <v>0</v>
      </c>
      <c r="E60" s="36">
        <f t="shared" si="15"/>
        <v>0</v>
      </c>
      <c r="F60" s="36">
        <f t="shared" si="15"/>
        <v>0</v>
      </c>
      <c r="G60" s="36">
        <f t="shared" si="15"/>
        <v>0</v>
      </c>
      <c r="H60" s="36">
        <f t="shared" si="15"/>
        <v>0</v>
      </c>
      <c r="I60" s="36">
        <f t="shared" si="15"/>
        <v>0</v>
      </c>
      <c r="J60" s="36">
        <f t="shared" si="15"/>
        <v>0</v>
      </c>
      <c r="K60" s="36">
        <f t="shared" si="15"/>
        <v>0</v>
      </c>
      <c r="L60" s="36">
        <f t="shared" si="15"/>
        <v>0</v>
      </c>
      <c r="M60" s="36">
        <f t="shared" si="15"/>
        <v>0</v>
      </c>
      <c r="N60" s="36">
        <f t="shared" si="15"/>
        <v>0</v>
      </c>
      <c r="O60" s="36">
        <f t="shared" si="15"/>
        <v>0</v>
      </c>
      <c r="P60" s="36">
        <f t="shared" si="15"/>
        <v>0</v>
      </c>
      <c r="Q60" s="36">
        <f t="shared" si="15"/>
        <v>0</v>
      </c>
      <c r="R60" s="36">
        <f t="shared" si="15"/>
        <v>0</v>
      </c>
      <c r="S60" s="36">
        <f t="shared" si="15"/>
        <v>0</v>
      </c>
      <c r="T60" s="36">
        <f t="shared" si="15"/>
        <v>0</v>
      </c>
      <c r="U60" s="36">
        <f t="shared" si="15"/>
        <v>0</v>
      </c>
      <c r="V60" s="36">
        <f t="shared" si="15"/>
        <v>0</v>
      </c>
      <c r="W60" s="36">
        <f t="shared" si="15"/>
        <v>0</v>
      </c>
      <c r="X60" s="36">
        <f t="shared" si="15"/>
        <v>0</v>
      </c>
      <c r="Y60" s="36">
        <f t="shared" si="15"/>
        <v>0</v>
      </c>
      <c r="Z60" s="36">
        <f t="shared" si="15"/>
        <v>0</v>
      </c>
      <c r="AA60" s="36">
        <f t="shared" si="15"/>
        <v>0</v>
      </c>
      <c r="AB60" s="36">
        <f t="shared" si="15"/>
        <v>0</v>
      </c>
      <c r="AC60" s="36">
        <f t="shared" si="15"/>
        <v>0</v>
      </c>
      <c r="AD60" s="36">
        <f t="shared" si="15"/>
        <v>0</v>
      </c>
      <c r="AE60" s="36">
        <f t="shared" si="15"/>
        <v>0</v>
      </c>
      <c r="AF60" s="36">
        <f t="shared" si="15"/>
        <v>0</v>
      </c>
      <c r="AG60" s="36">
        <f t="shared" si="15"/>
        <v>0</v>
      </c>
      <c r="AH60" s="36">
        <f t="shared" si="15"/>
        <v>0</v>
      </c>
      <c r="AI60" s="36">
        <f t="shared" si="15"/>
        <v>0</v>
      </c>
      <c r="AJ60" s="36">
        <f t="shared" si="15"/>
        <v>0</v>
      </c>
      <c r="AK60" s="36">
        <f t="shared" si="15"/>
        <v>0</v>
      </c>
      <c r="AL60" s="36">
        <f t="shared" si="15"/>
        <v>0</v>
      </c>
      <c r="AM60" s="36">
        <f t="shared" si="15"/>
        <v>0</v>
      </c>
      <c r="AN60" s="36">
        <f t="shared" si="15"/>
        <v>0</v>
      </c>
      <c r="AO60" s="36">
        <f t="shared" si="15"/>
        <v>0</v>
      </c>
      <c r="AP60" s="36">
        <f t="shared" si="15"/>
        <v>0</v>
      </c>
      <c r="AQ60" s="36">
        <f t="shared" si="15"/>
        <v>0</v>
      </c>
      <c r="AR60" s="36">
        <f t="shared" si="15"/>
        <v>0</v>
      </c>
      <c r="AS60" s="36">
        <f t="shared" si="15"/>
        <v>0</v>
      </c>
      <c r="AT60" s="36">
        <f t="shared" si="15"/>
        <v>0</v>
      </c>
      <c r="AU60" s="36">
        <f t="shared" si="15"/>
        <v>0</v>
      </c>
      <c r="AV60" s="36">
        <f t="shared" si="15"/>
        <v>0</v>
      </c>
      <c r="AW60" s="36">
        <f t="shared" si="15"/>
        <v>0</v>
      </c>
      <c r="AX60" s="36">
        <f t="shared" si="15"/>
        <v>0</v>
      </c>
      <c r="AY60" s="36">
        <f t="shared" si="15"/>
        <v>0</v>
      </c>
      <c r="AZ60" s="36">
        <f t="shared" si="15"/>
        <v>0</v>
      </c>
      <c r="BA60" s="36">
        <f t="shared" si="15"/>
        <v>0</v>
      </c>
      <c r="BB60" s="36">
        <f t="shared" si="15"/>
        <v>0</v>
      </c>
      <c r="BC60" s="36">
        <f t="shared" si="15"/>
        <v>0</v>
      </c>
      <c r="BD60" s="36">
        <f t="shared" si="15"/>
        <v>0</v>
      </c>
      <c r="BE60" s="36">
        <f t="shared" si="15"/>
        <v>0</v>
      </c>
      <c r="BF60" s="36">
        <f t="shared" si="15"/>
        <v>0</v>
      </c>
      <c r="BG60" s="36">
        <f t="shared" si="15"/>
        <v>0</v>
      </c>
      <c r="BH60" s="36">
        <f t="shared" si="15"/>
        <v>0</v>
      </c>
      <c r="BI60" s="36">
        <f t="shared" si="15"/>
        <v>0</v>
      </c>
      <c r="BJ60" s="36">
        <f t="shared" si="15"/>
        <v>0</v>
      </c>
      <c r="BK60" s="39">
        <f>SUM(BK59)</f>
        <v>0</v>
      </c>
    </row>
    <row r="61" spans="1:63">
      <c r="A61" s="17"/>
      <c r="B61" s="27" t="s">
        <v>88</v>
      </c>
      <c r="C61" s="38">
        <f>C60+C57</f>
        <v>0</v>
      </c>
      <c r="D61" s="38">
        <f t="shared" ref="D61:BJ61" si="16">D60+D57</f>
        <v>55.978400000000001</v>
      </c>
      <c r="E61" s="38">
        <f t="shared" si="16"/>
        <v>0</v>
      </c>
      <c r="F61" s="38">
        <f t="shared" si="16"/>
        <v>0</v>
      </c>
      <c r="G61" s="38">
        <f t="shared" si="16"/>
        <v>0</v>
      </c>
      <c r="H61" s="38">
        <f t="shared" si="16"/>
        <v>16.105899999999998</v>
      </c>
      <c r="I61" s="38">
        <f t="shared" si="16"/>
        <v>1.9947999999999999</v>
      </c>
      <c r="J61" s="38">
        <f t="shared" si="16"/>
        <v>0</v>
      </c>
      <c r="K61" s="38">
        <f t="shared" si="16"/>
        <v>0</v>
      </c>
      <c r="L61" s="38">
        <f t="shared" si="16"/>
        <v>7.7328000000000001</v>
      </c>
      <c r="M61" s="38">
        <f t="shared" si="16"/>
        <v>0</v>
      </c>
      <c r="N61" s="38">
        <f t="shared" si="16"/>
        <v>0</v>
      </c>
      <c r="O61" s="38">
        <f t="shared" si="16"/>
        <v>0</v>
      </c>
      <c r="P61" s="38">
        <f t="shared" si="16"/>
        <v>0</v>
      </c>
      <c r="Q61" s="38">
        <f t="shared" si="16"/>
        <v>0</v>
      </c>
      <c r="R61" s="38">
        <f t="shared" si="16"/>
        <v>10.995200000000001</v>
      </c>
      <c r="S61" s="38">
        <f t="shared" si="16"/>
        <v>0.18720000000000001</v>
      </c>
      <c r="T61" s="38">
        <f t="shared" si="16"/>
        <v>0</v>
      </c>
      <c r="U61" s="38">
        <f t="shared" si="16"/>
        <v>0</v>
      </c>
      <c r="V61" s="38">
        <f t="shared" si="16"/>
        <v>2.1898</v>
      </c>
      <c r="W61" s="38">
        <f t="shared" si="16"/>
        <v>0</v>
      </c>
      <c r="X61" s="38">
        <f t="shared" si="16"/>
        <v>0</v>
      </c>
      <c r="Y61" s="38">
        <f t="shared" si="16"/>
        <v>0</v>
      </c>
      <c r="Z61" s="38">
        <f t="shared" si="16"/>
        <v>0</v>
      </c>
      <c r="AA61" s="38">
        <f t="shared" si="16"/>
        <v>0</v>
      </c>
      <c r="AB61" s="38">
        <f t="shared" si="16"/>
        <v>0</v>
      </c>
      <c r="AC61" s="38">
        <f t="shared" si="16"/>
        <v>0</v>
      </c>
      <c r="AD61" s="38">
        <f t="shared" si="16"/>
        <v>0</v>
      </c>
      <c r="AE61" s="38">
        <f t="shared" si="16"/>
        <v>0</v>
      </c>
      <c r="AF61" s="38">
        <f t="shared" si="16"/>
        <v>0</v>
      </c>
      <c r="AG61" s="38">
        <f t="shared" si="16"/>
        <v>0</v>
      </c>
      <c r="AH61" s="38">
        <f t="shared" si="16"/>
        <v>0</v>
      </c>
      <c r="AI61" s="38">
        <f t="shared" si="16"/>
        <v>0</v>
      </c>
      <c r="AJ61" s="38">
        <f t="shared" si="16"/>
        <v>0</v>
      </c>
      <c r="AK61" s="38">
        <f t="shared" si="16"/>
        <v>0</v>
      </c>
      <c r="AL61" s="38">
        <f t="shared" si="16"/>
        <v>0</v>
      </c>
      <c r="AM61" s="38">
        <f t="shared" si="16"/>
        <v>0</v>
      </c>
      <c r="AN61" s="38">
        <f t="shared" si="16"/>
        <v>0</v>
      </c>
      <c r="AO61" s="38">
        <f t="shared" si="16"/>
        <v>0</v>
      </c>
      <c r="AP61" s="38">
        <f t="shared" si="16"/>
        <v>0</v>
      </c>
      <c r="AQ61" s="38">
        <f t="shared" si="16"/>
        <v>0</v>
      </c>
      <c r="AR61" s="38">
        <f t="shared" si="16"/>
        <v>0</v>
      </c>
      <c r="AS61" s="38">
        <f t="shared" si="16"/>
        <v>0</v>
      </c>
      <c r="AT61" s="38">
        <f t="shared" si="16"/>
        <v>0</v>
      </c>
      <c r="AU61" s="38">
        <f t="shared" si="16"/>
        <v>0</v>
      </c>
      <c r="AV61" s="38">
        <f t="shared" si="16"/>
        <v>0</v>
      </c>
      <c r="AW61" s="38">
        <f t="shared" si="16"/>
        <v>0</v>
      </c>
      <c r="AX61" s="38">
        <f t="shared" si="16"/>
        <v>0</v>
      </c>
      <c r="AY61" s="38">
        <f t="shared" si="16"/>
        <v>0</v>
      </c>
      <c r="AZ61" s="38">
        <f t="shared" si="16"/>
        <v>0</v>
      </c>
      <c r="BA61" s="38">
        <f t="shared" si="16"/>
        <v>0</v>
      </c>
      <c r="BB61" s="38">
        <f t="shared" si="16"/>
        <v>0</v>
      </c>
      <c r="BC61" s="38">
        <f t="shared" si="16"/>
        <v>0</v>
      </c>
      <c r="BD61" s="38">
        <f t="shared" si="16"/>
        <v>0</v>
      </c>
      <c r="BE61" s="38">
        <f t="shared" si="16"/>
        <v>0</v>
      </c>
      <c r="BF61" s="38">
        <f t="shared" si="16"/>
        <v>0</v>
      </c>
      <c r="BG61" s="38">
        <f t="shared" si="16"/>
        <v>0</v>
      </c>
      <c r="BH61" s="38">
        <f t="shared" si="16"/>
        <v>0</v>
      </c>
      <c r="BI61" s="38">
        <f t="shared" si="16"/>
        <v>0</v>
      </c>
      <c r="BJ61" s="38">
        <f t="shared" si="16"/>
        <v>0</v>
      </c>
      <c r="BK61" s="38">
        <f>BK60+BK57</f>
        <v>95.184100000000001</v>
      </c>
    </row>
    <row r="62" spans="1:63" ht="4.5" customHeight="1">
      <c r="A62" s="17"/>
      <c r="B62" s="25"/>
      <c r="C62" s="63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5"/>
    </row>
    <row r="63" spans="1:63">
      <c r="A63" s="17" t="s">
        <v>22</v>
      </c>
      <c r="B63" s="24" t="s">
        <v>23</v>
      </c>
      <c r="C63" s="63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5"/>
    </row>
    <row r="64" spans="1:63">
      <c r="A64" s="17" t="s">
        <v>80</v>
      </c>
      <c r="B64" s="25" t="s">
        <v>24</v>
      </c>
      <c r="C64" s="63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5"/>
    </row>
    <row r="65" spans="1:63">
      <c r="A65" s="17"/>
      <c r="B65" s="26" t="s">
        <v>40</v>
      </c>
      <c r="C65" s="36">
        <v>0</v>
      </c>
      <c r="D65" s="36">
        <v>0</v>
      </c>
      <c r="E65" s="36">
        <v>0</v>
      </c>
      <c r="F65" s="36">
        <v>0</v>
      </c>
      <c r="G65" s="36">
        <v>0</v>
      </c>
      <c r="H65" s="36">
        <v>0</v>
      </c>
      <c r="I65" s="36">
        <v>0</v>
      </c>
      <c r="J65" s="36">
        <v>0</v>
      </c>
      <c r="K65" s="36">
        <v>0</v>
      </c>
      <c r="L65" s="36">
        <v>0</v>
      </c>
      <c r="M65" s="36">
        <v>0</v>
      </c>
      <c r="N65" s="36">
        <v>0</v>
      </c>
      <c r="O65" s="36">
        <v>0</v>
      </c>
      <c r="P65" s="36">
        <v>0</v>
      </c>
      <c r="Q65" s="36">
        <v>0</v>
      </c>
      <c r="R65" s="36">
        <v>0</v>
      </c>
      <c r="S65" s="36">
        <v>0</v>
      </c>
      <c r="T65" s="36">
        <v>0</v>
      </c>
      <c r="U65" s="36">
        <v>0</v>
      </c>
      <c r="V65" s="36">
        <v>0</v>
      </c>
      <c r="W65" s="36">
        <v>0</v>
      </c>
      <c r="X65" s="36">
        <v>0</v>
      </c>
      <c r="Y65" s="36">
        <v>0</v>
      </c>
      <c r="Z65" s="36">
        <v>0</v>
      </c>
      <c r="AA65" s="36">
        <v>0</v>
      </c>
      <c r="AB65" s="36">
        <v>0</v>
      </c>
      <c r="AC65" s="36">
        <v>0</v>
      </c>
      <c r="AD65" s="36">
        <v>0</v>
      </c>
      <c r="AE65" s="36">
        <v>0</v>
      </c>
      <c r="AF65" s="36">
        <v>0</v>
      </c>
      <c r="AG65" s="36">
        <v>0</v>
      </c>
      <c r="AH65" s="36">
        <v>0</v>
      </c>
      <c r="AI65" s="36">
        <v>0</v>
      </c>
      <c r="AJ65" s="36">
        <v>0</v>
      </c>
      <c r="AK65" s="36">
        <v>0</v>
      </c>
      <c r="AL65" s="36">
        <v>0</v>
      </c>
      <c r="AM65" s="36">
        <v>0</v>
      </c>
      <c r="AN65" s="36">
        <v>0</v>
      </c>
      <c r="AO65" s="36">
        <v>0</v>
      </c>
      <c r="AP65" s="36">
        <v>0</v>
      </c>
      <c r="AQ65" s="36">
        <v>0</v>
      </c>
      <c r="AR65" s="36">
        <v>0</v>
      </c>
      <c r="AS65" s="36">
        <v>0</v>
      </c>
      <c r="AT65" s="36">
        <v>0</v>
      </c>
      <c r="AU65" s="36">
        <v>0</v>
      </c>
      <c r="AV65" s="36">
        <v>0</v>
      </c>
      <c r="AW65" s="36">
        <v>0</v>
      </c>
      <c r="AX65" s="36">
        <v>0</v>
      </c>
      <c r="AY65" s="36">
        <v>0</v>
      </c>
      <c r="AZ65" s="36">
        <v>0</v>
      </c>
      <c r="BA65" s="36">
        <v>0</v>
      </c>
      <c r="BB65" s="36">
        <v>0</v>
      </c>
      <c r="BC65" s="36">
        <v>0</v>
      </c>
      <c r="BD65" s="36">
        <v>0</v>
      </c>
      <c r="BE65" s="36">
        <v>0</v>
      </c>
      <c r="BF65" s="36">
        <v>0</v>
      </c>
      <c r="BG65" s="36">
        <v>0</v>
      </c>
      <c r="BH65" s="36">
        <v>0</v>
      </c>
      <c r="BI65" s="36">
        <v>0</v>
      </c>
      <c r="BJ65" s="36">
        <v>0</v>
      </c>
      <c r="BK65" s="39">
        <f>SUM(C65:BJ65)</f>
        <v>0</v>
      </c>
    </row>
    <row r="66" spans="1:63">
      <c r="A66" s="17"/>
      <c r="B66" s="27" t="s">
        <v>87</v>
      </c>
      <c r="C66" s="36">
        <f t="shared" ref="C66:BJ66" si="17">SUM(C65)</f>
        <v>0</v>
      </c>
      <c r="D66" s="36">
        <f t="shared" si="17"/>
        <v>0</v>
      </c>
      <c r="E66" s="36">
        <f t="shared" si="17"/>
        <v>0</v>
      </c>
      <c r="F66" s="36">
        <f t="shared" si="17"/>
        <v>0</v>
      </c>
      <c r="G66" s="36">
        <f t="shared" si="17"/>
        <v>0</v>
      </c>
      <c r="H66" s="36">
        <f t="shared" si="17"/>
        <v>0</v>
      </c>
      <c r="I66" s="36">
        <f t="shared" si="17"/>
        <v>0</v>
      </c>
      <c r="J66" s="36">
        <f t="shared" si="17"/>
        <v>0</v>
      </c>
      <c r="K66" s="36">
        <f t="shared" si="17"/>
        <v>0</v>
      </c>
      <c r="L66" s="36">
        <f t="shared" si="17"/>
        <v>0</v>
      </c>
      <c r="M66" s="36">
        <f t="shared" si="17"/>
        <v>0</v>
      </c>
      <c r="N66" s="36">
        <f t="shared" si="17"/>
        <v>0</v>
      </c>
      <c r="O66" s="36">
        <f t="shared" si="17"/>
        <v>0</v>
      </c>
      <c r="P66" s="36">
        <f t="shared" si="17"/>
        <v>0</v>
      </c>
      <c r="Q66" s="36">
        <f t="shared" si="17"/>
        <v>0</v>
      </c>
      <c r="R66" s="36">
        <f t="shared" si="17"/>
        <v>0</v>
      </c>
      <c r="S66" s="36">
        <f t="shared" si="17"/>
        <v>0</v>
      </c>
      <c r="T66" s="36">
        <f t="shared" si="17"/>
        <v>0</v>
      </c>
      <c r="U66" s="36">
        <f t="shared" si="17"/>
        <v>0</v>
      </c>
      <c r="V66" s="36">
        <f t="shared" si="17"/>
        <v>0</v>
      </c>
      <c r="W66" s="36">
        <f t="shared" si="17"/>
        <v>0</v>
      </c>
      <c r="X66" s="36">
        <f t="shared" si="17"/>
        <v>0</v>
      </c>
      <c r="Y66" s="36">
        <f t="shared" si="17"/>
        <v>0</v>
      </c>
      <c r="Z66" s="36">
        <f t="shared" si="17"/>
        <v>0</v>
      </c>
      <c r="AA66" s="36">
        <f t="shared" si="17"/>
        <v>0</v>
      </c>
      <c r="AB66" s="36">
        <f t="shared" si="17"/>
        <v>0</v>
      </c>
      <c r="AC66" s="36">
        <f t="shared" si="17"/>
        <v>0</v>
      </c>
      <c r="AD66" s="36">
        <f t="shared" si="17"/>
        <v>0</v>
      </c>
      <c r="AE66" s="36">
        <f t="shared" si="17"/>
        <v>0</v>
      </c>
      <c r="AF66" s="36">
        <f t="shared" si="17"/>
        <v>0</v>
      </c>
      <c r="AG66" s="36">
        <f t="shared" si="17"/>
        <v>0</v>
      </c>
      <c r="AH66" s="36">
        <f t="shared" si="17"/>
        <v>0</v>
      </c>
      <c r="AI66" s="36">
        <f t="shared" si="17"/>
        <v>0</v>
      </c>
      <c r="AJ66" s="36">
        <f t="shared" si="17"/>
        <v>0</v>
      </c>
      <c r="AK66" s="36">
        <f t="shared" si="17"/>
        <v>0</v>
      </c>
      <c r="AL66" s="36">
        <f t="shared" si="17"/>
        <v>0</v>
      </c>
      <c r="AM66" s="36">
        <f t="shared" si="17"/>
        <v>0</v>
      </c>
      <c r="AN66" s="36">
        <f t="shared" si="17"/>
        <v>0</v>
      </c>
      <c r="AO66" s="36">
        <f t="shared" si="17"/>
        <v>0</v>
      </c>
      <c r="AP66" s="36">
        <f t="shared" si="17"/>
        <v>0</v>
      </c>
      <c r="AQ66" s="36">
        <f t="shared" si="17"/>
        <v>0</v>
      </c>
      <c r="AR66" s="36">
        <f t="shared" si="17"/>
        <v>0</v>
      </c>
      <c r="AS66" s="36">
        <f t="shared" si="17"/>
        <v>0</v>
      </c>
      <c r="AT66" s="36">
        <f t="shared" si="17"/>
        <v>0</v>
      </c>
      <c r="AU66" s="36">
        <f t="shared" si="17"/>
        <v>0</v>
      </c>
      <c r="AV66" s="36">
        <f t="shared" si="17"/>
        <v>0</v>
      </c>
      <c r="AW66" s="36">
        <f t="shared" si="17"/>
        <v>0</v>
      </c>
      <c r="AX66" s="36">
        <f t="shared" si="17"/>
        <v>0</v>
      </c>
      <c r="AY66" s="36">
        <f t="shared" si="17"/>
        <v>0</v>
      </c>
      <c r="AZ66" s="36">
        <f t="shared" si="17"/>
        <v>0</v>
      </c>
      <c r="BA66" s="36">
        <f t="shared" si="17"/>
        <v>0</v>
      </c>
      <c r="BB66" s="36">
        <f t="shared" si="17"/>
        <v>0</v>
      </c>
      <c r="BC66" s="36">
        <f t="shared" si="17"/>
        <v>0</v>
      </c>
      <c r="BD66" s="36">
        <f t="shared" si="17"/>
        <v>0</v>
      </c>
      <c r="BE66" s="36">
        <f t="shared" si="17"/>
        <v>0</v>
      </c>
      <c r="BF66" s="36">
        <f t="shared" si="17"/>
        <v>0</v>
      </c>
      <c r="BG66" s="36">
        <f t="shared" si="17"/>
        <v>0</v>
      </c>
      <c r="BH66" s="36">
        <f t="shared" si="17"/>
        <v>0</v>
      </c>
      <c r="BI66" s="36">
        <f t="shared" si="17"/>
        <v>0</v>
      </c>
      <c r="BJ66" s="36">
        <f t="shared" si="17"/>
        <v>0</v>
      </c>
      <c r="BK66" s="39">
        <f>SUM(BK65)</f>
        <v>0</v>
      </c>
    </row>
    <row r="67" spans="1:63" ht="4.5" customHeight="1">
      <c r="A67" s="17"/>
      <c r="B67" s="29"/>
      <c r="C67" s="63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5"/>
    </row>
    <row r="68" spans="1:63">
      <c r="A68" s="17"/>
      <c r="B68" s="30" t="s">
        <v>103</v>
      </c>
      <c r="C68" s="44">
        <f>C34+C47+C52+C61+C66</f>
        <v>0</v>
      </c>
      <c r="D68" s="44">
        <f t="shared" ref="D68:BJ68" si="18">D34+D47+D52+D61+D66</f>
        <v>181.44135437735338</v>
      </c>
      <c r="E68" s="44">
        <f t="shared" si="18"/>
        <v>1149.7305631267095</v>
      </c>
      <c r="F68" s="44">
        <f t="shared" si="18"/>
        <v>0</v>
      </c>
      <c r="G68" s="44">
        <f t="shared" si="18"/>
        <v>0</v>
      </c>
      <c r="H68" s="44">
        <f t="shared" si="18"/>
        <v>34.542477474562986</v>
      </c>
      <c r="I68" s="44">
        <f t="shared" si="18"/>
        <v>2075.985418471897</v>
      </c>
      <c r="J68" s="44">
        <f t="shared" si="18"/>
        <v>489.62136297748157</v>
      </c>
      <c r="K68" s="44">
        <f t="shared" si="18"/>
        <v>0</v>
      </c>
      <c r="L68" s="44">
        <f t="shared" si="18"/>
        <v>62.171653864662005</v>
      </c>
      <c r="M68" s="44">
        <f t="shared" si="18"/>
        <v>0</v>
      </c>
      <c r="N68" s="44">
        <f t="shared" si="18"/>
        <v>0</v>
      </c>
      <c r="O68" s="44">
        <f t="shared" si="18"/>
        <v>0</v>
      </c>
      <c r="P68" s="44">
        <f t="shared" si="18"/>
        <v>0</v>
      </c>
      <c r="Q68" s="44">
        <f t="shared" si="18"/>
        <v>0</v>
      </c>
      <c r="R68" s="44">
        <f t="shared" si="18"/>
        <v>20.920923543319294</v>
      </c>
      <c r="S68" s="44">
        <f t="shared" si="18"/>
        <v>185.6756960691917</v>
      </c>
      <c r="T68" s="44">
        <f t="shared" si="18"/>
        <v>93.676230715675899</v>
      </c>
      <c r="U68" s="44">
        <f t="shared" si="18"/>
        <v>0</v>
      </c>
      <c r="V68" s="44">
        <f t="shared" si="18"/>
        <v>35.836272999058302</v>
      </c>
      <c r="W68" s="44">
        <f t="shared" si="18"/>
        <v>0</v>
      </c>
      <c r="X68" s="44">
        <f t="shared" si="18"/>
        <v>0</v>
      </c>
      <c r="Y68" s="44">
        <f t="shared" si="18"/>
        <v>0</v>
      </c>
      <c r="Z68" s="44">
        <f t="shared" si="18"/>
        <v>0</v>
      </c>
      <c r="AA68" s="44">
        <f t="shared" si="18"/>
        <v>0</v>
      </c>
      <c r="AB68" s="44">
        <f t="shared" si="18"/>
        <v>135.05137769951844</v>
      </c>
      <c r="AC68" s="44">
        <f t="shared" si="18"/>
        <v>102.36049438956951</v>
      </c>
      <c r="AD68" s="44">
        <f t="shared" si="18"/>
        <v>36.683055612934304</v>
      </c>
      <c r="AE68" s="44">
        <f t="shared" si="18"/>
        <v>0</v>
      </c>
      <c r="AF68" s="44">
        <f t="shared" si="18"/>
        <v>248.09507031741151</v>
      </c>
      <c r="AG68" s="44">
        <f t="shared" si="18"/>
        <v>0</v>
      </c>
      <c r="AH68" s="44">
        <f t="shared" si="18"/>
        <v>0</v>
      </c>
      <c r="AI68" s="44">
        <f t="shared" si="18"/>
        <v>0</v>
      </c>
      <c r="AJ68" s="44">
        <f t="shared" si="18"/>
        <v>0</v>
      </c>
      <c r="AK68" s="44">
        <f t="shared" si="18"/>
        <v>0</v>
      </c>
      <c r="AL68" s="44">
        <f t="shared" si="18"/>
        <v>170.27986709926941</v>
      </c>
      <c r="AM68" s="44">
        <f t="shared" si="18"/>
        <v>85.166992195217404</v>
      </c>
      <c r="AN68" s="44">
        <f t="shared" si="18"/>
        <v>200.92062872783575</v>
      </c>
      <c r="AO68" s="44">
        <f t="shared" si="18"/>
        <v>0</v>
      </c>
      <c r="AP68" s="44">
        <f t="shared" si="18"/>
        <v>108.68064802930502</v>
      </c>
      <c r="AQ68" s="44">
        <f t="shared" si="18"/>
        <v>0</v>
      </c>
      <c r="AR68" s="44">
        <f t="shared" si="18"/>
        <v>0</v>
      </c>
      <c r="AS68" s="44">
        <f t="shared" si="18"/>
        <v>0</v>
      </c>
      <c r="AT68" s="44">
        <f t="shared" si="18"/>
        <v>0</v>
      </c>
      <c r="AU68" s="44">
        <f t="shared" si="18"/>
        <v>0</v>
      </c>
      <c r="AV68" s="44">
        <f t="shared" si="18"/>
        <v>395.58490050685845</v>
      </c>
      <c r="AW68" s="44">
        <f t="shared" si="18"/>
        <v>529.47195910026028</v>
      </c>
      <c r="AX68" s="44">
        <f t="shared" si="18"/>
        <v>70.9579385521929</v>
      </c>
      <c r="AY68" s="44">
        <f t="shared" si="18"/>
        <v>0</v>
      </c>
      <c r="AZ68" s="44">
        <f t="shared" si="18"/>
        <v>547.05130608395973</v>
      </c>
      <c r="BA68" s="44">
        <f t="shared" si="18"/>
        <v>0</v>
      </c>
      <c r="BB68" s="44">
        <f t="shared" si="18"/>
        <v>0</v>
      </c>
      <c r="BC68" s="44">
        <f t="shared" si="18"/>
        <v>0</v>
      </c>
      <c r="BD68" s="44">
        <f t="shared" si="18"/>
        <v>0</v>
      </c>
      <c r="BE68" s="44">
        <f t="shared" si="18"/>
        <v>0</v>
      </c>
      <c r="BF68" s="44">
        <f t="shared" si="18"/>
        <v>83.742258959458184</v>
      </c>
      <c r="BG68" s="44">
        <f t="shared" si="18"/>
        <v>57.2167630846414</v>
      </c>
      <c r="BH68" s="44">
        <f t="shared" si="18"/>
        <v>58.794720906159796</v>
      </c>
      <c r="BI68" s="44">
        <f t="shared" si="18"/>
        <v>0</v>
      </c>
      <c r="BJ68" s="44">
        <f t="shared" si="18"/>
        <v>39.945605749815499</v>
      </c>
      <c r="BK68" s="44">
        <f>BK34+BK47+BK52+BK61+BK66</f>
        <v>7199.6055406343203</v>
      </c>
    </row>
    <row r="69" spans="1:63" ht="4.5" customHeight="1">
      <c r="A69" s="17"/>
      <c r="B69" s="30"/>
      <c r="C69" s="77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78"/>
    </row>
    <row r="70" spans="1:63" ht="14.25" customHeight="1">
      <c r="A70" s="17" t="s">
        <v>5</v>
      </c>
      <c r="B70" s="31" t="s">
        <v>26</v>
      </c>
      <c r="C70" s="77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78"/>
    </row>
    <row r="71" spans="1:63">
      <c r="A71" s="17"/>
      <c r="B71" s="34" t="s">
        <v>123</v>
      </c>
      <c r="C71" s="40">
        <v>0</v>
      </c>
      <c r="D71" s="40">
        <v>0.48451912280639997</v>
      </c>
      <c r="E71" s="40">
        <v>0</v>
      </c>
      <c r="F71" s="40">
        <v>0</v>
      </c>
      <c r="G71" s="40">
        <v>0</v>
      </c>
      <c r="H71" s="40">
        <v>0.27714268783299983</v>
      </c>
      <c r="I71" s="40">
        <v>0</v>
      </c>
      <c r="J71" s="40">
        <v>0</v>
      </c>
      <c r="K71" s="40">
        <v>0</v>
      </c>
      <c r="L71" s="40">
        <v>0.2052863068064</v>
      </c>
      <c r="M71" s="40">
        <v>0</v>
      </c>
      <c r="N71" s="40">
        <v>0</v>
      </c>
      <c r="O71" s="40">
        <v>0</v>
      </c>
      <c r="P71" s="40">
        <v>0</v>
      </c>
      <c r="Q71" s="40">
        <v>0</v>
      </c>
      <c r="R71" s="40">
        <v>0.22291255173470007</v>
      </c>
      <c r="S71" s="40">
        <v>0</v>
      </c>
      <c r="T71" s="40">
        <v>0</v>
      </c>
      <c r="U71" s="40">
        <v>0</v>
      </c>
      <c r="V71" s="40">
        <v>2.1572398064000002E-3</v>
      </c>
      <c r="W71" s="40">
        <v>0</v>
      </c>
      <c r="X71" s="40">
        <v>0</v>
      </c>
      <c r="Y71" s="40">
        <v>0</v>
      </c>
      <c r="Z71" s="40">
        <v>0</v>
      </c>
      <c r="AA71" s="40">
        <v>0</v>
      </c>
      <c r="AB71" s="40">
        <v>18.545277777571545</v>
      </c>
      <c r="AC71" s="40">
        <v>1.7875700551933003</v>
      </c>
      <c r="AD71" s="40">
        <v>0</v>
      </c>
      <c r="AE71" s="40">
        <v>0</v>
      </c>
      <c r="AF71" s="40">
        <v>2.0907880889665003</v>
      </c>
      <c r="AG71" s="40">
        <v>0</v>
      </c>
      <c r="AH71" s="40">
        <v>0</v>
      </c>
      <c r="AI71" s="40">
        <v>0</v>
      </c>
      <c r="AJ71" s="40">
        <v>0</v>
      </c>
      <c r="AK71" s="40">
        <v>0</v>
      </c>
      <c r="AL71" s="40">
        <v>22.388995047988935</v>
      </c>
      <c r="AM71" s="40">
        <v>0.23951227093520003</v>
      </c>
      <c r="AN71" s="40">
        <v>8.1235806451600001E-2</v>
      </c>
      <c r="AO71" s="40">
        <v>0</v>
      </c>
      <c r="AP71" s="40">
        <v>0.97593289977360009</v>
      </c>
      <c r="AQ71" s="40">
        <v>0</v>
      </c>
      <c r="AR71" s="40">
        <v>0</v>
      </c>
      <c r="AS71" s="40">
        <v>0</v>
      </c>
      <c r="AT71" s="40">
        <v>0</v>
      </c>
      <c r="AU71" s="40">
        <v>0</v>
      </c>
      <c r="AV71" s="40">
        <v>4.645541140815185</v>
      </c>
      <c r="AW71" s="40">
        <v>3.6547989322500002E-2</v>
      </c>
      <c r="AX71" s="40">
        <v>0</v>
      </c>
      <c r="AY71" s="40">
        <v>0</v>
      </c>
      <c r="AZ71" s="40">
        <v>0.50214422125780012</v>
      </c>
      <c r="BA71" s="40">
        <v>0</v>
      </c>
      <c r="BB71" s="40">
        <v>0</v>
      </c>
      <c r="BC71" s="40">
        <v>0</v>
      </c>
      <c r="BD71" s="40">
        <v>0</v>
      </c>
      <c r="BE71" s="40">
        <v>0</v>
      </c>
      <c r="BF71" s="40">
        <v>3.1940311608921794</v>
      </c>
      <c r="BG71" s="40">
        <v>0</v>
      </c>
      <c r="BH71" s="40">
        <v>0</v>
      </c>
      <c r="BI71" s="40">
        <v>0</v>
      </c>
      <c r="BJ71" s="40">
        <v>7.6982848774099999E-2</v>
      </c>
      <c r="BK71" s="39">
        <f>SUM(C71:BJ71)</f>
        <v>55.756577216929358</v>
      </c>
    </row>
    <row r="72" spans="1:63" ht="13.8" thickBot="1">
      <c r="A72" s="32"/>
      <c r="B72" s="27" t="s">
        <v>87</v>
      </c>
      <c r="C72" s="36">
        <f t="shared" ref="C72:BJ72" si="19">SUM(C71)</f>
        <v>0</v>
      </c>
      <c r="D72" s="36">
        <f t="shared" si="19"/>
        <v>0.48451912280639997</v>
      </c>
      <c r="E72" s="36">
        <f t="shared" si="19"/>
        <v>0</v>
      </c>
      <c r="F72" s="36">
        <f t="shared" si="19"/>
        <v>0</v>
      </c>
      <c r="G72" s="36">
        <f t="shared" si="19"/>
        <v>0</v>
      </c>
      <c r="H72" s="36">
        <f t="shared" si="19"/>
        <v>0.27714268783299983</v>
      </c>
      <c r="I72" s="36">
        <f t="shared" si="19"/>
        <v>0</v>
      </c>
      <c r="J72" s="36">
        <f t="shared" si="19"/>
        <v>0</v>
      </c>
      <c r="K72" s="36">
        <f t="shared" si="19"/>
        <v>0</v>
      </c>
      <c r="L72" s="36">
        <f t="shared" si="19"/>
        <v>0.2052863068064</v>
      </c>
      <c r="M72" s="36">
        <f t="shared" si="19"/>
        <v>0</v>
      </c>
      <c r="N72" s="36">
        <f t="shared" si="19"/>
        <v>0</v>
      </c>
      <c r="O72" s="36">
        <f t="shared" si="19"/>
        <v>0</v>
      </c>
      <c r="P72" s="36">
        <f t="shared" si="19"/>
        <v>0</v>
      </c>
      <c r="Q72" s="36">
        <f t="shared" si="19"/>
        <v>0</v>
      </c>
      <c r="R72" s="36">
        <f t="shared" si="19"/>
        <v>0.22291255173470007</v>
      </c>
      <c r="S72" s="36">
        <f t="shared" si="19"/>
        <v>0</v>
      </c>
      <c r="T72" s="36">
        <f t="shared" si="19"/>
        <v>0</v>
      </c>
      <c r="U72" s="36">
        <f t="shared" si="19"/>
        <v>0</v>
      </c>
      <c r="V72" s="36">
        <f t="shared" si="19"/>
        <v>2.1572398064000002E-3</v>
      </c>
      <c r="W72" s="36">
        <f t="shared" si="19"/>
        <v>0</v>
      </c>
      <c r="X72" s="36">
        <f t="shared" si="19"/>
        <v>0</v>
      </c>
      <c r="Y72" s="36">
        <f t="shared" si="19"/>
        <v>0</v>
      </c>
      <c r="Z72" s="36">
        <f t="shared" si="19"/>
        <v>0</v>
      </c>
      <c r="AA72" s="36">
        <f t="shared" si="19"/>
        <v>0</v>
      </c>
      <c r="AB72" s="36">
        <f t="shared" si="19"/>
        <v>18.545277777571545</v>
      </c>
      <c r="AC72" s="36">
        <f t="shared" si="19"/>
        <v>1.7875700551933003</v>
      </c>
      <c r="AD72" s="36">
        <f t="shared" si="19"/>
        <v>0</v>
      </c>
      <c r="AE72" s="36">
        <f t="shared" si="19"/>
        <v>0</v>
      </c>
      <c r="AF72" s="36">
        <f t="shared" si="19"/>
        <v>2.0907880889665003</v>
      </c>
      <c r="AG72" s="36">
        <f t="shared" si="19"/>
        <v>0</v>
      </c>
      <c r="AH72" s="36">
        <f t="shared" si="19"/>
        <v>0</v>
      </c>
      <c r="AI72" s="36">
        <f t="shared" si="19"/>
        <v>0</v>
      </c>
      <c r="AJ72" s="36">
        <f t="shared" si="19"/>
        <v>0</v>
      </c>
      <c r="AK72" s="36">
        <f t="shared" si="19"/>
        <v>0</v>
      </c>
      <c r="AL72" s="36">
        <f t="shared" si="19"/>
        <v>22.388995047988935</v>
      </c>
      <c r="AM72" s="36">
        <f t="shared" si="19"/>
        <v>0.23951227093520003</v>
      </c>
      <c r="AN72" s="36">
        <f t="shared" si="19"/>
        <v>8.1235806451600001E-2</v>
      </c>
      <c r="AO72" s="36">
        <f t="shared" si="19"/>
        <v>0</v>
      </c>
      <c r="AP72" s="36">
        <f t="shared" si="19"/>
        <v>0.97593289977360009</v>
      </c>
      <c r="AQ72" s="36">
        <f t="shared" si="19"/>
        <v>0</v>
      </c>
      <c r="AR72" s="36">
        <f t="shared" si="19"/>
        <v>0</v>
      </c>
      <c r="AS72" s="36">
        <f t="shared" si="19"/>
        <v>0</v>
      </c>
      <c r="AT72" s="36">
        <f t="shared" si="19"/>
        <v>0</v>
      </c>
      <c r="AU72" s="36">
        <f t="shared" si="19"/>
        <v>0</v>
      </c>
      <c r="AV72" s="36">
        <f t="shared" si="19"/>
        <v>4.645541140815185</v>
      </c>
      <c r="AW72" s="36">
        <f t="shared" si="19"/>
        <v>3.6547989322500002E-2</v>
      </c>
      <c r="AX72" s="36">
        <f t="shared" si="19"/>
        <v>0</v>
      </c>
      <c r="AY72" s="36">
        <f t="shared" si="19"/>
        <v>0</v>
      </c>
      <c r="AZ72" s="36">
        <f t="shared" si="19"/>
        <v>0.50214422125780012</v>
      </c>
      <c r="BA72" s="36">
        <f t="shared" si="19"/>
        <v>0</v>
      </c>
      <c r="BB72" s="36">
        <f t="shared" si="19"/>
        <v>0</v>
      </c>
      <c r="BC72" s="36">
        <f t="shared" si="19"/>
        <v>0</v>
      </c>
      <c r="BD72" s="36">
        <f t="shared" si="19"/>
        <v>0</v>
      </c>
      <c r="BE72" s="36">
        <f t="shared" si="19"/>
        <v>0</v>
      </c>
      <c r="BF72" s="36">
        <f t="shared" si="19"/>
        <v>3.1940311608921794</v>
      </c>
      <c r="BG72" s="36">
        <f t="shared" si="19"/>
        <v>0</v>
      </c>
      <c r="BH72" s="36">
        <f t="shared" si="19"/>
        <v>0</v>
      </c>
      <c r="BI72" s="36">
        <f t="shared" si="19"/>
        <v>0</v>
      </c>
      <c r="BJ72" s="36">
        <f t="shared" si="19"/>
        <v>7.6982848774099999E-2</v>
      </c>
      <c r="BK72" s="39">
        <f>SUM(BK71)</f>
        <v>55.756577216929358</v>
      </c>
    </row>
    <row r="73" spans="1:63" ht="6" customHeight="1">
      <c r="A73" s="5"/>
      <c r="B73" s="23"/>
    </row>
    <row r="74" spans="1:63">
      <c r="A74" s="5"/>
      <c r="B74" s="5" t="s">
        <v>29</v>
      </c>
      <c r="L74" s="18" t="s">
        <v>41</v>
      </c>
    </row>
    <row r="75" spans="1:63">
      <c r="A75" s="5"/>
      <c r="B75" s="5" t="s">
        <v>30</v>
      </c>
      <c r="L75" s="5" t="s">
        <v>33</v>
      </c>
    </row>
    <row r="76" spans="1:63">
      <c r="L76" s="5" t="s">
        <v>34</v>
      </c>
    </row>
    <row r="77" spans="1:63">
      <c r="B77" s="5" t="s">
        <v>36</v>
      </c>
      <c r="L77" s="5" t="s">
        <v>102</v>
      </c>
    </row>
    <row r="78" spans="1:63">
      <c r="B78" s="5" t="s">
        <v>37</v>
      </c>
      <c r="L78" s="5" t="s">
        <v>104</v>
      </c>
    </row>
    <row r="79" spans="1:63">
      <c r="B79" s="5"/>
      <c r="L79" s="5" t="s">
        <v>35</v>
      </c>
    </row>
    <row r="87" spans="2:2">
      <c r="B87" s="5"/>
    </row>
  </sheetData>
  <mergeCells count="49">
    <mergeCell ref="A1:A5"/>
    <mergeCell ref="C70:BK70"/>
    <mergeCell ref="C54:BK54"/>
    <mergeCell ref="C55:BK55"/>
    <mergeCell ref="C58:BK58"/>
    <mergeCell ref="C62:BK62"/>
    <mergeCell ref="C63:BK63"/>
    <mergeCell ref="C64:BK64"/>
    <mergeCell ref="C67:BK67"/>
    <mergeCell ref="C69:BK69"/>
    <mergeCell ref="C53:BK53"/>
    <mergeCell ref="C10:BK10"/>
    <mergeCell ref="C13:BK13"/>
    <mergeCell ref="C21:BK21"/>
    <mergeCell ref="C24:BK24"/>
    <mergeCell ref="C27:BK27"/>
    <mergeCell ref="C50:BK50"/>
    <mergeCell ref="C49:BK49"/>
    <mergeCell ref="C48:BK48"/>
    <mergeCell ref="C40:BK40"/>
    <mergeCell ref="C37:BK37"/>
    <mergeCell ref="C36:BK36"/>
    <mergeCell ref="C35:BK35"/>
    <mergeCell ref="C1:BK1"/>
    <mergeCell ref="BA3:BJ3"/>
    <mergeCell ref="BK2:BK5"/>
    <mergeCell ref="C7:BK7"/>
    <mergeCell ref="C6:BK6"/>
    <mergeCell ref="AQ4:AU4"/>
    <mergeCell ref="BA4:BE4"/>
    <mergeCell ref="AB4:AF4"/>
    <mergeCell ref="AL4:AP4"/>
    <mergeCell ref="AG4:AK4"/>
    <mergeCell ref="B1:B5"/>
    <mergeCell ref="C2:V2"/>
    <mergeCell ref="W2:AP2"/>
    <mergeCell ref="AQ2:BJ2"/>
    <mergeCell ref="AV4:AZ4"/>
    <mergeCell ref="C4:G4"/>
    <mergeCell ref="M4:Q4"/>
    <mergeCell ref="C3:L3"/>
    <mergeCell ref="H4:L4"/>
    <mergeCell ref="R4:V4"/>
    <mergeCell ref="M3:V3"/>
    <mergeCell ref="W3:AF3"/>
    <mergeCell ref="AG3:AP3"/>
    <mergeCell ref="AQ3:AZ3"/>
    <mergeCell ref="BF4:BJ4"/>
    <mergeCell ref="W4:AA4"/>
  </mergeCells>
  <phoneticPr fontId="0" type="noConversion"/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46"/>
  <sheetViews>
    <sheetView workbookViewId="0"/>
  </sheetViews>
  <sheetFormatPr defaultRowHeight="13.2"/>
  <cols>
    <col min="1" max="1" width="2.33203125" customWidth="1"/>
    <col min="3" max="3" width="25.33203125" bestFit="1" customWidth="1"/>
    <col min="4" max="6" width="18.33203125" bestFit="1" customWidth="1"/>
    <col min="7" max="7" width="10" bestFit="1" customWidth="1"/>
    <col min="8" max="8" width="19.88671875" bestFit="1" customWidth="1"/>
    <col min="9" max="9" width="15.88671875" bestFit="1" customWidth="1"/>
    <col min="10" max="10" width="17" bestFit="1" customWidth="1"/>
    <col min="11" max="11" width="18.33203125" bestFit="1" customWidth="1"/>
    <col min="12" max="12" width="19.88671875" bestFit="1" customWidth="1"/>
  </cols>
  <sheetData>
    <row r="2" spans="2:12">
      <c r="B2" s="79" t="s">
        <v>127</v>
      </c>
      <c r="C2" s="73"/>
      <c r="D2" s="73"/>
      <c r="E2" s="73"/>
      <c r="F2" s="73"/>
      <c r="G2" s="73"/>
      <c r="H2" s="73"/>
      <c r="I2" s="73"/>
      <c r="J2" s="73"/>
      <c r="K2" s="73"/>
      <c r="L2" s="80"/>
    </row>
    <row r="3" spans="2:12">
      <c r="B3" s="79" t="s">
        <v>124</v>
      </c>
      <c r="C3" s="73"/>
      <c r="D3" s="73"/>
      <c r="E3" s="73"/>
      <c r="F3" s="73"/>
      <c r="G3" s="73"/>
      <c r="H3" s="73"/>
      <c r="I3" s="73"/>
      <c r="J3" s="73"/>
      <c r="K3" s="73"/>
      <c r="L3" s="80"/>
    </row>
    <row r="4" spans="2:12" ht="43.2">
      <c r="B4" s="4" t="s">
        <v>79</v>
      </c>
      <c r="C4" s="22" t="s">
        <v>42</v>
      </c>
      <c r="D4" s="22" t="s">
        <v>91</v>
      </c>
      <c r="E4" s="22" t="s">
        <v>92</v>
      </c>
      <c r="F4" s="22" t="s">
        <v>7</v>
      </c>
      <c r="G4" s="22" t="s">
        <v>8</v>
      </c>
      <c r="H4" s="22" t="s">
        <v>23</v>
      </c>
      <c r="I4" s="22" t="s">
        <v>98</v>
      </c>
      <c r="J4" s="22" t="s">
        <v>99</v>
      </c>
      <c r="K4" s="22" t="s">
        <v>78</v>
      </c>
      <c r="L4" s="22" t="s">
        <v>100</v>
      </c>
    </row>
    <row r="5" spans="2:12">
      <c r="B5" s="19">
        <v>1</v>
      </c>
      <c r="C5" s="20" t="s">
        <v>43</v>
      </c>
      <c r="D5" s="40">
        <v>0</v>
      </c>
      <c r="E5" s="35">
        <v>0</v>
      </c>
      <c r="F5" s="35">
        <v>0</v>
      </c>
      <c r="G5" s="35">
        <v>0</v>
      </c>
      <c r="H5" s="35">
        <v>0</v>
      </c>
      <c r="I5" s="35">
        <v>0</v>
      </c>
      <c r="J5" s="35">
        <v>0</v>
      </c>
      <c r="K5" s="35">
        <f>SUM(D5:J5)</f>
        <v>0</v>
      </c>
      <c r="L5" s="35">
        <v>0</v>
      </c>
    </row>
    <row r="6" spans="2:12">
      <c r="B6" s="19">
        <v>2</v>
      </c>
      <c r="C6" s="21" t="s">
        <v>44</v>
      </c>
      <c r="D6" s="40">
        <v>13.083204852772303</v>
      </c>
      <c r="E6" s="35">
        <v>1.6817633687688001</v>
      </c>
      <c r="F6" s="35">
        <v>8.0753611007361812</v>
      </c>
      <c r="G6" s="35">
        <v>0</v>
      </c>
      <c r="H6" s="35">
        <v>0</v>
      </c>
      <c r="I6" s="35">
        <v>0.53129999999999999</v>
      </c>
      <c r="J6" s="35">
        <v>0</v>
      </c>
      <c r="K6" s="35">
        <f t="shared" ref="K6:K41" si="0">SUM(D6:J6)</f>
        <v>23.371629322277286</v>
      </c>
      <c r="L6" s="35">
        <v>0.48669142982509983</v>
      </c>
    </row>
    <row r="7" spans="2:12">
      <c r="B7" s="19">
        <v>3</v>
      </c>
      <c r="C7" s="20" t="s">
        <v>45</v>
      </c>
      <c r="D7" s="40">
        <v>0</v>
      </c>
      <c r="E7" s="35">
        <v>0</v>
      </c>
      <c r="F7" s="35">
        <v>9.5777176901900005E-2</v>
      </c>
      <c r="G7" s="35">
        <v>0</v>
      </c>
      <c r="H7" s="35">
        <v>0</v>
      </c>
      <c r="I7" s="35">
        <v>7.1000000000000004E-3</v>
      </c>
      <c r="J7" s="35">
        <v>0</v>
      </c>
      <c r="K7" s="35">
        <f t="shared" si="0"/>
        <v>0.1028771769019</v>
      </c>
      <c r="L7" s="35">
        <v>5.5340702870400008E-2</v>
      </c>
    </row>
    <row r="8" spans="2:12">
      <c r="B8" s="19">
        <v>4</v>
      </c>
      <c r="C8" s="21" t="s">
        <v>46</v>
      </c>
      <c r="D8" s="40">
        <v>69.935812661096392</v>
      </c>
      <c r="E8" s="35">
        <v>2.5307478036084006</v>
      </c>
      <c r="F8" s="35">
        <v>4.7112620707337909</v>
      </c>
      <c r="G8" s="35">
        <v>0</v>
      </c>
      <c r="H8" s="35">
        <v>0</v>
      </c>
      <c r="I8" s="35">
        <v>0.22509999999999999</v>
      </c>
      <c r="J8" s="35">
        <v>0</v>
      </c>
      <c r="K8" s="35">
        <f t="shared" si="0"/>
        <v>77.402922535438591</v>
      </c>
      <c r="L8" s="35">
        <v>0.60061388930869986</v>
      </c>
    </row>
    <row r="9" spans="2:12">
      <c r="B9" s="19">
        <v>5</v>
      </c>
      <c r="C9" s="21" t="s">
        <v>47</v>
      </c>
      <c r="D9" s="40">
        <v>0.70634025938590006</v>
      </c>
      <c r="E9" s="35">
        <v>1.5106737188666</v>
      </c>
      <c r="F9" s="35">
        <v>12.819490714126617</v>
      </c>
      <c r="G9" s="35">
        <v>0</v>
      </c>
      <c r="H9" s="35">
        <v>0</v>
      </c>
      <c r="I9" s="35">
        <v>1.1934</v>
      </c>
      <c r="J9" s="35">
        <v>0</v>
      </c>
      <c r="K9" s="35">
        <f t="shared" si="0"/>
        <v>16.229904692379119</v>
      </c>
      <c r="L9" s="35">
        <v>1.1473904115285987</v>
      </c>
    </row>
    <row r="10" spans="2:12">
      <c r="B10" s="19">
        <v>6</v>
      </c>
      <c r="C10" s="21" t="s">
        <v>48</v>
      </c>
      <c r="D10" s="40">
        <v>3.8170847071603</v>
      </c>
      <c r="E10" s="35">
        <v>8.5750097216086996</v>
      </c>
      <c r="F10" s="35">
        <v>4.2534895691982024</v>
      </c>
      <c r="G10" s="35">
        <v>0</v>
      </c>
      <c r="H10" s="35">
        <v>0</v>
      </c>
      <c r="I10" s="35">
        <v>0.1638</v>
      </c>
      <c r="J10" s="35">
        <v>0</v>
      </c>
      <c r="K10" s="35">
        <f t="shared" si="0"/>
        <v>16.809383997967199</v>
      </c>
      <c r="L10" s="35">
        <v>0.62407832802469998</v>
      </c>
    </row>
    <row r="11" spans="2:12">
      <c r="B11" s="19">
        <v>7</v>
      </c>
      <c r="C11" s="21" t="s">
        <v>49</v>
      </c>
      <c r="D11" s="40">
        <v>5.5736005704167013</v>
      </c>
      <c r="E11" s="35">
        <v>9.7831238213426008</v>
      </c>
      <c r="F11" s="35">
        <v>7.369769455606705</v>
      </c>
      <c r="G11" s="35">
        <v>0</v>
      </c>
      <c r="H11" s="35">
        <v>0</v>
      </c>
      <c r="I11" s="35">
        <v>0</v>
      </c>
      <c r="J11" s="35">
        <v>0</v>
      </c>
      <c r="K11" s="35">
        <f t="shared" si="0"/>
        <v>22.726493847366008</v>
      </c>
      <c r="L11" s="35">
        <v>1.0111779574652995</v>
      </c>
    </row>
    <row r="12" spans="2:12">
      <c r="B12" s="19">
        <v>8</v>
      </c>
      <c r="C12" s="20" t="s">
        <v>50</v>
      </c>
      <c r="D12" s="40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  <c r="K12" s="35">
        <f t="shared" si="0"/>
        <v>0</v>
      </c>
      <c r="L12" s="35">
        <v>0</v>
      </c>
    </row>
    <row r="13" spans="2:12">
      <c r="B13" s="19">
        <v>9</v>
      </c>
      <c r="C13" s="20" t="s">
        <v>51</v>
      </c>
      <c r="D13" s="40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35">
        <f t="shared" si="0"/>
        <v>0</v>
      </c>
      <c r="L13" s="35">
        <v>0</v>
      </c>
    </row>
    <row r="14" spans="2:12">
      <c r="B14" s="19">
        <v>10</v>
      </c>
      <c r="C14" s="21" t="s">
        <v>52</v>
      </c>
      <c r="D14" s="40">
        <v>0.89026444754809997</v>
      </c>
      <c r="E14" s="35">
        <v>1.5017515971609001</v>
      </c>
      <c r="F14" s="35">
        <v>1.743761622596401</v>
      </c>
      <c r="G14" s="35">
        <v>0</v>
      </c>
      <c r="H14" s="35">
        <v>0</v>
      </c>
      <c r="I14" s="35">
        <v>9.5799999999999996E-2</v>
      </c>
      <c r="J14" s="35">
        <v>0</v>
      </c>
      <c r="K14" s="35">
        <f t="shared" si="0"/>
        <v>4.2315776673054009</v>
      </c>
      <c r="L14" s="35">
        <v>0.70991956315540006</v>
      </c>
    </row>
    <row r="15" spans="2:12">
      <c r="B15" s="19">
        <v>11</v>
      </c>
      <c r="C15" s="21" t="s">
        <v>53</v>
      </c>
      <c r="D15" s="40">
        <v>140.47598925683047</v>
      </c>
      <c r="E15" s="35">
        <v>83.386221448649081</v>
      </c>
      <c r="F15" s="35">
        <v>43.051885277977064</v>
      </c>
      <c r="G15" s="35">
        <v>0</v>
      </c>
      <c r="H15" s="35">
        <v>0</v>
      </c>
      <c r="I15" s="35">
        <v>1.042</v>
      </c>
      <c r="J15" s="35">
        <v>0</v>
      </c>
      <c r="K15" s="35">
        <f t="shared" si="0"/>
        <v>267.95609598345658</v>
      </c>
      <c r="L15" s="35">
        <v>2.1045289720194957</v>
      </c>
    </row>
    <row r="16" spans="2:12">
      <c r="B16" s="19">
        <v>12</v>
      </c>
      <c r="C16" s="21" t="s">
        <v>54</v>
      </c>
      <c r="D16" s="40">
        <v>35.890922440287298</v>
      </c>
      <c r="E16" s="35">
        <v>21.232221317991307</v>
      </c>
      <c r="F16" s="35">
        <v>17.7841255369365</v>
      </c>
      <c r="G16" s="35">
        <v>0</v>
      </c>
      <c r="H16" s="35">
        <v>0</v>
      </c>
      <c r="I16" s="35">
        <v>0.749</v>
      </c>
      <c r="J16" s="35">
        <v>0</v>
      </c>
      <c r="K16" s="35">
        <f t="shared" si="0"/>
        <v>75.656269295215097</v>
      </c>
      <c r="L16" s="35">
        <v>1.3800184135311002</v>
      </c>
    </row>
    <row r="17" spans="2:12">
      <c r="B17" s="19">
        <v>13</v>
      </c>
      <c r="C17" s="21" t="s">
        <v>55</v>
      </c>
      <c r="D17" s="40">
        <v>0.69311297512890002</v>
      </c>
      <c r="E17" s="35">
        <v>2.6668074684511995</v>
      </c>
      <c r="F17" s="35">
        <v>1.3866110836558008</v>
      </c>
      <c r="G17" s="35">
        <v>0</v>
      </c>
      <c r="H17" s="35">
        <v>0</v>
      </c>
      <c r="I17" s="35">
        <v>4.1399999999999999E-2</v>
      </c>
      <c r="J17" s="35">
        <v>0</v>
      </c>
      <c r="K17" s="35">
        <f t="shared" si="0"/>
        <v>4.7879315272359007</v>
      </c>
      <c r="L17" s="35">
        <v>0.65104118815099965</v>
      </c>
    </row>
    <row r="18" spans="2:12">
      <c r="B18" s="19">
        <v>14</v>
      </c>
      <c r="C18" s="21" t="s">
        <v>56</v>
      </c>
      <c r="D18" s="40">
        <v>0.2039592168054</v>
      </c>
      <c r="E18" s="35">
        <v>0.12494264370840001</v>
      </c>
      <c r="F18" s="35">
        <v>1.9766555877198007</v>
      </c>
      <c r="G18" s="35">
        <v>0</v>
      </c>
      <c r="H18" s="35">
        <v>0</v>
      </c>
      <c r="I18" s="35">
        <v>3.0099999999999998E-2</v>
      </c>
      <c r="J18" s="35">
        <v>0</v>
      </c>
      <c r="K18" s="35">
        <f t="shared" si="0"/>
        <v>2.3356574482336008</v>
      </c>
      <c r="L18" s="35">
        <v>0.13212833312690003</v>
      </c>
    </row>
    <row r="19" spans="2:12">
      <c r="B19" s="19">
        <v>15</v>
      </c>
      <c r="C19" s="21" t="s">
        <v>57</v>
      </c>
      <c r="D19" s="40">
        <v>1.3544960465466995</v>
      </c>
      <c r="E19" s="35">
        <v>4.0210428324781997</v>
      </c>
      <c r="F19" s="35">
        <v>9.4014958799005068</v>
      </c>
      <c r="G19" s="35">
        <v>0</v>
      </c>
      <c r="H19" s="35">
        <v>0</v>
      </c>
      <c r="I19" s="35">
        <v>0</v>
      </c>
      <c r="J19" s="35">
        <v>0</v>
      </c>
      <c r="K19" s="35">
        <f t="shared" si="0"/>
        <v>14.777034758925407</v>
      </c>
      <c r="L19" s="35">
        <v>0.88513908072509984</v>
      </c>
    </row>
    <row r="20" spans="2:12">
      <c r="B20" s="19">
        <v>16</v>
      </c>
      <c r="C20" s="21" t="s">
        <v>58</v>
      </c>
      <c r="D20" s="40">
        <v>300.01196936176331</v>
      </c>
      <c r="E20" s="35">
        <v>73.086223887424069</v>
      </c>
      <c r="F20" s="35">
        <v>60.204609312523964</v>
      </c>
      <c r="G20" s="35">
        <v>0</v>
      </c>
      <c r="H20" s="35">
        <v>0</v>
      </c>
      <c r="I20" s="35">
        <v>2.6348000000000003</v>
      </c>
      <c r="J20" s="35">
        <v>0</v>
      </c>
      <c r="K20" s="35">
        <f t="shared" si="0"/>
        <v>435.93760256171134</v>
      </c>
      <c r="L20" s="35">
        <v>2.7437315878898874</v>
      </c>
    </row>
    <row r="21" spans="2:12">
      <c r="B21" s="19">
        <v>17</v>
      </c>
      <c r="C21" s="21" t="s">
        <v>59</v>
      </c>
      <c r="D21" s="40">
        <v>49.686927062482404</v>
      </c>
      <c r="E21" s="35">
        <v>12.097845233770299</v>
      </c>
      <c r="F21" s="35">
        <v>11.760346971967914</v>
      </c>
      <c r="G21" s="35">
        <v>0</v>
      </c>
      <c r="H21" s="35">
        <v>0</v>
      </c>
      <c r="I21" s="35">
        <v>0.60739999999999994</v>
      </c>
      <c r="J21" s="35">
        <v>0</v>
      </c>
      <c r="K21" s="35">
        <f t="shared" si="0"/>
        <v>74.152519268220615</v>
      </c>
      <c r="L21" s="35">
        <v>0.83728164214429968</v>
      </c>
    </row>
    <row r="22" spans="2:12">
      <c r="B22" s="19">
        <v>18</v>
      </c>
      <c r="C22" s="20" t="s">
        <v>60</v>
      </c>
      <c r="D22" s="40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f t="shared" si="0"/>
        <v>0</v>
      </c>
      <c r="L22" s="35">
        <v>0</v>
      </c>
    </row>
    <row r="23" spans="2:12">
      <c r="B23" s="19">
        <v>19</v>
      </c>
      <c r="C23" s="21" t="s">
        <v>61</v>
      </c>
      <c r="D23" s="40">
        <v>4.6479749963496015</v>
      </c>
      <c r="E23" s="35">
        <v>38.972397519825584</v>
      </c>
      <c r="F23" s="35">
        <v>38.217379800864769</v>
      </c>
      <c r="G23" s="35">
        <v>0</v>
      </c>
      <c r="H23" s="35">
        <v>0</v>
      </c>
      <c r="I23" s="35">
        <v>2.7986</v>
      </c>
      <c r="J23" s="35">
        <v>0</v>
      </c>
      <c r="K23" s="35">
        <f t="shared" si="0"/>
        <v>84.63635231703995</v>
      </c>
      <c r="L23" s="35">
        <v>1.9537089444105991</v>
      </c>
    </row>
    <row r="24" spans="2:12">
      <c r="B24" s="19">
        <v>20</v>
      </c>
      <c r="C24" s="21" t="s">
        <v>62</v>
      </c>
      <c r="D24" s="40">
        <v>2345.9501383974966</v>
      </c>
      <c r="E24" s="35">
        <v>524.1451498215157</v>
      </c>
      <c r="F24" s="35">
        <v>605.25176958358725</v>
      </c>
      <c r="G24" s="35">
        <v>0</v>
      </c>
      <c r="H24" s="35">
        <v>0</v>
      </c>
      <c r="I24" s="35">
        <v>69.584400000000016</v>
      </c>
      <c r="J24" s="35">
        <v>0</v>
      </c>
      <c r="K24" s="35">
        <f t="shared" si="0"/>
        <v>3544.9314578025997</v>
      </c>
      <c r="L24" s="35">
        <v>17.715740852622986</v>
      </c>
    </row>
    <row r="25" spans="2:12">
      <c r="B25" s="19">
        <v>21</v>
      </c>
      <c r="C25" s="20" t="s">
        <v>63</v>
      </c>
      <c r="D25" s="40">
        <v>0</v>
      </c>
      <c r="E25" s="35">
        <v>1.0820762902000001E-3</v>
      </c>
      <c r="F25" s="35">
        <v>1.5469361806E-2</v>
      </c>
      <c r="G25" s="35">
        <v>0</v>
      </c>
      <c r="H25" s="35">
        <v>0</v>
      </c>
      <c r="I25" s="35">
        <v>4.4000000000000003E-3</v>
      </c>
      <c r="J25" s="35">
        <v>0</v>
      </c>
      <c r="K25" s="35">
        <f t="shared" si="0"/>
        <v>2.0951438096200002E-2</v>
      </c>
      <c r="L25" s="35">
        <v>2.2991419299999998E-5</v>
      </c>
    </row>
    <row r="26" spans="2:12">
      <c r="B26" s="19">
        <v>22</v>
      </c>
      <c r="C26" s="21" t="s">
        <v>64</v>
      </c>
      <c r="D26" s="40">
        <v>0</v>
      </c>
      <c r="E26" s="35">
        <v>0.1200727189677</v>
      </c>
      <c r="F26" s="35">
        <v>0.21654522048289998</v>
      </c>
      <c r="G26" s="35">
        <v>0</v>
      </c>
      <c r="H26" s="35">
        <v>0</v>
      </c>
      <c r="I26" s="35">
        <v>0.21109999999999998</v>
      </c>
      <c r="J26" s="35">
        <v>0</v>
      </c>
      <c r="K26" s="35">
        <f t="shared" si="0"/>
        <v>0.54771793945059999</v>
      </c>
      <c r="L26" s="35">
        <v>4.2664197708300003E-2</v>
      </c>
    </row>
    <row r="27" spans="2:12">
      <c r="B27" s="19">
        <v>23</v>
      </c>
      <c r="C27" s="20" t="s">
        <v>65</v>
      </c>
      <c r="D27" s="40">
        <v>0</v>
      </c>
      <c r="E27" s="35">
        <v>1.0219419299999999E-5</v>
      </c>
      <c r="F27" s="35">
        <v>7.9052776772999996E-3</v>
      </c>
      <c r="G27" s="35">
        <v>0</v>
      </c>
      <c r="H27" s="35">
        <v>0</v>
      </c>
      <c r="I27" s="35">
        <v>0</v>
      </c>
      <c r="J27" s="35">
        <v>0</v>
      </c>
      <c r="K27" s="35">
        <f t="shared" si="0"/>
        <v>7.9154970965999993E-3</v>
      </c>
      <c r="L27" s="35">
        <v>1.1177372806299999E-2</v>
      </c>
    </row>
    <row r="28" spans="2:12">
      <c r="B28" s="19">
        <v>24</v>
      </c>
      <c r="C28" s="20" t="s">
        <v>66</v>
      </c>
      <c r="D28" s="40">
        <v>0</v>
      </c>
      <c r="E28" s="35">
        <v>0</v>
      </c>
      <c r="F28" s="35">
        <v>0.2281646565455</v>
      </c>
      <c r="G28" s="35">
        <v>0</v>
      </c>
      <c r="H28" s="35">
        <v>0</v>
      </c>
      <c r="I28" s="35">
        <v>8.9800000000000005E-2</v>
      </c>
      <c r="J28" s="35">
        <v>0</v>
      </c>
      <c r="K28" s="35">
        <f t="shared" si="0"/>
        <v>0.31796465654549999</v>
      </c>
      <c r="L28" s="35">
        <v>4.709721251550001E-2</v>
      </c>
    </row>
    <row r="29" spans="2:12">
      <c r="B29" s="19">
        <v>25</v>
      </c>
      <c r="C29" s="21" t="s">
        <v>67</v>
      </c>
      <c r="D29" s="40">
        <v>1206.7017918687582</v>
      </c>
      <c r="E29" s="35">
        <v>45.630514170394228</v>
      </c>
      <c r="F29" s="35">
        <v>103.76605119475933</v>
      </c>
      <c r="G29" s="35">
        <v>0</v>
      </c>
      <c r="H29" s="35">
        <v>0</v>
      </c>
      <c r="I29" s="35">
        <v>2.8954</v>
      </c>
      <c r="J29" s="35">
        <v>0</v>
      </c>
      <c r="K29" s="35">
        <f t="shared" si="0"/>
        <v>1358.9937572339118</v>
      </c>
      <c r="L29" s="35">
        <v>2.6307452864490957</v>
      </c>
    </row>
    <row r="30" spans="2:12">
      <c r="B30" s="19">
        <v>26</v>
      </c>
      <c r="C30" s="21" t="s">
        <v>68</v>
      </c>
      <c r="D30" s="40">
        <v>42.480655992867405</v>
      </c>
      <c r="E30" s="35">
        <v>8.3059060979816053</v>
      </c>
      <c r="F30" s="35">
        <v>9.5565111695159786</v>
      </c>
      <c r="G30" s="35">
        <v>0</v>
      </c>
      <c r="H30" s="35">
        <v>0</v>
      </c>
      <c r="I30" s="35">
        <v>0.86339999999999995</v>
      </c>
      <c r="J30" s="35">
        <v>0</v>
      </c>
      <c r="K30" s="35">
        <f t="shared" si="0"/>
        <v>61.206473260364987</v>
      </c>
      <c r="L30" s="35">
        <v>1.3577666715608994</v>
      </c>
    </row>
    <row r="31" spans="2:12">
      <c r="B31" s="19">
        <v>27</v>
      </c>
      <c r="C31" s="21" t="s">
        <v>17</v>
      </c>
      <c r="D31" s="40">
        <v>4.2737496565481994</v>
      </c>
      <c r="E31" s="35">
        <v>0.34789008196740001</v>
      </c>
      <c r="F31" s="35">
        <v>2.509060825478</v>
      </c>
      <c r="G31" s="35">
        <v>0</v>
      </c>
      <c r="H31" s="35">
        <v>0</v>
      </c>
      <c r="I31" s="35">
        <v>0.71520000000000006</v>
      </c>
      <c r="J31" s="35">
        <v>0</v>
      </c>
      <c r="K31" s="35">
        <f t="shared" si="0"/>
        <v>7.8459005639935997</v>
      </c>
      <c r="L31" s="35">
        <v>2.56400960962E-2</v>
      </c>
    </row>
    <row r="32" spans="2:12">
      <c r="B32" s="19">
        <v>28</v>
      </c>
      <c r="C32" s="21" t="s">
        <v>69</v>
      </c>
      <c r="D32" s="40">
        <v>8.1133978257899989E-2</v>
      </c>
      <c r="E32" s="35">
        <v>8.0028172901000002E-3</v>
      </c>
      <c r="F32" s="35">
        <v>0.24846597157709999</v>
      </c>
      <c r="G32" s="35">
        <v>0</v>
      </c>
      <c r="H32" s="35">
        <v>0</v>
      </c>
      <c r="I32" s="35">
        <v>0</v>
      </c>
      <c r="J32" s="35">
        <v>0</v>
      </c>
      <c r="K32" s="35">
        <f t="shared" si="0"/>
        <v>0.33760276712509996</v>
      </c>
      <c r="L32" s="35">
        <v>7.0124326159899997E-2</v>
      </c>
    </row>
    <row r="33" spans="2:12">
      <c r="B33" s="19">
        <v>29</v>
      </c>
      <c r="C33" s="21" t="s">
        <v>70</v>
      </c>
      <c r="D33" s="40">
        <v>17.333044197028503</v>
      </c>
      <c r="E33" s="35">
        <v>11.892931774726996</v>
      </c>
      <c r="F33" s="35">
        <v>8.8471180027923904</v>
      </c>
      <c r="G33" s="35">
        <v>0</v>
      </c>
      <c r="H33" s="35">
        <v>0</v>
      </c>
      <c r="I33" s="35">
        <v>0.28649999999999998</v>
      </c>
      <c r="J33" s="35">
        <v>0</v>
      </c>
      <c r="K33" s="35">
        <f t="shared" si="0"/>
        <v>38.359593974547884</v>
      </c>
      <c r="L33" s="35">
        <v>1.2945479172718988</v>
      </c>
    </row>
    <row r="34" spans="2:12">
      <c r="B34" s="19">
        <v>30</v>
      </c>
      <c r="C34" s="21" t="s">
        <v>71</v>
      </c>
      <c r="D34" s="40">
        <v>5.5595683120275998</v>
      </c>
      <c r="E34" s="35">
        <v>4.2761974546028991</v>
      </c>
      <c r="F34" s="35">
        <v>19.577203582915228</v>
      </c>
      <c r="G34" s="35">
        <v>0</v>
      </c>
      <c r="H34" s="35">
        <v>0</v>
      </c>
      <c r="I34" s="35">
        <v>1.3067</v>
      </c>
      <c r="J34" s="35">
        <v>0</v>
      </c>
      <c r="K34" s="35">
        <f t="shared" si="0"/>
        <v>30.719669349545725</v>
      </c>
      <c r="L34" s="35">
        <v>1.3731020702666006</v>
      </c>
    </row>
    <row r="35" spans="2:12">
      <c r="B35" s="19">
        <v>31</v>
      </c>
      <c r="C35" s="20" t="s">
        <v>72</v>
      </c>
      <c r="D35" s="40">
        <v>2.2421653133869999</v>
      </c>
      <c r="E35" s="35">
        <v>2.9698404625161001</v>
      </c>
      <c r="F35" s="35">
        <v>6.5528212966199983E-2</v>
      </c>
      <c r="G35" s="35">
        <v>0</v>
      </c>
      <c r="H35" s="35">
        <v>0</v>
      </c>
      <c r="I35" s="35">
        <v>0</v>
      </c>
      <c r="J35" s="35">
        <v>0</v>
      </c>
      <c r="K35" s="35">
        <f t="shared" si="0"/>
        <v>5.2775339888692994</v>
      </c>
      <c r="L35" s="35">
        <v>4.5916337805300002E-2</v>
      </c>
    </row>
    <row r="36" spans="2:12">
      <c r="B36" s="19">
        <v>32</v>
      </c>
      <c r="C36" s="21" t="s">
        <v>73</v>
      </c>
      <c r="D36" s="40">
        <v>227.69571165231432</v>
      </c>
      <c r="E36" s="35">
        <v>24.612378007268614</v>
      </c>
      <c r="F36" s="35">
        <v>42.149734154922079</v>
      </c>
      <c r="G36" s="35">
        <v>0</v>
      </c>
      <c r="H36" s="35">
        <v>0</v>
      </c>
      <c r="I36" s="35">
        <v>2.3277000000000001</v>
      </c>
      <c r="J36" s="35">
        <v>0</v>
      </c>
      <c r="K36" s="35">
        <f t="shared" si="0"/>
        <v>296.78552381450498</v>
      </c>
      <c r="L36" s="35">
        <v>3.3567088680888824</v>
      </c>
    </row>
    <row r="37" spans="2:12">
      <c r="B37" s="19">
        <v>33</v>
      </c>
      <c r="C37" s="21" t="s">
        <v>125</v>
      </c>
      <c r="D37" s="40">
        <v>59.04417085334871</v>
      </c>
      <c r="E37" s="35">
        <v>21.479285925471494</v>
      </c>
      <c r="F37" s="35">
        <v>30.915689838776409</v>
      </c>
      <c r="G37" s="40">
        <v>0</v>
      </c>
      <c r="H37" s="40">
        <v>0</v>
      </c>
      <c r="I37" s="35">
        <v>0.98210000000000008</v>
      </c>
      <c r="J37" s="40">
        <v>0</v>
      </c>
      <c r="K37" s="35">
        <f t="shared" si="0"/>
        <v>112.42124661759661</v>
      </c>
      <c r="L37" s="35">
        <v>1.597930421292999</v>
      </c>
    </row>
    <row r="38" spans="2:12">
      <c r="B38" s="19">
        <v>34</v>
      </c>
      <c r="C38" s="21" t="s">
        <v>74</v>
      </c>
      <c r="D38" s="40">
        <v>5.1036995064400001E-2</v>
      </c>
      <c r="E38" s="35">
        <v>0.17955265112899998</v>
      </c>
      <c r="F38" s="35">
        <v>0.29370208651359991</v>
      </c>
      <c r="G38" s="35">
        <v>0</v>
      </c>
      <c r="H38" s="35">
        <v>0</v>
      </c>
      <c r="I38" s="35">
        <v>4.5600000000000002E-2</v>
      </c>
      <c r="J38" s="35">
        <v>0</v>
      </c>
      <c r="K38" s="35">
        <f t="shared" si="0"/>
        <v>0.56989173270699989</v>
      </c>
      <c r="L38" s="35">
        <v>2.7486606709400001E-2</v>
      </c>
    </row>
    <row r="39" spans="2:12">
      <c r="B39" s="19">
        <v>35</v>
      </c>
      <c r="C39" s="21" t="s">
        <v>75</v>
      </c>
      <c r="D39" s="40">
        <v>153.24773605757082</v>
      </c>
      <c r="E39" s="35">
        <v>93.911224408164841</v>
      </c>
      <c r="F39" s="35">
        <v>87.141293721315918</v>
      </c>
      <c r="G39" s="35">
        <v>0</v>
      </c>
      <c r="H39" s="35">
        <v>0</v>
      </c>
      <c r="I39" s="35">
        <v>1.7745</v>
      </c>
      <c r="J39" s="35">
        <v>0</v>
      </c>
      <c r="K39" s="35">
        <f t="shared" si="0"/>
        <v>336.07475418705155</v>
      </c>
      <c r="L39" s="35">
        <v>3.0779294506443935</v>
      </c>
    </row>
    <row r="40" spans="2:12">
      <c r="B40" s="19">
        <v>36</v>
      </c>
      <c r="C40" s="21" t="s">
        <v>76</v>
      </c>
      <c r="D40" s="40">
        <v>0.80238649712830001</v>
      </c>
      <c r="E40" s="35">
        <v>2.6287746714164002</v>
      </c>
      <c r="F40" s="35">
        <v>5.0128405942895009</v>
      </c>
      <c r="G40" s="35">
        <v>0</v>
      </c>
      <c r="H40" s="35">
        <v>0</v>
      </c>
      <c r="I40" s="35">
        <v>0</v>
      </c>
      <c r="J40" s="35">
        <v>0</v>
      </c>
      <c r="K40" s="35">
        <f t="shared" si="0"/>
        <v>8.4440017628342012</v>
      </c>
      <c r="L40" s="35">
        <v>0.51896214366909987</v>
      </c>
    </row>
    <row r="41" spans="2:12">
      <c r="B41" s="19">
        <v>37</v>
      </c>
      <c r="C41" s="21" t="s">
        <v>77</v>
      </c>
      <c r="D41" s="40">
        <v>100.29355841173189</v>
      </c>
      <c r="E41" s="35">
        <v>110.16863504543419</v>
      </c>
      <c r="F41" s="35">
        <v>61.189638190632152</v>
      </c>
      <c r="G41" s="35">
        <v>0</v>
      </c>
      <c r="H41" s="35">
        <v>0</v>
      </c>
      <c r="I41" s="35">
        <v>3.9775</v>
      </c>
      <c r="J41" s="35">
        <v>0</v>
      </c>
      <c r="K41" s="35">
        <f t="shared" si="0"/>
        <v>275.62933164779827</v>
      </c>
      <c r="L41" s="35">
        <v>7.2402239496659906</v>
      </c>
    </row>
    <row r="42" spans="2:12" ht="14.4">
      <c r="B42" s="22" t="s">
        <v>11</v>
      </c>
      <c r="C42" s="4"/>
      <c r="D42" s="46">
        <f t="shared" ref="D42:L42" si="1">SUM(D5:D41)</f>
        <v>4792.728507038104</v>
      </c>
      <c r="E42" s="35">
        <f>SUM(E5:E41)</f>
        <v>1111.8482207882109</v>
      </c>
      <c r="F42" s="35">
        <f t="shared" si="1"/>
        <v>1199.8447128079986</v>
      </c>
      <c r="G42" s="35">
        <f>SUM(G5:G41)</f>
        <v>0</v>
      </c>
      <c r="H42" s="45">
        <f t="shared" si="1"/>
        <v>0</v>
      </c>
      <c r="I42" s="45">
        <f t="shared" si="1"/>
        <v>95.184100000000015</v>
      </c>
      <c r="J42" s="45">
        <f t="shared" si="1"/>
        <v>0</v>
      </c>
      <c r="K42" s="45">
        <f t="shared" si="1"/>
        <v>7199.6055406343139</v>
      </c>
      <c r="L42" s="35">
        <f t="shared" si="1"/>
        <v>55.756577216929621</v>
      </c>
    </row>
    <row r="43" spans="2:12">
      <c r="B43" t="s">
        <v>93</v>
      </c>
    </row>
    <row r="46" spans="2:12">
      <c r="D46" s="51"/>
    </row>
  </sheetData>
  <mergeCells count="2">
    <mergeCell ref="B2:L2"/>
    <mergeCell ref="B3:L3"/>
  </mergeCells>
  <phoneticPr fontId="0" type="noConversion"/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Frmtfor AAUM disclosure</vt:lpstr>
      <vt:lpstr>Anex A2 Frmt AAUM stateUT wise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IMF0189</cp:lastModifiedBy>
  <cp:lastPrinted>2014-03-24T10:58:12Z</cp:lastPrinted>
  <dcterms:created xsi:type="dcterms:W3CDTF">2014-01-06T04:43:23Z</dcterms:created>
  <dcterms:modified xsi:type="dcterms:W3CDTF">2016-02-05T09:15:06Z</dcterms:modified>
</cp:coreProperties>
</file>