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7" i="9"/>
  <c r="BK8" i="8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Y31" s="1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9"/>
  <c r="BK20" s="1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2"/>
  <c r="BK23" s="1"/>
  <c r="C23"/>
  <c r="D23"/>
  <c r="E23"/>
  <c r="F23"/>
  <c r="G23"/>
  <c r="H23"/>
  <c r="I23"/>
  <c r="J23"/>
  <c r="K23"/>
  <c r="L23"/>
  <c r="M23"/>
  <c r="N23"/>
  <c r="N31" s="1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P31" s="1"/>
  <c r="AQ23"/>
  <c r="AR23"/>
  <c r="AS23"/>
  <c r="AT23"/>
  <c r="AU23"/>
  <c r="AV23"/>
  <c r="AW23"/>
  <c r="AX23"/>
  <c r="AY23"/>
  <c r="AZ23"/>
  <c r="BA23"/>
  <c r="BB23"/>
  <c r="BC23"/>
  <c r="BD23"/>
  <c r="BE23"/>
  <c r="BF23"/>
  <c r="BF31" s="1"/>
  <c r="BG23"/>
  <c r="BH23"/>
  <c r="BI23"/>
  <c r="BJ23"/>
  <c r="BK25"/>
  <c r="BK26"/>
  <c r="BK27"/>
  <c r="BK28"/>
  <c r="BK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W31" s="1"/>
  <c r="X30"/>
  <c r="Y30"/>
  <c r="Z30"/>
  <c r="AA30"/>
  <c r="AA31" s="1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AE31"/>
  <c r="BK35"/>
  <c r="BK36" s="1"/>
  <c r="C36"/>
  <c r="D36"/>
  <c r="E36"/>
  <c r="F36"/>
  <c r="G36"/>
  <c r="H36"/>
  <c r="I36"/>
  <c r="J36"/>
  <c r="K36"/>
  <c r="K43" s="1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8"/>
  <c r="BK39"/>
  <c r="BK40"/>
  <c r="BK41"/>
  <c r="C42"/>
  <c r="D42"/>
  <c r="E42"/>
  <c r="F42"/>
  <c r="F43" s="1"/>
  <c r="G42"/>
  <c r="G43" s="1"/>
  <c r="H42"/>
  <c r="H43" s="1"/>
  <c r="I42"/>
  <c r="J42"/>
  <c r="J43" s="1"/>
  <c r="K42"/>
  <c r="L42"/>
  <c r="L43" s="1"/>
  <c r="M42"/>
  <c r="N42"/>
  <c r="O42"/>
  <c r="P42"/>
  <c r="Q42"/>
  <c r="R42"/>
  <c r="S42"/>
  <c r="T42"/>
  <c r="T43" s="1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E43"/>
  <c r="N43"/>
  <c r="P43"/>
  <c r="R43"/>
  <c r="V43"/>
  <c r="X43"/>
  <c r="Z43"/>
  <c r="AB43"/>
  <c r="AD43"/>
  <c r="AF43"/>
  <c r="AH43"/>
  <c r="AJ43"/>
  <c r="AL43"/>
  <c r="AN43"/>
  <c r="AP43"/>
  <c r="AR43"/>
  <c r="AT43"/>
  <c r="AV43"/>
  <c r="AX43"/>
  <c r="AZ43"/>
  <c r="BB43"/>
  <c r="BD43"/>
  <c r="BF43"/>
  <c r="BH43"/>
  <c r="BJ43"/>
  <c r="BK47"/>
  <c r="BK48" s="1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52"/>
  <c r="BK53" s="1"/>
  <c r="C53"/>
  <c r="C57" s="1"/>
  <c r="D53"/>
  <c r="E53"/>
  <c r="F53"/>
  <c r="G53"/>
  <c r="G57" s="1"/>
  <c r="H53"/>
  <c r="I53"/>
  <c r="J53"/>
  <c r="K53"/>
  <c r="K57" s="1"/>
  <c r="L53"/>
  <c r="M53"/>
  <c r="N53"/>
  <c r="O53"/>
  <c r="O57" s="1"/>
  <c r="P53"/>
  <c r="Q53"/>
  <c r="R53"/>
  <c r="S53"/>
  <c r="S57" s="1"/>
  <c r="T53"/>
  <c r="U53"/>
  <c r="V53"/>
  <c r="W53"/>
  <c r="W57" s="1"/>
  <c r="X53"/>
  <c r="Y53"/>
  <c r="Y57" s="1"/>
  <c r="Z53"/>
  <c r="AA53"/>
  <c r="AA57" s="1"/>
  <c r="AB53"/>
  <c r="AC53"/>
  <c r="AC57" s="1"/>
  <c r="AD53"/>
  <c r="AE53"/>
  <c r="AE57" s="1"/>
  <c r="AF53"/>
  <c r="AG53"/>
  <c r="AG57" s="1"/>
  <c r="AH53"/>
  <c r="AI53"/>
  <c r="AI57" s="1"/>
  <c r="AJ53"/>
  <c r="AK53"/>
  <c r="AK57" s="1"/>
  <c r="AL53"/>
  <c r="AM53"/>
  <c r="AM57" s="1"/>
  <c r="AN53"/>
  <c r="AO53"/>
  <c r="AO57" s="1"/>
  <c r="AP53"/>
  <c r="AQ53"/>
  <c r="AQ57" s="1"/>
  <c r="AR53"/>
  <c r="AS53"/>
  <c r="AS57" s="1"/>
  <c r="AT53"/>
  <c r="AU53"/>
  <c r="AU57" s="1"/>
  <c r="AV53"/>
  <c r="AW53"/>
  <c r="AW57" s="1"/>
  <c r="AX53"/>
  <c r="AY53"/>
  <c r="AY57" s="1"/>
  <c r="AZ53"/>
  <c r="BA53"/>
  <c r="BA57" s="1"/>
  <c r="BB53"/>
  <c r="BC53"/>
  <c r="BC57" s="1"/>
  <c r="BD53"/>
  <c r="BE53"/>
  <c r="BE57" s="1"/>
  <c r="BF53"/>
  <c r="BG53"/>
  <c r="BG57" s="1"/>
  <c r="BH53"/>
  <c r="BI53"/>
  <c r="BI57" s="1"/>
  <c r="BJ53"/>
  <c r="BK55"/>
  <c r="BK56" s="1"/>
  <c r="C56"/>
  <c r="D56"/>
  <c r="E56"/>
  <c r="F56"/>
  <c r="F57" s="1"/>
  <c r="G56"/>
  <c r="H56"/>
  <c r="I56"/>
  <c r="J56"/>
  <c r="J57" s="1"/>
  <c r="K56"/>
  <c r="L56"/>
  <c r="M56"/>
  <c r="N56"/>
  <c r="N57" s="1"/>
  <c r="O56"/>
  <c r="P56"/>
  <c r="P57" s="1"/>
  <c r="Q56"/>
  <c r="R56"/>
  <c r="S56"/>
  <c r="T56"/>
  <c r="T57" s="1"/>
  <c r="U56"/>
  <c r="V56"/>
  <c r="W56"/>
  <c r="X56"/>
  <c r="X57" s="1"/>
  <c r="Y56"/>
  <c r="Z56"/>
  <c r="AA56"/>
  <c r="AB56"/>
  <c r="AB57" s="1"/>
  <c r="AC56"/>
  <c r="AD56"/>
  <c r="AD57" s="1"/>
  <c r="AE56"/>
  <c r="AF56"/>
  <c r="AF57" s="1"/>
  <c r="AG56"/>
  <c r="AH56"/>
  <c r="AH57" s="1"/>
  <c r="AI56"/>
  <c r="AJ56"/>
  <c r="AJ57" s="1"/>
  <c r="AK56"/>
  <c r="AL56"/>
  <c r="AL57" s="1"/>
  <c r="AM56"/>
  <c r="AN56"/>
  <c r="AN57" s="1"/>
  <c r="AO56"/>
  <c r="AP56"/>
  <c r="AQ56"/>
  <c r="AR56"/>
  <c r="AR57" s="1"/>
  <c r="AS56"/>
  <c r="AT56"/>
  <c r="AT57" s="1"/>
  <c r="AU56"/>
  <c r="AV56"/>
  <c r="AV57" s="1"/>
  <c r="AW56"/>
  <c r="AX56"/>
  <c r="AX57" s="1"/>
  <c r="AY56"/>
  <c r="AZ56"/>
  <c r="AZ57" s="1"/>
  <c r="BA56"/>
  <c r="BB56"/>
  <c r="BB57" s="1"/>
  <c r="BC56"/>
  <c r="BD56"/>
  <c r="BD57" s="1"/>
  <c r="BE56"/>
  <c r="BF56"/>
  <c r="BG56"/>
  <c r="BH56"/>
  <c r="BH57" s="1"/>
  <c r="BI56"/>
  <c r="BJ56"/>
  <c r="BJ57" s="1"/>
  <c r="E57"/>
  <c r="I57"/>
  <c r="Z57"/>
  <c r="AP57"/>
  <c r="BF57"/>
  <c r="BK61"/>
  <c r="BK62" s="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7"/>
  <c r="BK68" s="1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G42" i="9"/>
  <c r="E42"/>
  <c r="K5"/>
  <c r="L42"/>
  <c r="F42"/>
  <c r="D42"/>
  <c r="J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U57" i="8" l="1"/>
  <c r="Q57"/>
  <c r="M57"/>
  <c r="V57"/>
  <c r="R57"/>
  <c r="I42" i="9"/>
  <c r="H57" i="8"/>
  <c r="D57"/>
  <c r="AX31"/>
  <c r="AH31"/>
  <c r="BJ31"/>
  <c r="BB31"/>
  <c r="AT31"/>
  <c r="AL31"/>
  <c r="R31"/>
  <c r="H31"/>
  <c r="AJ31"/>
  <c r="Z31"/>
  <c r="Z64" s="1"/>
  <c r="X31"/>
  <c r="T31"/>
  <c r="P31"/>
  <c r="L31"/>
  <c r="F31"/>
  <c r="AF31"/>
  <c r="AD31"/>
  <c r="AB31"/>
  <c r="J31"/>
  <c r="D31"/>
  <c r="BI43"/>
  <c r="BG43"/>
  <c r="BE43"/>
  <c r="BC43"/>
  <c r="BA43"/>
  <c r="AY43"/>
  <c r="AW43"/>
  <c r="AU43"/>
  <c r="AS43"/>
  <c r="AQ43"/>
  <c r="AO43"/>
  <c r="AM43"/>
  <c r="AK43"/>
  <c r="AI43"/>
  <c r="AG43"/>
  <c r="AE43"/>
  <c r="AC43"/>
  <c r="AA43"/>
  <c r="AA64" s="1"/>
  <c r="Y43"/>
  <c r="W43"/>
  <c r="W64" s="1"/>
  <c r="U43"/>
  <c r="Q43"/>
  <c r="O43"/>
  <c r="M43"/>
  <c r="I43"/>
  <c r="C43"/>
  <c r="BH31"/>
  <c r="BD31"/>
  <c r="AZ31"/>
  <c r="AV31"/>
  <c r="AV64" s="1"/>
  <c r="AR31"/>
  <c r="AN31"/>
  <c r="AN64" s="1"/>
  <c r="L57"/>
  <c r="BK57"/>
  <c r="BI31"/>
  <c r="BI64" s="1"/>
  <c r="BG31"/>
  <c r="BG64" s="1"/>
  <c r="BE31"/>
  <c r="BC31"/>
  <c r="BC64" s="1"/>
  <c r="BA31"/>
  <c r="BA64" s="1"/>
  <c r="AY31"/>
  <c r="AY64" s="1"/>
  <c r="AW31"/>
  <c r="AU31"/>
  <c r="AU64" s="1"/>
  <c r="AZ64"/>
  <c r="AP64"/>
  <c r="BH64"/>
  <c r="BD64"/>
  <c r="AJ64"/>
  <c r="AE64"/>
  <c r="P64"/>
  <c r="F64"/>
  <c r="BJ64"/>
  <c r="BF64"/>
  <c r="BB64"/>
  <c r="AX64"/>
  <c r="AT64"/>
  <c r="AH64"/>
  <c r="Y64"/>
  <c r="N64"/>
  <c r="BE64"/>
  <c r="AW64"/>
  <c r="AS31"/>
  <c r="AS64" s="1"/>
  <c r="AQ31"/>
  <c r="AQ64" s="1"/>
  <c r="AO31"/>
  <c r="AO64" s="1"/>
  <c r="AM31"/>
  <c r="AK31"/>
  <c r="AK64" s="1"/>
  <c r="AI31"/>
  <c r="AI64" s="1"/>
  <c r="AG31"/>
  <c r="AG64" s="1"/>
  <c r="AC31"/>
  <c r="U31"/>
  <c r="U64" s="1"/>
  <c r="S31"/>
  <c r="Q31"/>
  <c r="O31"/>
  <c r="O64" s="1"/>
  <c r="M31"/>
  <c r="AM64"/>
  <c r="K31"/>
  <c r="K64" s="1"/>
  <c r="G31"/>
  <c r="E31"/>
  <c r="E64" s="1"/>
  <c r="C31"/>
  <c r="K42" i="9"/>
  <c r="AL64" i="8"/>
  <c r="S43"/>
  <c r="BK42"/>
  <c r="BK43" s="1"/>
  <c r="D43"/>
  <c r="D64" s="1"/>
  <c r="AR64"/>
  <c r="AF64"/>
  <c r="AD64"/>
  <c r="AB64"/>
  <c r="X64"/>
  <c r="T64"/>
  <c r="R64"/>
  <c r="L64"/>
  <c r="H64"/>
  <c r="J64"/>
  <c r="V31"/>
  <c r="V64" s="1"/>
  <c r="BK30"/>
  <c r="BK17"/>
  <c r="I31"/>
  <c r="I64" s="1"/>
  <c r="G64"/>
  <c r="M64" l="1"/>
  <c r="Q64"/>
  <c r="C64"/>
  <c r="S64"/>
  <c r="AC64"/>
  <c r="BK31"/>
  <c r="BK64" s="1"/>
</calcChain>
</file>

<file path=xl/sharedStrings.xml><?xml version="1.0" encoding="utf-8"?>
<sst xmlns="http://schemas.openxmlformats.org/spreadsheetml/2006/main" count="162" uniqueCount="127">
  <si>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</si>
  <si>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</si>
  <si>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</si>
  <si>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</si>
  <si>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</si>
  <si>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</si>
  <si>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</si>
  <si>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</si>
  <si>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</si>
  <si>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</si>
  <si>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</si>
  <si>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</si>
  <si>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</si>
  <si>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</si>
  <si>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</si>
  <si>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</si>
  <si>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</si>
  <si>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</si>
  <si>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</si>
  <si>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</si>
  <si>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</si>
  <si>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</si>
  <si>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</si>
  <si>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</si>
  <si>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</si>
  <si>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</si>
  <si>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</si>
  <si>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</si>
  <si>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</si>
  <si>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</si>
  <si>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</si>
  <si>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</si>
  <si>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</si>
  <si>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</si>
  <si>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</si>
  <si>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</si>
  <si>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</si>
  <si>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</si>
  <si>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</si>
  <si>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</si>
  <si>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</si>
  <si>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</si>
  <si>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</si>
  <si>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</si>
  <si>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</si>
  <si>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</si>
  <si>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</si>
  <si>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</si>
  <si>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</si>
  <si>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</si>
  <si>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</si>
  <si>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</si>
  <si>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</si>
  <si>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</si>
  <si>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</si>
  <si>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</si>
  <si>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</si>
  <si>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</si>
  <si>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</si>
  <si>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</si>
  <si>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</si>
  <si>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</si>
  <si>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</si>
  <si>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</si>
  <si>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</si>
  <si>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</si>
  <si>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</si>
  <si>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</si>
  <si>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</si>
  <si>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</si>
  <si>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</si>
  <si>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</si>
  <si>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</si>
  <si>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</si>
  <si>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</si>
  <si>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</si>
  <si>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</si>
  <si>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</si>
  <si>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</si>
  <si>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</si>
  <si>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</si>
  <si>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</si>
  <si>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</si>
  <si>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</si>
  <si>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</si>
  <si>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</si>
  <si>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</si>
  <si>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</si>
  <si>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</si>
  <si>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</si>
  <si>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</si>
  <si>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</si>
  <si>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</si>
  <si>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</si>
  <si>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</si>
  <si>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</si>
  <si>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</si>
  <si>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</si>
  <si>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</si>
  <si>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</si>
  <si>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</si>
  <si>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</si>
  <si>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</si>
  <si>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</si>
  <si>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</si>
  <si>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</si>
  <si>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</si>
  <si>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– 494 days(December 2013)–O</t>
  </si>
  <si>
    <t>IDBI FMP - Series IV–518 Days (January 2014)–B</t>
  </si>
  <si>
    <t>IDBI FMP-Series IV–542 Days(February 2014)–F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</si>
  <si>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</si>
  <si>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</si>
  <si>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</si>
  <si>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</si>
  <si>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</si>
  <si>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</si>
  <si>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</si>
  <si>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</si>
  <si>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</si>
  <si>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</si>
  <si>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</si>
  <si>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</si>
  <si>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</si>
  <si>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</si>
  <si>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November, 2016(All figures in Rs. Crore)</t>
  </si>
  <si>
    <t>Table showing State wise /Union Territory wise contribution to AAUM of category of schemes as on 30th November, 2016</t>
  </si>
  <si>
    <t>IDBI Prudence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</si>
</sst>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124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100.47675635396661</v>
      </c>
      <c r="E8" s="40">
        <v>615.58372317969997</v>
      </c>
      <c r="F8" s="40">
        <v>0</v>
      </c>
      <c r="G8" s="40">
        <v>0</v>
      </c>
      <c r="H8" s="40">
        <v>3.5106545524982997</v>
      </c>
      <c r="I8" s="40">
        <v>1592.2001648030721</v>
      </c>
      <c r="J8" s="40">
        <v>446.01014016576596</v>
      </c>
      <c r="K8" s="40">
        <v>0</v>
      </c>
      <c r="L8" s="40">
        <v>26.237548091665797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1.7195473824975998</v>
      </c>
      <c r="S8" s="40">
        <v>176.25555190686617</v>
      </c>
      <c r="T8" s="40">
        <v>179.9267612166995</v>
      </c>
      <c r="U8" s="40">
        <v>0</v>
      </c>
      <c r="V8" s="40">
        <v>4.1351663505656999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2.1469236016650002</v>
      </c>
      <c r="AC8" s="40">
        <v>69.703273317512242</v>
      </c>
      <c r="AD8" s="40">
        <v>40.699161137199802</v>
      </c>
      <c r="AE8" s="40">
        <v>0</v>
      </c>
      <c r="AF8" s="40">
        <v>83.688675667031077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5.0423390778646011</v>
      </c>
      <c r="AM8" s="40">
        <v>23.745990627098703</v>
      </c>
      <c r="AN8" s="40">
        <v>387.19643535623214</v>
      </c>
      <c r="AO8" s="40">
        <v>0</v>
      </c>
      <c r="AP8" s="40">
        <v>27.400427243763797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6.6314238436235051</v>
      </c>
      <c r="AW8" s="40">
        <v>121.55661277023198</v>
      </c>
      <c r="AX8" s="40">
        <v>201.62845274899951</v>
      </c>
      <c r="AY8" s="40">
        <v>0</v>
      </c>
      <c r="AZ8" s="40">
        <v>60.136314703963592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1.8342266833274989</v>
      </c>
      <c r="BG8" s="40">
        <v>20.2680230956333</v>
      </c>
      <c r="BH8" s="40">
        <v>30.051245815099602</v>
      </c>
      <c r="BI8" s="40">
        <v>0</v>
      </c>
      <c r="BJ8" s="40">
        <v>1.8424277015659001</v>
      </c>
      <c r="BK8" s="41">
        <f>SUM(C8:BJ8)</f>
        <v>4229.6279673941099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100.47675635396661</v>
      </c>
      <c r="E9" s="38">
        <f t="shared" si="0"/>
        <v>615.58372317969997</v>
      </c>
      <c r="F9" s="38">
        <f t="shared" si="0"/>
        <v>0</v>
      </c>
      <c r="G9" s="38">
        <f t="shared" si="0"/>
        <v>0</v>
      </c>
      <c r="H9" s="38">
        <f t="shared" si="0"/>
        <v>3.5106545524982997</v>
      </c>
      <c r="I9" s="38">
        <f t="shared" si="0"/>
        <v>1592.2001648030721</v>
      </c>
      <c r="J9" s="38">
        <f t="shared" si="0"/>
        <v>446.01014016576596</v>
      </c>
      <c r="K9" s="38">
        <f t="shared" si="0"/>
        <v>0</v>
      </c>
      <c r="L9" s="38">
        <f t="shared" si="0"/>
        <v>26.237548091665797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1.7195473824975998</v>
      </c>
      <c r="S9" s="38">
        <f t="shared" si="0"/>
        <v>176.25555190686617</v>
      </c>
      <c r="T9" s="38">
        <f t="shared" si="0"/>
        <v>179.9267612166995</v>
      </c>
      <c r="U9" s="38">
        <f t="shared" si="0"/>
        <v>0</v>
      </c>
      <c r="V9" s="38">
        <f t="shared" si="0"/>
        <v>4.1351663505656999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2.1469236016650002</v>
      </c>
      <c r="AC9" s="38">
        <f t="shared" si="0"/>
        <v>69.703273317512242</v>
      </c>
      <c r="AD9" s="38">
        <f t="shared" si="0"/>
        <v>40.699161137199802</v>
      </c>
      <c r="AE9" s="38">
        <f t="shared" si="0"/>
        <v>0</v>
      </c>
      <c r="AF9" s="38">
        <f t="shared" si="0"/>
        <v>83.688675667031077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5.0423390778646011</v>
      </c>
      <c r="AM9" s="38">
        <f t="shared" si="0"/>
        <v>23.745990627098703</v>
      </c>
      <c r="AN9" s="38">
        <f t="shared" si="0"/>
        <v>387.19643535623214</v>
      </c>
      <c r="AO9" s="38">
        <f t="shared" si="0"/>
        <v>0</v>
      </c>
      <c r="AP9" s="38">
        <f t="shared" si="0"/>
        <v>27.400427243763797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6.6314238436235051</v>
      </c>
      <c r="AW9" s="38">
        <f>(SUM(AW8))</f>
        <v>121.55661277023198</v>
      </c>
      <c r="AX9" s="38">
        <f t="shared" si="0"/>
        <v>201.62845274899951</v>
      </c>
      <c r="AY9" s="38">
        <f t="shared" si="0"/>
        <v>0</v>
      </c>
      <c r="AZ9" s="38">
        <f t="shared" si="0"/>
        <v>60.136314703963592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1.8342266833274989</v>
      </c>
      <c r="BG9" s="38">
        <f t="shared" si="0"/>
        <v>20.2680230956333</v>
      </c>
      <c r="BH9" s="38">
        <f t="shared" si="0"/>
        <v>30.051245815099602</v>
      </c>
      <c r="BI9" s="38">
        <f t="shared" si="0"/>
        <v>0</v>
      </c>
      <c r="BJ9" s="38">
        <f t="shared" si="0"/>
        <v>1.8424277015659001</v>
      </c>
      <c r="BK9" s="36">
        <f>SUM(BK8)</f>
        <v>4229.6279673941099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3.7874405916332998</v>
      </c>
      <c r="E11" s="40">
        <v>0</v>
      </c>
      <c r="F11" s="40">
        <v>0</v>
      </c>
      <c r="G11" s="40">
        <v>0</v>
      </c>
      <c r="H11" s="40">
        <v>0.12558315729960001</v>
      </c>
      <c r="I11" s="40">
        <v>0</v>
      </c>
      <c r="J11" s="40">
        <v>0.61312589886659996</v>
      </c>
      <c r="K11" s="40">
        <v>0</v>
      </c>
      <c r="L11" s="40">
        <v>7.8589219566600005E-2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0.13877211283289997</v>
      </c>
      <c r="S11" s="40">
        <v>2.4619800333299999E-2</v>
      </c>
      <c r="T11" s="40">
        <v>0</v>
      </c>
      <c r="U11" s="40">
        <v>0</v>
      </c>
      <c r="V11" s="40">
        <v>1.2001431233299999E-2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0.92357292709869987</v>
      </c>
      <c r="AC11" s="40">
        <v>0.1333451175666</v>
      </c>
      <c r="AD11" s="40">
        <v>1.6211641073331999</v>
      </c>
      <c r="AE11" s="40">
        <v>0</v>
      </c>
      <c r="AF11" s="40">
        <v>0.78617565973320003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0.85183409343129957</v>
      </c>
      <c r="AM11" s="40">
        <v>4.8996862099999997E-2</v>
      </c>
      <c r="AN11" s="40">
        <v>1.4255783333333001</v>
      </c>
      <c r="AO11" s="40">
        <v>0</v>
      </c>
      <c r="AP11" s="40">
        <v>0.4540118906665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0.91394482519849984</v>
      </c>
      <c r="AW11" s="40">
        <v>6.9337812558998007</v>
      </c>
      <c r="AX11" s="40">
        <v>0</v>
      </c>
      <c r="AY11" s="40">
        <v>0</v>
      </c>
      <c r="AZ11" s="40">
        <v>1.1465642147663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0.30460429656560006</v>
      </c>
      <c r="BG11" s="40">
        <v>0.57821841123329998</v>
      </c>
      <c r="BH11" s="40">
        <v>2.0042025431999999</v>
      </c>
      <c r="BI11" s="40">
        <v>0</v>
      </c>
      <c r="BJ11" s="40">
        <v>7.9636646332999998E-3</v>
      </c>
      <c r="BK11" s="41">
        <f>SUM(C11:BJ11)</f>
        <v>22.914090414525205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3.7874405916332998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0.12558315729960001</v>
      </c>
      <c r="I12" s="38">
        <f t="shared" si="1"/>
        <v>0</v>
      </c>
      <c r="J12" s="38">
        <f t="shared" si="1"/>
        <v>0.61312589886659996</v>
      </c>
      <c r="K12" s="38">
        <f t="shared" si="1"/>
        <v>0</v>
      </c>
      <c r="L12" s="38">
        <f t="shared" si="1"/>
        <v>7.8589219566600005E-2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0.13877211283289997</v>
      </c>
      <c r="S12" s="38">
        <f t="shared" si="1"/>
        <v>2.4619800333299999E-2</v>
      </c>
      <c r="T12" s="38">
        <f t="shared" si="1"/>
        <v>0</v>
      </c>
      <c r="U12" s="38">
        <f t="shared" si="1"/>
        <v>0</v>
      </c>
      <c r="V12" s="38">
        <f t="shared" si="1"/>
        <v>1.2001431233299999E-2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0.92357292709869987</v>
      </c>
      <c r="AC12" s="38">
        <f t="shared" si="1"/>
        <v>0.1333451175666</v>
      </c>
      <c r="AD12" s="38">
        <f t="shared" si="1"/>
        <v>1.6211641073331999</v>
      </c>
      <c r="AE12" s="38">
        <f t="shared" si="1"/>
        <v>0</v>
      </c>
      <c r="AF12" s="38">
        <f t="shared" si="1"/>
        <v>0.78617565973320003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0.85183409343129957</v>
      </c>
      <c r="AM12" s="38">
        <f t="shared" si="1"/>
        <v>4.8996862099999997E-2</v>
      </c>
      <c r="AN12" s="38">
        <f t="shared" si="1"/>
        <v>1.4255783333333001</v>
      </c>
      <c r="AO12" s="38">
        <f t="shared" si="1"/>
        <v>0</v>
      </c>
      <c r="AP12" s="38">
        <f t="shared" si="1"/>
        <v>0.4540118906665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0.91394482519849984</v>
      </c>
      <c r="AW12" s="38">
        <f>(SUM(AW11))</f>
        <v>6.9337812558998007</v>
      </c>
      <c r="AX12" s="38">
        <f t="shared" si="1"/>
        <v>0</v>
      </c>
      <c r="AY12" s="38">
        <f t="shared" si="1"/>
        <v>0</v>
      </c>
      <c r="AZ12" s="38">
        <f t="shared" si="1"/>
        <v>1.1465642147663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0.30460429656560006</v>
      </c>
      <c r="BG12" s="38">
        <f t="shared" si="1"/>
        <v>0.57821841123329998</v>
      </c>
      <c r="BH12" s="38">
        <f t="shared" si="1"/>
        <v>2.0042025431999999</v>
      </c>
      <c r="BI12" s="38">
        <f t="shared" si="1"/>
        <v>0</v>
      </c>
      <c r="BJ12" s="38">
        <f t="shared" si="1"/>
        <v>7.9636646332999998E-3</v>
      </c>
      <c r="BK12" s="39">
        <f>SUM(BK11)</f>
        <v>22.914090414525205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34" t="s">
        <v>107</v>
      </c>
      <c r="C14" s="40">
        <v>0</v>
      </c>
      <c r="D14" s="40">
        <v>2.5703653333332999</v>
      </c>
      <c r="E14" s="40">
        <v>0</v>
      </c>
      <c r="F14" s="40">
        <v>0</v>
      </c>
      <c r="G14" s="40">
        <v>0</v>
      </c>
      <c r="H14" s="40">
        <v>0.18816947009990001</v>
      </c>
      <c r="I14" s="40">
        <v>0</v>
      </c>
      <c r="J14" s="40">
        <v>0</v>
      </c>
      <c r="K14" s="40">
        <v>0</v>
      </c>
      <c r="L14" s="40">
        <v>6.4259133333299995E-2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7.0042455333331999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0.27910090816650002</v>
      </c>
      <c r="AC14" s="40">
        <v>0</v>
      </c>
      <c r="AD14" s="40">
        <v>0</v>
      </c>
      <c r="AE14" s="40">
        <v>0</v>
      </c>
      <c r="AF14" s="40">
        <v>2.5565921487664998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0.19114279989980001</v>
      </c>
      <c r="AM14" s="40">
        <v>0</v>
      </c>
      <c r="AN14" s="40">
        <v>0</v>
      </c>
      <c r="AO14" s="40">
        <v>0</v>
      </c>
      <c r="AP14" s="40">
        <v>1.4252039913997998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2.2893911679315995</v>
      </c>
      <c r="AW14" s="40">
        <v>3.3212245153996998</v>
      </c>
      <c r="AX14" s="40">
        <v>0</v>
      </c>
      <c r="AY14" s="40">
        <v>0</v>
      </c>
      <c r="AZ14" s="40">
        <v>15.687597674565295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0.1354052651331</v>
      </c>
      <c r="BG14" s="40">
        <v>3.1788258333299999E-2</v>
      </c>
      <c r="BH14" s="40">
        <v>1.2715176181000001</v>
      </c>
      <c r="BI14" s="40">
        <v>0</v>
      </c>
      <c r="BJ14" s="40">
        <v>0.12317190636650001</v>
      </c>
      <c r="BK14" s="41">
        <f t="shared" ref="BK14:BK16" si="2">SUM(C14:BJ14)</f>
        <v>37.139175724161795</v>
      </c>
    </row>
    <row r="15" spans="1:107">
      <c r="A15" s="17"/>
      <c r="B15" s="34" t="s">
        <v>108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0.1044367007</v>
      </c>
      <c r="I15" s="40">
        <v>0</v>
      </c>
      <c r="J15" s="40">
        <v>0</v>
      </c>
      <c r="K15" s="40">
        <v>0</v>
      </c>
      <c r="L15" s="40">
        <v>2.0518440710000001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3.66278869666E-2</v>
      </c>
      <c r="S15" s="40">
        <v>0</v>
      </c>
      <c r="T15" s="40">
        <v>0.31801675000000001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0.26859745396630003</v>
      </c>
      <c r="AC15" s="40">
        <v>0</v>
      </c>
      <c r="AD15" s="40">
        <v>0.1256006666666</v>
      </c>
      <c r="AE15" s="40">
        <v>0</v>
      </c>
      <c r="AF15" s="40">
        <v>4.0650075730332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0.18956301969979999</v>
      </c>
      <c r="AM15" s="40">
        <v>0</v>
      </c>
      <c r="AN15" s="40">
        <v>0</v>
      </c>
      <c r="AO15" s="40">
        <v>0</v>
      </c>
      <c r="AP15" s="40">
        <v>0.8091844352998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1.6257336464989995</v>
      </c>
      <c r="AW15" s="40">
        <v>5.2439705557998</v>
      </c>
      <c r="AX15" s="40">
        <v>0</v>
      </c>
      <c r="AY15" s="40">
        <v>0</v>
      </c>
      <c r="AZ15" s="40">
        <v>9.2467646721987009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0.35396872066639995</v>
      </c>
      <c r="BG15" s="40">
        <v>2.5120133333299998E-2</v>
      </c>
      <c r="BH15" s="40">
        <v>0</v>
      </c>
      <c r="BI15" s="40">
        <v>0</v>
      </c>
      <c r="BJ15" s="40">
        <v>0.20630123529989999</v>
      </c>
      <c r="BK15" s="41">
        <f t="shared" si="2"/>
        <v>24.670737521129404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5.0303520000000001E-3</v>
      </c>
      <c r="I16" s="40">
        <v>2.5151759999999999</v>
      </c>
      <c r="J16" s="40">
        <v>0</v>
      </c>
      <c r="K16" s="40">
        <v>0</v>
      </c>
      <c r="L16" s="40">
        <v>0.23265377999999998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0.118783478</v>
      </c>
      <c r="AC16" s="40">
        <v>0</v>
      </c>
      <c r="AD16" s="40">
        <v>0</v>
      </c>
      <c r="AE16" s="40">
        <v>0</v>
      </c>
      <c r="AF16" s="40">
        <v>0.44730180000000003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0.1771887623999</v>
      </c>
      <c r="AM16" s="40">
        <v>0</v>
      </c>
      <c r="AN16" s="40">
        <v>0.37275150000000001</v>
      </c>
      <c r="AO16" s="40">
        <v>0</v>
      </c>
      <c r="AP16" s="40">
        <v>0.59501794876659997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0.78948146466629987</v>
      </c>
      <c r="AW16" s="40">
        <v>8.2005330000000001</v>
      </c>
      <c r="AX16" s="40">
        <v>0</v>
      </c>
      <c r="AY16" s="40">
        <v>0</v>
      </c>
      <c r="AZ16" s="40">
        <v>4.3052798250000004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7.5316028466599988E-2</v>
      </c>
      <c r="BG16" s="40">
        <v>2.6524084853666001</v>
      </c>
      <c r="BH16" s="40">
        <v>0</v>
      </c>
      <c r="BI16" s="40">
        <v>0</v>
      </c>
      <c r="BJ16" s="40">
        <v>0.32703598109999998</v>
      </c>
      <c r="BK16" s="41">
        <f t="shared" si="2"/>
        <v>20.813958405765998</v>
      </c>
    </row>
    <row r="17" spans="1:67">
      <c r="A17" s="17"/>
      <c r="B17" s="26" t="s">
        <v>97</v>
      </c>
      <c r="C17" s="39">
        <f t="shared" ref="C17:AH17" si="3">SUM(C14:C16)</f>
        <v>0</v>
      </c>
      <c r="D17" s="39">
        <f t="shared" si="3"/>
        <v>2.5703653333332999</v>
      </c>
      <c r="E17" s="39">
        <f t="shared" si="3"/>
        <v>0</v>
      </c>
      <c r="F17" s="39">
        <f t="shared" si="3"/>
        <v>0</v>
      </c>
      <c r="G17" s="39">
        <f t="shared" si="3"/>
        <v>0</v>
      </c>
      <c r="H17" s="39">
        <f t="shared" si="3"/>
        <v>0.29763652279990005</v>
      </c>
      <c r="I17" s="39">
        <f t="shared" si="3"/>
        <v>2.5151759999999999</v>
      </c>
      <c r="J17" s="39">
        <f t="shared" si="3"/>
        <v>0</v>
      </c>
      <c r="K17" s="39">
        <f t="shared" si="3"/>
        <v>0</v>
      </c>
      <c r="L17" s="39">
        <f t="shared" si="3"/>
        <v>2.3487569843333</v>
      </c>
      <c r="M17" s="39">
        <f t="shared" si="3"/>
        <v>0</v>
      </c>
      <c r="N17" s="39">
        <f t="shared" si="3"/>
        <v>0</v>
      </c>
      <c r="O17" s="39">
        <f t="shared" si="3"/>
        <v>0</v>
      </c>
      <c r="P17" s="39">
        <f t="shared" si="3"/>
        <v>0</v>
      </c>
      <c r="Q17" s="39">
        <f t="shared" si="3"/>
        <v>0</v>
      </c>
      <c r="R17" s="39">
        <f t="shared" si="3"/>
        <v>3.66278869666E-2</v>
      </c>
      <c r="S17" s="39">
        <f t="shared" si="3"/>
        <v>0</v>
      </c>
      <c r="T17" s="39">
        <f t="shared" si="3"/>
        <v>0.31801675000000001</v>
      </c>
      <c r="U17" s="39">
        <f t="shared" si="3"/>
        <v>0</v>
      </c>
      <c r="V17" s="39">
        <f t="shared" si="3"/>
        <v>7.0042455333331999</v>
      </c>
      <c r="W17" s="39">
        <f t="shared" si="3"/>
        <v>0</v>
      </c>
      <c r="X17" s="39">
        <f t="shared" si="3"/>
        <v>0</v>
      </c>
      <c r="Y17" s="39">
        <f t="shared" si="3"/>
        <v>0</v>
      </c>
      <c r="Z17" s="39">
        <f t="shared" si="3"/>
        <v>0</v>
      </c>
      <c r="AA17" s="39">
        <f t="shared" si="3"/>
        <v>0</v>
      </c>
      <c r="AB17" s="39">
        <f t="shared" si="3"/>
        <v>0.66648184013279999</v>
      </c>
      <c r="AC17" s="39">
        <f t="shared" si="3"/>
        <v>0</v>
      </c>
      <c r="AD17" s="39">
        <f t="shared" si="3"/>
        <v>0.1256006666666</v>
      </c>
      <c r="AE17" s="39">
        <f t="shared" si="3"/>
        <v>0</v>
      </c>
      <c r="AF17" s="39">
        <f t="shared" si="3"/>
        <v>7.0689015217996998</v>
      </c>
      <c r="AG17" s="39">
        <f t="shared" si="3"/>
        <v>0</v>
      </c>
      <c r="AH17" s="39">
        <f t="shared" si="3"/>
        <v>0</v>
      </c>
      <c r="AI17" s="39">
        <f t="shared" ref="AI17:BK17" si="4">SUM(AI14:AI16)</f>
        <v>0</v>
      </c>
      <c r="AJ17" s="39">
        <f t="shared" si="4"/>
        <v>0</v>
      </c>
      <c r="AK17" s="39">
        <f t="shared" si="4"/>
        <v>0</v>
      </c>
      <c r="AL17" s="39">
        <f t="shared" si="4"/>
        <v>0.55789458199950004</v>
      </c>
      <c r="AM17" s="39">
        <f t="shared" si="4"/>
        <v>0</v>
      </c>
      <c r="AN17" s="39">
        <f t="shared" si="4"/>
        <v>0.37275150000000001</v>
      </c>
      <c r="AO17" s="39">
        <f t="shared" si="4"/>
        <v>0</v>
      </c>
      <c r="AP17" s="39">
        <f t="shared" si="4"/>
        <v>2.8294063754661996</v>
      </c>
      <c r="AQ17" s="39">
        <f t="shared" si="4"/>
        <v>0</v>
      </c>
      <c r="AR17" s="39">
        <f t="shared" si="4"/>
        <v>0</v>
      </c>
      <c r="AS17" s="39">
        <f t="shared" si="4"/>
        <v>0</v>
      </c>
      <c r="AT17" s="39">
        <f t="shared" si="4"/>
        <v>0</v>
      </c>
      <c r="AU17" s="39">
        <f t="shared" si="4"/>
        <v>0</v>
      </c>
      <c r="AV17" s="39">
        <f t="shared" si="4"/>
        <v>4.7046062790968985</v>
      </c>
      <c r="AW17" s="39">
        <f t="shared" si="4"/>
        <v>16.765728071199501</v>
      </c>
      <c r="AX17" s="39">
        <f t="shared" si="4"/>
        <v>0</v>
      </c>
      <c r="AY17" s="39">
        <f t="shared" si="4"/>
        <v>0</v>
      </c>
      <c r="AZ17" s="39">
        <f t="shared" si="4"/>
        <v>29.239642171763997</v>
      </c>
      <c r="BA17" s="39">
        <f t="shared" si="4"/>
        <v>0</v>
      </c>
      <c r="BB17" s="39">
        <f t="shared" si="4"/>
        <v>0</v>
      </c>
      <c r="BC17" s="39">
        <f t="shared" si="4"/>
        <v>0</v>
      </c>
      <c r="BD17" s="39">
        <f t="shared" si="4"/>
        <v>0</v>
      </c>
      <c r="BE17" s="39">
        <f t="shared" si="4"/>
        <v>0</v>
      </c>
      <c r="BF17" s="39">
        <f t="shared" si="4"/>
        <v>0.56469001426609999</v>
      </c>
      <c r="BG17" s="39">
        <f t="shared" si="4"/>
        <v>2.7093168770332001</v>
      </c>
      <c r="BH17" s="39">
        <f t="shared" si="4"/>
        <v>1.2715176181000001</v>
      </c>
      <c r="BI17" s="39">
        <f t="shared" si="4"/>
        <v>0</v>
      </c>
      <c r="BJ17" s="39">
        <f t="shared" si="4"/>
        <v>0.65650912276639994</v>
      </c>
      <c r="BK17" s="39">
        <f t="shared" si="4"/>
        <v>82.6238716510572</v>
      </c>
    </row>
    <row r="18" spans="1:67">
      <c r="A18" s="17" t="s">
        <v>83</v>
      </c>
      <c r="B18" s="25" t="s">
        <v>15</v>
      </c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5"/>
    </row>
    <row r="19" spans="1:67">
      <c r="A19" s="17"/>
      <c r="B19" s="26" t="s">
        <v>40</v>
      </c>
      <c r="C19" s="36">
        <v>0</v>
      </c>
      <c r="D19" s="35">
        <v>0</v>
      </c>
      <c r="E19" s="35">
        <v>0</v>
      </c>
      <c r="F19" s="35">
        <v>0</v>
      </c>
      <c r="G19" s="37">
        <v>0</v>
      </c>
      <c r="H19" s="36">
        <v>0</v>
      </c>
      <c r="I19" s="35">
        <v>0</v>
      </c>
      <c r="J19" s="35">
        <v>0</v>
      </c>
      <c r="K19" s="35">
        <v>0</v>
      </c>
      <c r="L19" s="37">
        <v>0</v>
      </c>
      <c r="M19" s="36">
        <v>0</v>
      </c>
      <c r="N19" s="35">
        <v>0</v>
      </c>
      <c r="O19" s="35">
        <v>0</v>
      </c>
      <c r="P19" s="35">
        <v>0</v>
      </c>
      <c r="Q19" s="37">
        <v>0</v>
      </c>
      <c r="R19" s="36">
        <v>0</v>
      </c>
      <c r="S19" s="35">
        <v>0</v>
      </c>
      <c r="T19" s="35">
        <v>0</v>
      </c>
      <c r="U19" s="35">
        <v>0</v>
      </c>
      <c r="V19" s="37">
        <v>0</v>
      </c>
      <c r="W19" s="36">
        <v>0</v>
      </c>
      <c r="X19" s="35">
        <v>0</v>
      </c>
      <c r="Y19" s="35">
        <v>0</v>
      </c>
      <c r="Z19" s="35">
        <v>0</v>
      </c>
      <c r="AA19" s="37">
        <v>0</v>
      </c>
      <c r="AB19" s="36">
        <v>0</v>
      </c>
      <c r="AC19" s="35">
        <v>0</v>
      </c>
      <c r="AD19" s="35">
        <v>0</v>
      </c>
      <c r="AE19" s="35">
        <v>0</v>
      </c>
      <c r="AF19" s="37">
        <v>0</v>
      </c>
      <c r="AG19" s="36">
        <v>0</v>
      </c>
      <c r="AH19" s="35">
        <v>0</v>
      </c>
      <c r="AI19" s="35">
        <v>0</v>
      </c>
      <c r="AJ19" s="35">
        <v>0</v>
      </c>
      <c r="AK19" s="37">
        <v>0</v>
      </c>
      <c r="AL19" s="36">
        <v>0</v>
      </c>
      <c r="AM19" s="35">
        <v>0</v>
      </c>
      <c r="AN19" s="35">
        <v>0</v>
      </c>
      <c r="AO19" s="35">
        <v>0</v>
      </c>
      <c r="AP19" s="37">
        <v>0</v>
      </c>
      <c r="AQ19" s="36">
        <v>0</v>
      </c>
      <c r="AR19" s="35">
        <v>0</v>
      </c>
      <c r="AS19" s="35">
        <v>0</v>
      </c>
      <c r="AT19" s="35">
        <v>0</v>
      </c>
      <c r="AU19" s="37">
        <v>0</v>
      </c>
      <c r="AV19" s="36">
        <v>0</v>
      </c>
      <c r="AW19" s="35">
        <v>0</v>
      </c>
      <c r="AX19" s="35">
        <v>0</v>
      </c>
      <c r="AY19" s="35">
        <v>0</v>
      </c>
      <c r="AZ19" s="37">
        <v>0</v>
      </c>
      <c r="BA19" s="36">
        <v>0</v>
      </c>
      <c r="BB19" s="35">
        <v>0</v>
      </c>
      <c r="BC19" s="35">
        <v>0</v>
      </c>
      <c r="BD19" s="35">
        <v>0</v>
      </c>
      <c r="BE19" s="37">
        <v>0</v>
      </c>
      <c r="BF19" s="36">
        <v>0</v>
      </c>
      <c r="BG19" s="35">
        <v>0</v>
      </c>
      <c r="BH19" s="35">
        <v>0</v>
      </c>
      <c r="BI19" s="35">
        <v>0</v>
      </c>
      <c r="BJ19" s="37">
        <v>0</v>
      </c>
      <c r="BK19" s="41">
        <f>SUM(C19:BJ19)</f>
        <v>0</v>
      </c>
    </row>
    <row r="20" spans="1:67">
      <c r="A20" s="17"/>
      <c r="B20" s="26" t="s">
        <v>96</v>
      </c>
      <c r="C20" s="38">
        <f t="shared" ref="C20:BJ20" si="5">SUM(C19)</f>
        <v>0</v>
      </c>
      <c r="D20" s="38">
        <f t="shared" si="5"/>
        <v>0</v>
      </c>
      <c r="E20" s="38">
        <f t="shared" si="5"/>
        <v>0</v>
      </c>
      <c r="F20" s="38">
        <f t="shared" si="5"/>
        <v>0</v>
      </c>
      <c r="G20" s="38">
        <f t="shared" si="5"/>
        <v>0</v>
      </c>
      <c r="H20" s="38">
        <f t="shared" si="5"/>
        <v>0</v>
      </c>
      <c r="I20" s="38">
        <f t="shared" si="5"/>
        <v>0</v>
      </c>
      <c r="J20" s="38">
        <f t="shared" si="5"/>
        <v>0</v>
      </c>
      <c r="K20" s="38">
        <f t="shared" si="5"/>
        <v>0</v>
      </c>
      <c r="L20" s="38">
        <f t="shared" si="5"/>
        <v>0</v>
      </c>
      <c r="M20" s="38">
        <f t="shared" si="5"/>
        <v>0</v>
      </c>
      <c r="N20" s="38">
        <f t="shared" si="5"/>
        <v>0</v>
      </c>
      <c r="O20" s="38">
        <f t="shared" si="5"/>
        <v>0</v>
      </c>
      <c r="P20" s="38">
        <f t="shared" si="5"/>
        <v>0</v>
      </c>
      <c r="Q20" s="38">
        <f t="shared" si="5"/>
        <v>0</v>
      </c>
      <c r="R20" s="38">
        <f t="shared" si="5"/>
        <v>0</v>
      </c>
      <c r="S20" s="38">
        <f t="shared" si="5"/>
        <v>0</v>
      </c>
      <c r="T20" s="38">
        <f t="shared" si="5"/>
        <v>0</v>
      </c>
      <c r="U20" s="38">
        <f t="shared" si="5"/>
        <v>0</v>
      </c>
      <c r="V20" s="38">
        <f t="shared" si="5"/>
        <v>0</v>
      </c>
      <c r="W20" s="38">
        <f t="shared" si="5"/>
        <v>0</v>
      </c>
      <c r="X20" s="38">
        <f t="shared" si="5"/>
        <v>0</v>
      </c>
      <c r="Y20" s="38">
        <f t="shared" si="5"/>
        <v>0</v>
      </c>
      <c r="Z20" s="38">
        <f t="shared" si="5"/>
        <v>0</v>
      </c>
      <c r="AA20" s="38">
        <f t="shared" si="5"/>
        <v>0</v>
      </c>
      <c r="AB20" s="38">
        <f t="shared" si="5"/>
        <v>0</v>
      </c>
      <c r="AC20" s="38">
        <f t="shared" si="5"/>
        <v>0</v>
      </c>
      <c r="AD20" s="38">
        <f t="shared" si="5"/>
        <v>0</v>
      </c>
      <c r="AE20" s="38">
        <f t="shared" si="5"/>
        <v>0</v>
      </c>
      <c r="AF20" s="38">
        <f t="shared" si="5"/>
        <v>0</v>
      </c>
      <c r="AG20" s="38">
        <f t="shared" si="5"/>
        <v>0</v>
      </c>
      <c r="AH20" s="38">
        <f t="shared" si="5"/>
        <v>0</v>
      </c>
      <c r="AI20" s="38">
        <f t="shared" si="5"/>
        <v>0</v>
      </c>
      <c r="AJ20" s="38">
        <f t="shared" si="5"/>
        <v>0</v>
      </c>
      <c r="AK20" s="38">
        <f t="shared" si="5"/>
        <v>0</v>
      </c>
      <c r="AL20" s="38">
        <f t="shared" si="5"/>
        <v>0</v>
      </c>
      <c r="AM20" s="38">
        <f t="shared" si="5"/>
        <v>0</v>
      </c>
      <c r="AN20" s="38">
        <f t="shared" si="5"/>
        <v>0</v>
      </c>
      <c r="AO20" s="38">
        <f t="shared" si="5"/>
        <v>0</v>
      </c>
      <c r="AP20" s="38">
        <f t="shared" si="5"/>
        <v>0</v>
      </c>
      <c r="AQ20" s="38">
        <f t="shared" si="5"/>
        <v>0</v>
      </c>
      <c r="AR20" s="38">
        <f t="shared" si="5"/>
        <v>0</v>
      </c>
      <c r="AS20" s="38">
        <f t="shared" si="5"/>
        <v>0</v>
      </c>
      <c r="AT20" s="38">
        <f t="shared" si="5"/>
        <v>0</v>
      </c>
      <c r="AU20" s="38">
        <f t="shared" si="5"/>
        <v>0</v>
      </c>
      <c r="AV20" s="38">
        <f t="shared" si="5"/>
        <v>0</v>
      </c>
      <c r="AW20" s="38">
        <f t="shared" si="5"/>
        <v>0</v>
      </c>
      <c r="AX20" s="38">
        <f t="shared" si="5"/>
        <v>0</v>
      </c>
      <c r="AY20" s="38">
        <f t="shared" si="5"/>
        <v>0</v>
      </c>
      <c r="AZ20" s="38">
        <f t="shared" si="5"/>
        <v>0</v>
      </c>
      <c r="BA20" s="38">
        <f t="shared" si="5"/>
        <v>0</v>
      </c>
      <c r="BB20" s="38">
        <f t="shared" si="5"/>
        <v>0</v>
      </c>
      <c r="BC20" s="38">
        <f t="shared" si="5"/>
        <v>0</v>
      </c>
      <c r="BD20" s="38">
        <f t="shared" si="5"/>
        <v>0</v>
      </c>
      <c r="BE20" s="38">
        <f t="shared" si="5"/>
        <v>0</v>
      </c>
      <c r="BF20" s="38">
        <f t="shared" si="5"/>
        <v>0</v>
      </c>
      <c r="BG20" s="38">
        <f t="shared" si="5"/>
        <v>0</v>
      </c>
      <c r="BH20" s="38">
        <f t="shared" si="5"/>
        <v>0</v>
      </c>
      <c r="BI20" s="38">
        <f t="shared" si="5"/>
        <v>0</v>
      </c>
      <c r="BJ20" s="38">
        <f t="shared" si="5"/>
        <v>0</v>
      </c>
      <c r="BK20" s="39">
        <f>SUM(BK19)</f>
        <v>0</v>
      </c>
    </row>
    <row r="21" spans="1:67">
      <c r="A21" s="17" t="s">
        <v>85</v>
      </c>
      <c r="B21" s="33" t="s">
        <v>101</v>
      </c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5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95</v>
      </c>
      <c r="C23" s="38">
        <f t="shared" ref="C23:BJ23" si="6">SUM(C22)</f>
        <v>0</v>
      </c>
      <c r="D23" s="38">
        <f t="shared" si="6"/>
        <v>0</v>
      </c>
      <c r="E23" s="38">
        <f t="shared" si="6"/>
        <v>0</v>
      </c>
      <c r="F23" s="38">
        <f t="shared" si="6"/>
        <v>0</v>
      </c>
      <c r="G23" s="38">
        <f t="shared" si="6"/>
        <v>0</v>
      </c>
      <c r="H23" s="38">
        <f t="shared" si="6"/>
        <v>0</v>
      </c>
      <c r="I23" s="38">
        <f t="shared" si="6"/>
        <v>0</v>
      </c>
      <c r="J23" s="38">
        <f t="shared" si="6"/>
        <v>0</v>
      </c>
      <c r="K23" s="38">
        <f t="shared" si="6"/>
        <v>0</v>
      </c>
      <c r="L23" s="38">
        <f t="shared" si="6"/>
        <v>0</v>
      </c>
      <c r="M23" s="38">
        <f t="shared" si="6"/>
        <v>0</v>
      </c>
      <c r="N23" s="38">
        <f t="shared" si="6"/>
        <v>0</v>
      </c>
      <c r="O23" s="38">
        <f t="shared" si="6"/>
        <v>0</v>
      </c>
      <c r="P23" s="38">
        <f t="shared" si="6"/>
        <v>0</v>
      </c>
      <c r="Q23" s="38">
        <f t="shared" si="6"/>
        <v>0</v>
      </c>
      <c r="R23" s="38">
        <f t="shared" si="6"/>
        <v>0</v>
      </c>
      <c r="S23" s="38">
        <f t="shared" si="6"/>
        <v>0</v>
      </c>
      <c r="T23" s="38">
        <f t="shared" si="6"/>
        <v>0</v>
      </c>
      <c r="U23" s="38">
        <f t="shared" si="6"/>
        <v>0</v>
      </c>
      <c r="V23" s="38">
        <f t="shared" si="6"/>
        <v>0</v>
      </c>
      <c r="W23" s="38">
        <f t="shared" si="6"/>
        <v>0</v>
      </c>
      <c r="X23" s="38">
        <f t="shared" si="6"/>
        <v>0</v>
      </c>
      <c r="Y23" s="38">
        <f t="shared" si="6"/>
        <v>0</v>
      </c>
      <c r="Z23" s="38">
        <f t="shared" si="6"/>
        <v>0</v>
      </c>
      <c r="AA23" s="38">
        <f t="shared" si="6"/>
        <v>0</v>
      </c>
      <c r="AB23" s="38">
        <f t="shared" si="6"/>
        <v>0</v>
      </c>
      <c r="AC23" s="38">
        <f t="shared" si="6"/>
        <v>0</v>
      </c>
      <c r="AD23" s="38">
        <f t="shared" si="6"/>
        <v>0</v>
      </c>
      <c r="AE23" s="38">
        <f t="shared" si="6"/>
        <v>0</v>
      </c>
      <c r="AF23" s="38">
        <f t="shared" si="6"/>
        <v>0</v>
      </c>
      <c r="AG23" s="38">
        <f t="shared" si="6"/>
        <v>0</v>
      </c>
      <c r="AH23" s="38">
        <f t="shared" si="6"/>
        <v>0</v>
      </c>
      <c r="AI23" s="38">
        <f t="shared" si="6"/>
        <v>0</v>
      </c>
      <c r="AJ23" s="38">
        <f t="shared" si="6"/>
        <v>0</v>
      </c>
      <c r="AK23" s="38">
        <f t="shared" si="6"/>
        <v>0</v>
      </c>
      <c r="AL23" s="38">
        <f t="shared" si="6"/>
        <v>0</v>
      </c>
      <c r="AM23" s="38">
        <f t="shared" si="6"/>
        <v>0</v>
      </c>
      <c r="AN23" s="38">
        <f t="shared" si="6"/>
        <v>0</v>
      </c>
      <c r="AO23" s="38">
        <f t="shared" si="6"/>
        <v>0</v>
      </c>
      <c r="AP23" s="38">
        <f t="shared" si="6"/>
        <v>0</v>
      </c>
      <c r="AQ23" s="38">
        <f t="shared" si="6"/>
        <v>0</v>
      </c>
      <c r="AR23" s="38">
        <f t="shared" si="6"/>
        <v>0</v>
      </c>
      <c r="AS23" s="38">
        <f t="shared" si="6"/>
        <v>0</v>
      </c>
      <c r="AT23" s="38">
        <f t="shared" si="6"/>
        <v>0</v>
      </c>
      <c r="AU23" s="38">
        <f t="shared" si="6"/>
        <v>0</v>
      </c>
      <c r="AV23" s="38">
        <f t="shared" si="6"/>
        <v>0</v>
      </c>
      <c r="AW23" s="38">
        <f t="shared" si="6"/>
        <v>0</v>
      </c>
      <c r="AX23" s="38">
        <f t="shared" si="6"/>
        <v>0</v>
      </c>
      <c r="AY23" s="38">
        <f t="shared" si="6"/>
        <v>0</v>
      </c>
      <c r="AZ23" s="38">
        <f t="shared" si="6"/>
        <v>0</v>
      </c>
      <c r="BA23" s="38">
        <f t="shared" si="6"/>
        <v>0</v>
      </c>
      <c r="BB23" s="38">
        <f t="shared" si="6"/>
        <v>0</v>
      </c>
      <c r="BC23" s="38">
        <f t="shared" si="6"/>
        <v>0</v>
      </c>
      <c r="BD23" s="38">
        <f t="shared" si="6"/>
        <v>0</v>
      </c>
      <c r="BE23" s="38">
        <f t="shared" si="6"/>
        <v>0</v>
      </c>
      <c r="BF23" s="38">
        <f t="shared" si="6"/>
        <v>0</v>
      </c>
      <c r="BG23" s="38">
        <f t="shared" si="6"/>
        <v>0</v>
      </c>
      <c r="BH23" s="38">
        <f t="shared" si="6"/>
        <v>0</v>
      </c>
      <c r="BI23" s="38">
        <f t="shared" si="6"/>
        <v>0</v>
      </c>
      <c r="BJ23" s="38">
        <f t="shared" si="6"/>
        <v>0</v>
      </c>
      <c r="BK23" s="39">
        <f>SUM(BK22)</f>
        <v>0</v>
      </c>
    </row>
    <row r="24" spans="1:67">
      <c r="A24" s="17" t="s">
        <v>86</v>
      </c>
      <c r="B24" s="25" t="s">
        <v>16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5"/>
    </row>
    <row r="25" spans="1:67">
      <c r="A25" s="17"/>
      <c r="B25" s="34" t="s">
        <v>110</v>
      </c>
      <c r="C25" s="40">
        <v>0</v>
      </c>
      <c r="D25" s="40">
        <v>0.60038029150000005</v>
      </c>
      <c r="E25" s="40">
        <v>0</v>
      </c>
      <c r="F25" s="40">
        <v>0</v>
      </c>
      <c r="G25" s="40">
        <v>0</v>
      </c>
      <c r="H25" s="40">
        <v>0.32440261226619999</v>
      </c>
      <c r="I25" s="40">
        <v>6.4172929385332003</v>
      </c>
      <c r="J25" s="40">
        <v>0</v>
      </c>
      <c r="K25" s="40">
        <v>0</v>
      </c>
      <c r="L25" s="40">
        <v>0.59662527113300001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0.41629432593249999</v>
      </c>
      <c r="S25" s="40">
        <v>1.0434085223998999</v>
      </c>
      <c r="T25" s="40">
        <v>0.90618819746659995</v>
      </c>
      <c r="U25" s="40">
        <v>0</v>
      </c>
      <c r="V25" s="40">
        <v>0.70259370409989985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4.1729704002650996</v>
      </c>
      <c r="AC25" s="40">
        <v>0.8681947540331999</v>
      </c>
      <c r="AD25" s="40">
        <v>0.38437700000000002</v>
      </c>
      <c r="AE25" s="40">
        <v>0</v>
      </c>
      <c r="AF25" s="40">
        <v>20.844565190532304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9.2521963085965044</v>
      </c>
      <c r="AM25" s="40">
        <v>1.0605397595332999</v>
      </c>
      <c r="AN25" s="40">
        <v>0.1281256666666</v>
      </c>
      <c r="AO25" s="40">
        <v>0</v>
      </c>
      <c r="AP25" s="40">
        <v>20.121625378598193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9.9755888475254064</v>
      </c>
      <c r="AW25" s="40">
        <v>54.322690146898999</v>
      </c>
      <c r="AX25" s="40">
        <v>1.2812566666665999</v>
      </c>
      <c r="AY25" s="40">
        <v>0</v>
      </c>
      <c r="AZ25" s="40">
        <v>55.129453142196084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2.1356286382622005</v>
      </c>
      <c r="BG25" s="40">
        <v>3.4343845169999003</v>
      </c>
      <c r="BH25" s="40">
        <v>1.6246668915665001</v>
      </c>
      <c r="BI25" s="40">
        <v>0</v>
      </c>
      <c r="BJ25" s="40">
        <v>3.4940815570324002</v>
      </c>
      <c r="BK25" s="41">
        <f>SUM(C25:BJ25)</f>
        <v>199.2375307287046</v>
      </c>
      <c r="BL25" s="42"/>
      <c r="BN25" s="42"/>
    </row>
    <row r="26" spans="1:67">
      <c r="A26" s="17"/>
      <c r="B26" s="34" t="s">
        <v>111</v>
      </c>
      <c r="C26" s="40">
        <v>0</v>
      </c>
      <c r="D26" s="40">
        <v>0.59074071083330004</v>
      </c>
      <c r="E26" s="40">
        <v>0</v>
      </c>
      <c r="F26" s="40">
        <v>0</v>
      </c>
      <c r="G26" s="40">
        <v>0</v>
      </c>
      <c r="H26" s="40">
        <v>7.5964464066300003E-2</v>
      </c>
      <c r="I26" s="40">
        <v>0.15705325589999999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5.94167621663E-2</v>
      </c>
      <c r="S26" s="40">
        <v>2.3588529699999999E-2</v>
      </c>
      <c r="T26" s="40">
        <v>0.38576270666660001</v>
      </c>
      <c r="U26" s="40">
        <v>0</v>
      </c>
      <c r="V26" s="40">
        <v>6.8868789066600003E-2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3.3069693034644998</v>
      </c>
      <c r="AC26" s="40">
        <v>0.2579564433332</v>
      </c>
      <c r="AD26" s="40">
        <v>0</v>
      </c>
      <c r="AE26" s="40">
        <v>0</v>
      </c>
      <c r="AF26" s="40">
        <v>4.3243579249659998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2.8103891689961005</v>
      </c>
      <c r="AM26" s="40">
        <v>0.29938920433330002</v>
      </c>
      <c r="AN26" s="40">
        <v>7.1187783333299989E-2</v>
      </c>
      <c r="AO26" s="40">
        <v>0</v>
      </c>
      <c r="AP26" s="40">
        <v>1.5976419944995999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4.2826921340261022</v>
      </c>
      <c r="AW26" s="40">
        <v>10.363652865699498</v>
      </c>
      <c r="AX26" s="40">
        <v>0</v>
      </c>
      <c r="AY26" s="40">
        <v>0</v>
      </c>
      <c r="AZ26" s="40">
        <v>18.628927274064697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0.84188184412939981</v>
      </c>
      <c r="BG26" s="40">
        <v>0.63609538276650002</v>
      </c>
      <c r="BH26" s="40">
        <v>2.7859459190332996</v>
      </c>
      <c r="BI26" s="40">
        <v>0</v>
      </c>
      <c r="BJ26" s="40">
        <v>0.92040146969969983</v>
      </c>
      <c r="BK26" s="41">
        <f>SUM(C26:BJ26)</f>
        <v>52.488883930744294</v>
      </c>
      <c r="BL26" s="42"/>
      <c r="BM26" s="43"/>
      <c r="BN26" s="42"/>
    </row>
    <row r="27" spans="1:67">
      <c r="A27" s="17"/>
      <c r="B27" s="34" t="s">
        <v>112</v>
      </c>
      <c r="C27" s="40">
        <v>0</v>
      </c>
      <c r="D27" s="40">
        <v>0.56573703006659992</v>
      </c>
      <c r="E27" s="40">
        <v>0</v>
      </c>
      <c r="F27" s="40">
        <v>0</v>
      </c>
      <c r="G27" s="40">
        <v>0</v>
      </c>
      <c r="H27" s="40">
        <v>5.2321463766499994E-2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7.8028411532900008E-2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0.65669152716540002</v>
      </c>
      <c r="AC27" s="40">
        <v>0.2358143402665</v>
      </c>
      <c r="AD27" s="40">
        <v>0</v>
      </c>
      <c r="AE27" s="40">
        <v>0</v>
      </c>
      <c r="AF27" s="40">
        <v>1.2024311126328999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2.0624187469641999</v>
      </c>
      <c r="AM27" s="40">
        <v>4.6128821899999997</v>
      </c>
      <c r="AN27" s="40">
        <v>0</v>
      </c>
      <c r="AO27" s="40">
        <v>0</v>
      </c>
      <c r="AP27" s="40">
        <v>1.2971565858998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6.7422791824939985</v>
      </c>
      <c r="AW27" s="40">
        <v>6.1269398929330006</v>
      </c>
      <c r="AX27" s="40">
        <v>0</v>
      </c>
      <c r="AY27" s="40">
        <v>0</v>
      </c>
      <c r="AZ27" s="40">
        <v>18.583478469598198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1.1816366030970002</v>
      </c>
      <c r="BG27" s="40">
        <v>0</v>
      </c>
      <c r="BH27" s="40">
        <v>0</v>
      </c>
      <c r="BI27" s="40">
        <v>0</v>
      </c>
      <c r="BJ27" s="40">
        <v>1.0401672538664</v>
      </c>
      <c r="BK27" s="41">
        <f>SUM(C27:BJ27)</f>
        <v>44.437982810283394</v>
      </c>
      <c r="BM27" s="42"/>
      <c r="BO27" s="42"/>
    </row>
    <row r="28" spans="1:67">
      <c r="A28" s="17"/>
      <c r="B28" s="34" t="s">
        <v>113</v>
      </c>
      <c r="C28" s="40">
        <v>0</v>
      </c>
      <c r="D28" s="40">
        <v>9.5532270997999991</v>
      </c>
      <c r="E28" s="40">
        <v>0</v>
      </c>
      <c r="F28" s="40">
        <v>0</v>
      </c>
      <c r="G28" s="40">
        <v>0</v>
      </c>
      <c r="H28" s="40">
        <v>0.25915361826609995</v>
      </c>
      <c r="I28" s="40">
        <v>8.3300651617665</v>
      </c>
      <c r="J28" s="40">
        <v>1.6970930025332001</v>
      </c>
      <c r="K28" s="40">
        <v>0</v>
      </c>
      <c r="L28" s="40">
        <v>0.80732027103320003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0.22008814949949998</v>
      </c>
      <c r="S28" s="40">
        <v>0.63261107383329995</v>
      </c>
      <c r="T28" s="40">
        <v>7.5095478790331986</v>
      </c>
      <c r="U28" s="40">
        <v>0</v>
      </c>
      <c r="V28" s="40">
        <v>0.60368270866630014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0.59032316239930005</v>
      </c>
      <c r="AC28" s="40">
        <v>1.0856528491333</v>
      </c>
      <c r="AD28" s="40">
        <v>0</v>
      </c>
      <c r="AE28" s="40">
        <v>0</v>
      </c>
      <c r="AF28" s="40">
        <v>5.7868676284326996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0.56734229209919984</v>
      </c>
      <c r="AM28" s="40">
        <v>0.94307821619990007</v>
      </c>
      <c r="AN28" s="40">
        <v>19.259980970866298</v>
      </c>
      <c r="AO28" s="40">
        <v>0</v>
      </c>
      <c r="AP28" s="40">
        <v>1.0322861261328999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2.4827689041963001</v>
      </c>
      <c r="AW28" s="40">
        <v>32.445448656266208</v>
      </c>
      <c r="AX28" s="40">
        <v>5.6999660725333001</v>
      </c>
      <c r="AY28" s="40">
        <v>0</v>
      </c>
      <c r="AZ28" s="40">
        <v>44.633142121931812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0.3935881437655</v>
      </c>
      <c r="BG28" s="40">
        <v>4.4889681569665001</v>
      </c>
      <c r="BH28" s="40">
        <v>0</v>
      </c>
      <c r="BI28" s="40">
        <v>0</v>
      </c>
      <c r="BJ28" s="40">
        <v>1.4139781728664</v>
      </c>
      <c r="BK28" s="41">
        <f>SUM(C28:BJ28)</f>
        <v>150.4361804382209</v>
      </c>
      <c r="BM28" s="42"/>
      <c r="BO28" s="42"/>
    </row>
    <row r="29" spans="1:67">
      <c r="A29" s="17"/>
      <c r="B29" s="34" t="s">
        <v>114</v>
      </c>
      <c r="C29" s="40">
        <v>0</v>
      </c>
      <c r="D29" s="40">
        <v>0.59687487683329998</v>
      </c>
      <c r="E29" s="40">
        <v>50.5198828328666</v>
      </c>
      <c r="F29" s="40">
        <v>0</v>
      </c>
      <c r="G29" s="40">
        <v>0</v>
      </c>
      <c r="H29" s="40">
        <v>1.3369478896321003</v>
      </c>
      <c r="I29" s="40">
        <v>142.12573401470405</v>
      </c>
      <c r="J29" s="40">
        <v>32.957772257666498</v>
      </c>
      <c r="K29" s="40">
        <v>0</v>
      </c>
      <c r="L29" s="40">
        <v>13.506481415532299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1.1434074271313999</v>
      </c>
      <c r="S29" s="40">
        <v>11.8855185738663</v>
      </c>
      <c r="T29" s="40">
        <v>297.3999556815333</v>
      </c>
      <c r="U29" s="40">
        <v>0</v>
      </c>
      <c r="V29" s="40">
        <v>3.1995286602991997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2.6910512529316999</v>
      </c>
      <c r="AC29" s="40">
        <v>66.18178076400865</v>
      </c>
      <c r="AD29" s="40">
        <v>0.52624873056659993</v>
      </c>
      <c r="AE29" s="40">
        <v>0</v>
      </c>
      <c r="AF29" s="40">
        <v>54.2317544081656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5.2122888480635998</v>
      </c>
      <c r="AM29" s="40">
        <v>112.30324187296574</v>
      </c>
      <c r="AN29" s="40">
        <v>132.05056674883289</v>
      </c>
      <c r="AO29" s="40">
        <v>0</v>
      </c>
      <c r="AP29" s="40">
        <v>28.482809875497605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9.9128628661512082</v>
      </c>
      <c r="AW29" s="40">
        <v>50.039420870998086</v>
      </c>
      <c r="AX29" s="40">
        <v>2.0144099223666001</v>
      </c>
      <c r="AY29" s="40">
        <v>0</v>
      </c>
      <c r="AZ29" s="40">
        <v>62.847214178093125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5.120934594024301</v>
      </c>
      <c r="BG29" s="40">
        <v>56.802363625499403</v>
      </c>
      <c r="BH29" s="40">
        <v>7.6991804212998005</v>
      </c>
      <c r="BI29" s="40">
        <v>0</v>
      </c>
      <c r="BJ29" s="40">
        <v>15.044331897230503</v>
      </c>
      <c r="BK29" s="41">
        <f>SUM(C29:BJ29)</f>
        <v>1165.8325645067603</v>
      </c>
      <c r="BL29" s="42"/>
      <c r="BN29" s="42"/>
    </row>
    <row r="30" spans="1:67">
      <c r="A30" s="17"/>
      <c r="B30" s="26" t="s">
        <v>94</v>
      </c>
      <c r="C30" s="38">
        <f>SUM(C25:C29)</f>
        <v>0</v>
      </c>
      <c r="D30" s="38">
        <f t="shared" ref="D30:BJ30" si="7">SUM(D25:D29)</f>
        <v>11.906960009033199</v>
      </c>
      <c r="E30" s="38">
        <f t="shared" si="7"/>
        <v>50.5198828328666</v>
      </c>
      <c r="F30" s="38">
        <f t="shared" si="7"/>
        <v>0</v>
      </c>
      <c r="G30" s="38">
        <f t="shared" si="7"/>
        <v>0</v>
      </c>
      <c r="H30" s="38">
        <f t="shared" si="7"/>
        <v>2.0487900479972003</v>
      </c>
      <c r="I30" s="38">
        <f t="shared" si="7"/>
        <v>157.03014537090374</v>
      </c>
      <c r="J30" s="38">
        <f t="shared" si="7"/>
        <v>34.654865260199699</v>
      </c>
      <c r="K30" s="38">
        <f t="shared" si="7"/>
        <v>0</v>
      </c>
      <c r="L30" s="38">
        <f t="shared" si="7"/>
        <v>14.910426957698499</v>
      </c>
      <c r="M30" s="38">
        <f t="shared" si="7"/>
        <v>0</v>
      </c>
      <c r="N30" s="38">
        <f t="shared" si="7"/>
        <v>0</v>
      </c>
      <c r="O30" s="38">
        <f t="shared" si="7"/>
        <v>0</v>
      </c>
      <c r="P30" s="38">
        <f t="shared" si="7"/>
        <v>0</v>
      </c>
      <c r="Q30" s="38">
        <f t="shared" si="7"/>
        <v>0</v>
      </c>
      <c r="R30" s="38">
        <f t="shared" si="7"/>
        <v>1.9172350762625998</v>
      </c>
      <c r="S30" s="38">
        <f t="shared" si="7"/>
        <v>13.585126699799499</v>
      </c>
      <c r="T30" s="38">
        <f t="shared" si="7"/>
        <v>306.20145446469968</v>
      </c>
      <c r="U30" s="38">
        <f t="shared" si="7"/>
        <v>0</v>
      </c>
      <c r="V30" s="38">
        <f t="shared" si="7"/>
        <v>4.5746738621320002</v>
      </c>
      <c r="W30" s="38">
        <f t="shared" si="7"/>
        <v>0</v>
      </c>
      <c r="X30" s="38">
        <f t="shared" si="7"/>
        <v>0</v>
      </c>
      <c r="Y30" s="38">
        <f t="shared" si="7"/>
        <v>0</v>
      </c>
      <c r="Z30" s="38">
        <f t="shared" si="7"/>
        <v>0</v>
      </c>
      <c r="AA30" s="38">
        <f t="shared" si="7"/>
        <v>0</v>
      </c>
      <c r="AB30" s="38">
        <f t="shared" si="7"/>
        <v>11.418005646226</v>
      </c>
      <c r="AC30" s="38">
        <f t="shared" si="7"/>
        <v>68.629399150774844</v>
      </c>
      <c r="AD30" s="38">
        <f t="shared" si="7"/>
        <v>0.9106257305665999</v>
      </c>
      <c r="AE30" s="38">
        <f t="shared" si="7"/>
        <v>0</v>
      </c>
      <c r="AF30" s="38">
        <f t="shared" si="7"/>
        <v>86.389976264729512</v>
      </c>
      <c r="AG30" s="38">
        <f t="shared" si="7"/>
        <v>0</v>
      </c>
      <c r="AH30" s="38">
        <f t="shared" si="7"/>
        <v>0</v>
      </c>
      <c r="AI30" s="38">
        <f t="shared" si="7"/>
        <v>0</v>
      </c>
      <c r="AJ30" s="38">
        <f t="shared" si="7"/>
        <v>0</v>
      </c>
      <c r="AK30" s="38">
        <f t="shared" si="7"/>
        <v>0</v>
      </c>
      <c r="AL30" s="38">
        <f t="shared" si="7"/>
        <v>19.904635364719606</v>
      </c>
      <c r="AM30" s="38">
        <f t="shared" si="7"/>
        <v>119.21913124303224</v>
      </c>
      <c r="AN30" s="38">
        <f t="shared" si="7"/>
        <v>151.50986116969909</v>
      </c>
      <c r="AO30" s="38">
        <f t="shared" si="7"/>
        <v>0</v>
      </c>
      <c r="AP30" s="38">
        <f t="shared" si="7"/>
        <v>52.531519960628096</v>
      </c>
      <c r="AQ30" s="38">
        <f t="shared" si="7"/>
        <v>0</v>
      </c>
      <c r="AR30" s="38">
        <f t="shared" si="7"/>
        <v>0</v>
      </c>
      <c r="AS30" s="38">
        <f t="shared" si="7"/>
        <v>0</v>
      </c>
      <c r="AT30" s="38">
        <f t="shared" si="7"/>
        <v>0</v>
      </c>
      <c r="AU30" s="38">
        <f t="shared" si="7"/>
        <v>0</v>
      </c>
      <c r="AV30" s="38">
        <f t="shared" si="7"/>
        <v>33.396191934393016</v>
      </c>
      <c r="AW30" s="38">
        <f t="shared" si="7"/>
        <v>153.2981524327958</v>
      </c>
      <c r="AX30" s="38">
        <f t="shared" si="7"/>
        <v>8.9956326615664999</v>
      </c>
      <c r="AY30" s="38">
        <f t="shared" si="7"/>
        <v>0</v>
      </c>
      <c r="AZ30" s="38">
        <f t="shared" si="7"/>
        <v>199.82221518588392</v>
      </c>
      <c r="BA30" s="38">
        <f t="shared" si="7"/>
        <v>0</v>
      </c>
      <c r="BB30" s="38">
        <f t="shared" si="7"/>
        <v>0</v>
      </c>
      <c r="BC30" s="38">
        <f t="shared" si="7"/>
        <v>0</v>
      </c>
      <c r="BD30" s="38">
        <f t="shared" si="7"/>
        <v>0</v>
      </c>
      <c r="BE30" s="38">
        <f t="shared" si="7"/>
        <v>0</v>
      </c>
      <c r="BF30" s="38">
        <f t="shared" si="7"/>
        <v>9.6736698232784022</v>
      </c>
      <c r="BG30" s="38">
        <f t="shared" si="7"/>
        <v>65.3618116822323</v>
      </c>
      <c r="BH30" s="38">
        <f t="shared" si="7"/>
        <v>12.1097932318996</v>
      </c>
      <c r="BI30" s="38">
        <f t="shared" si="7"/>
        <v>0</v>
      </c>
      <c r="BJ30" s="38">
        <f t="shared" si="7"/>
        <v>21.912960350695403</v>
      </c>
      <c r="BK30" s="38">
        <f>SUM(BK25:BK29)</f>
        <v>1612.4331424147135</v>
      </c>
    </row>
    <row r="31" spans="1:67">
      <c r="A31" s="17"/>
      <c r="B31" s="27" t="s">
        <v>84</v>
      </c>
      <c r="C31" s="38">
        <f t="shared" ref="C31:AH31" si="8">C9+C12+C17+C20+C23+C30</f>
        <v>0</v>
      </c>
      <c r="D31" s="38">
        <f t="shared" si="8"/>
        <v>118.7415222879664</v>
      </c>
      <c r="E31" s="38">
        <f t="shared" si="8"/>
        <v>666.10360601256662</v>
      </c>
      <c r="F31" s="38">
        <f t="shared" si="8"/>
        <v>0</v>
      </c>
      <c r="G31" s="38">
        <f t="shared" si="8"/>
        <v>0</v>
      </c>
      <c r="H31" s="38">
        <f t="shared" si="8"/>
        <v>5.9826642805950003</v>
      </c>
      <c r="I31" s="38">
        <f t="shared" si="8"/>
        <v>1751.7454861739759</v>
      </c>
      <c r="J31" s="38">
        <f t="shared" si="8"/>
        <v>481.27813132483226</v>
      </c>
      <c r="K31" s="38">
        <f t="shared" si="8"/>
        <v>0</v>
      </c>
      <c r="L31" s="38">
        <f t="shared" si="8"/>
        <v>43.575321253264192</v>
      </c>
      <c r="M31" s="38">
        <f t="shared" si="8"/>
        <v>0</v>
      </c>
      <c r="N31" s="38">
        <f t="shared" si="8"/>
        <v>0</v>
      </c>
      <c r="O31" s="38">
        <f t="shared" si="8"/>
        <v>0</v>
      </c>
      <c r="P31" s="38">
        <f t="shared" si="8"/>
        <v>0</v>
      </c>
      <c r="Q31" s="38">
        <f t="shared" si="8"/>
        <v>0</v>
      </c>
      <c r="R31" s="38">
        <f t="shared" si="8"/>
        <v>3.8121824585596995</v>
      </c>
      <c r="S31" s="38">
        <f t="shared" si="8"/>
        <v>189.86529840699899</v>
      </c>
      <c r="T31" s="38">
        <f t="shared" si="8"/>
        <v>486.44623243139915</v>
      </c>
      <c r="U31" s="38">
        <f t="shared" si="8"/>
        <v>0</v>
      </c>
      <c r="V31" s="38">
        <f t="shared" si="8"/>
        <v>15.726087177264199</v>
      </c>
      <c r="W31" s="38">
        <f t="shared" si="8"/>
        <v>0</v>
      </c>
      <c r="X31" s="38">
        <f t="shared" si="8"/>
        <v>0</v>
      </c>
      <c r="Y31" s="38">
        <f t="shared" si="8"/>
        <v>0</v>
      </c>
      <c r="Z31" s="38">
        <f t="shared" si="8"/>
        <v>0</v>
      </c>
      <c r="AA31" s="38">
        <f t="shared" si="8"/>
        <v>0</v>
      </c>
      <c r="AB31" s="38">
        <f t="shared" si="8"/>
        <v>15.154984015122499</v>
      </c>
      <c r="AC31" s="38">
        <f t="shared" si="8"/>
        <v>138.46601758585371</v>
      </c>
      <c r="AD31" s="38">
        <f t="shared" si="8"/>
        <v>43.356551641766202</v>
      </c>
      <c r="AE31" s="38">
        <f t="shared" si="8"/>
        <v>0</v>
      </c>
      <c r="AF31" s="38">
        <f t="shared" si="8"/>
        <v>177.93372911329351</v>
      </c>
      <c r="AG31" s="38">
        <f t="shared" si="8"/>
        <v>0</v>
      </c>
      <c r="AH31" s="38">
        <f t="shared" si="8"/>
        <v>0</v>
      </c>
      <c r="AI31" s="38">
        <f t="shared" ref="AI31:BK31" si="9">AI9+AI12+AI17+AI20+AI23+AI30</f>
        <v>0</v>
      </c>
      <c r="AJ31" s="38">
        <f t="shared" si="9"/>
        <v>0</v>
      </c>
      <c r="AK31" s="38">
        <f t="shared" si="9"/>
        <v>0</v>
      </c>
      <c r="AL31" s="38">
        <f t="shared" si="9"/>
        <v>26.356703118015005</v>
      </c>
      <c r="AM31" s="38">
        <f t="shared" si="9"/>
        <v>143.01411873223094</v>
      </c>
      <c r="AN31" s="38">
        <f t="shared" si="9"/>
        <v>540.50462635926453</v>
      </c>
      <c r="AO31" s="38">
        <f t="shared" si="9"/>
        <v>0</v>
      </c>
      <c r="AP31" s="38">
        <f t="shared" si="9"/>
        <v>83.215365470524588</v>
      </c>
      <c r="AQ31" s="38">
        <f t="shared" si="9"/>
        <v>0</v>
      </c>
      <c r="AR31" s="38">
        <f t="shared" si="9"/>
        <v>0</v>
      </c>
      <c r="AS31" s="38">
        <f t="shared" si="9"/>
        <v>0</v>
      </c>
      <c r="AT31" s="38">
        <f t="shared" si="9"/>
        <v>0</v>
      </c>
      <c r="AU31" s="38">
        <f t="shared" si="9"/>
        <v>0</v>
      </c>
      <c r="AV31" s="38">
        <f t="shared" si="9"/>
        <v>45.646166882311917</v>
      </c>
      <c r="AW31" s="38">
        <f t="shared" si="9"/>
        <v>298.55427453012709</v>
      </c>
      <c r="AX31" s="38">
        <f t="shared" si="9"/>
        <v>210.62408541056601</v>
      </c>
      <c r="AY31" s="38">
        <f t="shared" si="9"/>
        <v>0</v>
      </c>
      <c r="AZ31" s="38">
        <f t="shared" si="9"/>
        <v>290.34473627637783</v>
      </c>
      <c r="BA31" s="38">
        <f t="shared" si="9"/>
        <v>0</v>
      </c>
      <c r="BB31" s="38">
        <f t="shared" si="9"/>
        <v>0</v>
      </c>
      <c r="BC31" s="38">
        <f t="shared" si="9"/>
        <v>0</v>
      </c>
      <c r="BD31" s="38">
        <f t="shared" si="9"/>
        <v>0</v>
      </c>
      <c r="BE31" s="38">
        <f t="shared" si="9"/>
        <v>0</v>
      </c>
      <c r="BF31" s="38">
        <f t="shared" si="9"/>
        <v>12.377190817437601</v>
      </c>
      <c r="BG31" s="38">
        <f t="shared" si="9"/>
        <v>88.917370066132094</v>
      </c>
      <c r="BH31" s="38">
        <f t="shared" si="9"/>
        <v>45.4367592082992</v>
      </c>
      <c r="BI31" s="38">
        <f t="shared" si="9"/>
        <v>0</v>
      </c>
      <c r="BJ31" s="38">
        <f t="shared" si="9"/>
        <v>24.419860839661002</v>
      </c>
      <c r="BK31" s="38">
        <f t="shared" si="9"/>
        <v>5947.5990718744051</v>
      </c>
    </row>
    <row r="32" spans="1:67" ht="3.75" customHeight="1">
      <c r="A32" s="17"/>
      <c r="B32" s="28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5"/>
    </row>
    <row r="33" spans="1:67">
      <c r="A33" s="17" t="s">
        <v>1</v>
      </c>
      <c r="B33" s="24" t="s">
        <v>7</v>
      </c>
      <c r="C33" s="63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</row>
    <row r="34" spans="1:67" s="5" customFormat="1">
      <c r="A34" s="17" t="s">
        <v>80</v>
      </c>
      <c r="B34" s="25" t="s">
        <v>2</v>
      </c>
      <c r="C34" s="7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4"/>
    </row>
    <row r="35" spans="1:67" s="50" customFormat="1">
      <c r="A35" s="47"/>
      <c r="B35" s="48" t="s">
        <v>115</v>
      </c>
      <c r="C35" s="40">
        <v>0</v>
      </c>
      <c r="D35" s="40">
        <v>0.54713381183330001</v>
      </c>
      <c r="E35" s="40">
        <v>0</v>
      </c>
      <c r="F35" s="40">
        <v>0</v>
      </c>
      <c r="G35" s="40">
        <v>0</v>
      </c>
      <c r="H35" s="40">
        <v>5.7656285460612011</v>
      </c>
      <c r="I35" s="40">
        <v>1.3199385866600001E-2</v>
      </c>
      <c r="J35" s="40">
        <v>0</v>
      </c>
      <c r="K35" s="40">
        <v>0</v>
      </c>
      <c r="L35" s="40">
        <v>0.50441960409960007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4.3673314583246992</v>
      </c>
      <c r="S35" s="40">
        <v>0</v>
      </c>
      <c r="T35" s="40">
        <v>0</v>
      </c>
      <c r="U35" s="40">
        <v>0</v>
      </c>
      <c r="V35" s="40">
        <v>0.22971850626639995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39.311858167454595</v>
      </c>
      <c r="AC35" s="40">
        <v>1.1449420585329999</v>
      </c>
      <c r="AD35" s="40">
        <v>0</v>
      </c>
      <c r="AE35" s="40">
        <v>0</v>
      </c>
      <c r="AF35" s="40">
        <v>18.061155498964897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41.65296188534569</v>
      </c>
      <c r="AM35" s="40">
        <v>0.27013543523319999</v>
      </c>
      <c r="AN35" s="40">
        <v>0</v>
      </c>
      <c r="AO35" s="40">
        <v>0</v>
      </c>
      <c r="AP35" s="40">
        <v>5.2693908482652008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251.69001431649008</v>
      </c>
      <c r="AW35" s="40">
        <v>7.1139341651988</v>
      </c>
      <c r="AX35" s="40">
        <v>0</v>
      </c>
      <c r="AY35" s="40">
        <v>0</v>
      </c>
      <c r="AZ35" s="40">
        <v>81.089141620056921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52.934315641772052</v>
      </c>
      <c r="BG35" s="40">
        <v>2.2134750799899999E-2</v>
      </c>
      <c r="BH35" s="40">
        <v>0</v>
      </c>
      <c r="BI35" s="40">
        <v>0</v>
      </c>
      <c r="BJ35" s="40">
        <v>5.6210849757978991</v>
      </c>
      <c r="BK35" s="49">
        <f>SUM(C35:BJ35)</f>
        <v>515.60850067636409</v>
      </c>
    </row>
    <row r="36" spans="1:67" s="5" customFormat="1">
      <c r="A36" s="17"/>
      <c r="B36" s="26" t="s">
        <v>89</v>
      </c>
      <c r="C36" s="38">
        <f>SUM(C35)</f>
        <v>0</v>
      </c>
      <c r="D36" s="38">
        <f t="shared" ref="D36:BJ36" si="10">SUM(D35)</f>
        <v>0.54713381183330001</v>
      </c>
      <c r="E36" s="38">
        <f t="shared" si="10"/>
        <v>0</v>
      </c>
      <c r="F36" s="38">
        <f t="shared" si="10"/>
        <v>0</v>
      </c>
      <c r="G36" s="38">
        <f t="shared" si="10"/>
        <v>0</v>
      </c>
      <c r="H36" s="38">
        <f t="shared" si="10"/>
        <v>5.7656285460612011</v>
      </c>
      <c r="I36" s="38">
        <f t="shared" si="10"/>
        <v>1.3199385866600001E-2</v>
      </c>
      <c r="J36" s="38">
        <f t="shared" si="10"/>
        <v>0</v>
      </c>
      <c r="K36" s="38">
        <f t="shared" si="10"/>
        <v>0</v>
      </c>
      <c r="L36" s="38">
        <f t="shared" si="10"/>
        <v>0.50441960409960007</v>
      </c>
      <c r="M36" s="38">
        <f t="shared" si="10"/>
        <v>0</v>
      </c>
      <c r="N36" s="38">
        <f t="shared" si="10"/>
        <v>0</v>
      </c>
      <c r="O36" s="38">
        <f t="shared" si="10"/>
        <v>0</v>
      </c>
      <c r="P36" s="38">
        <f t="shared" si="10"/>
        <v>0</v>
      </c>
      <c r="Q36" s="38">
        <f t="shared" si="10"/>
        <v>0</v>
      </c>
      <c r="R36" s="38">
        <f t="shared" si="10"/>
        <v>4.3673314583246992</v>
      </c>
      <c r="S36" s="38">
        <f t="shared" si="10"/>
        <v>0</v>
      </c>
      <c r="T36" s="38">
        <f t="shared" si="10"/>
        <v>0</v>
      </c>
      <c r="U36" s="38">
        <f t="shared" si="10"/>
        <v>0</v>
      </c>
      <c r="V36" s="38">
        <f t="shared" si="10"/>
        <v>0.22971850626639995</v>
      </c>
      <c r="W36" s="38">
        <f t="shared" si="10"/>
        <v>0</v>
      </c>
      <c r="X36" s="38">
        <f t="shared" si="10"/>
        <v>0</v>
      </c>
      <c r="Y36" s="38">
        <f t="shared" si="10"/>
        <v>0</v>
      </c>
      <c r="Z36" s="38">
        <f t="shared" si="10"/>
        <v>0</v>
      </c>
      <c r="AA36" s="38">
        <f t="shared" si="10"/>
        <v>0</v>
      </c>
      <c r="AB36" s="38">
        <f t="shared" si="10"/>
        <v>39.311858167454595</v>
      </c>
      <c r="AC36" s="38">
        <f t="shared" si="10"/>
        <v>1.1449420585329999</v>
      </c>
      <c r="AD36" s="38">
        <f t="shared" si="10"/>
        <v>0</v>
      </c>
      <c r="AE36" s="38">
        <f t="shared" si="10"/>
        <v>0</v>
      </c>
      <c r="AF36" s="38">
        <f t="shared" si="10"/>
        <v>18.061155498964897</v>
      </c>
      <c r="AG36" s="38">
        <f t="shared" si="10"/>
        <v>0</v>
      </c>
      <c r="AH36" s="38">
        <f t="shared" si="10"/>
        <v>0</v>
      </c>
      <c r="AI36" s="38">
        <f t="shared" si="10"/>
        <v>0</v>
      </c>
      <c r="AJ36" s="38">
        <f t="shared" si="10"/>
        <v>0</v>
      </c>
      <c r="AK36" s="38">
        <f t="shared" si="10"/>
        <v>0</v>
      </c>
      <c r="AL36" s="38">
        <f t="shared" si="10"/>
        <v>41.65296188534569</v>
      </c>
      <c r="AM36" s="38">
        <f t="shared" si="10"/>
        <v>0.27013543523319999</v>
      </c>
      <c r="AN36" s="38">
        <f t="shared" si="10"/>
        <v>0</v>
      </c>
      <c r="AO36" s="38">
        <f t="shared" si="10"/>
        <v>0</v>
      </c>
      <c r="AP36" s="38">
        <f t="shared" si="10"/>
        <v>5.2693908482652008</v>
      </c>
      <c r="AQ36" s="38">
        <f t="shared" si="10"/>
        <v>0</v>
      </c>
      <c r="AR36" s="38">
        <f t="shared" si="10"/>
        <v>0</v>
      </c>
      <c r="AS36" s="38">
        <f t="shared" si="10"/>
        <v>0</v>
      </c>
      <c r="AT36" s="38">
        <f t="shared" si="10"/>
        <v>0</v>
      </c>
      <c r="AU36" s="38">
        <f t="shared" si="10"/>
        <v>0</v>
      </c>
      <c r="AV36" s="38">
        <f t="shared" si="10"/>
        <v>251.69001431649008</v>
      </c>
      <c r="AW36" s="38">
        <f t="shared" si="10"/>
        <v>7.1139341651988</v>
      </c>
      <c r="AX36" s="38">
        <f t="shared" si="10"/>
        <v>0</v>
      </c>
      <c r="AY36" s="38">
        <f t="shared" si="10"/>
        <v>0</v>
      </c>
      <c r="AZ36" s="38">
        <f t="shared" si="10"/>
        <v>81.089141620056921</v>
      </c>
      <c r="BA36" s="38">
        <f t="shared" si="10"/>
        <v>0</v>
      </c>
      <c r="BB36" s="38">
        <f t="shared" si="10"/>
        <v>0</v>
      </c>
      <c r="BC36" s="38">
        <f t="shared" si="10"/>
        <v>0</v>
      </c>
      <c r="BD36" s="38">
        <f t="shared" si="10"/>
        <v>0</v>
      </c>
      <c r="BE36" s="38">
        <f t="shared" si="10"/>
        <v>0</v>
      </c>
      <c r="BF36" s="38">
        <f t="shared" si="10"/>
        <v>52.934315641772052</v>
      </c>
      <c r="BG36" s="38">
        <f t="shared" si="10"/>
        <v>2.2134750799899999E-2</v>
      </c>
      <c r="BH36" s="38">
        <f t="shared" si="10"/>
        <v>0</v>
      </c>
      <c r="BI36" s="38">
        <f t="shared" si="10"/>
        <v>0</v>
      </c>
      <c r="BJ36" s="38">
        <f t="shared" si="10"/>
        <v>5.6210849757978991</v>
      </c>
      <c r="BK36" s="38">
        <f>SUM(BK35)</f>
        <v>515.60850067636409</v>
      </c>
    </row>
    <row r="37" spans="1:67">
      <c r="A37" s="17" t="s">
        <v>81</v>
      </c>
      <c r="B37" s="25" t="s">
        <v>17</v>
      </c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5"/>
    </row>
    <row r="38" spans="1:67">
      <c r="A38" s="17"/>
      <c r="B38" s="34" t="s">
        <v>116</v>
      </c>
      <c r="C38" s="40">
        <v>0</v>
      </c>
      <c r="D38" s="40">
        <v>0.5465571706333</v>
      </c>
      <c r="E38" s="40">
        <v>0</v>
      </c>
      <c r="F38" s="40">
        <v>0</v>
      </c>
      <c r="G38" s="40">
        <v>0</v>
      </c>
      <c r="H38" s="40">
        <v>4.4748979610975015</v>
      </c>
      <c r="I38" s="40">
        <v>0.90320184059979991</v>
      </c>
      <c r="J38" s="40">
        <v>0.51622911753330003</v>
      </c>
      <c r="K38" s="40">
        <v>0</v>
      </c>
      <c r="L38" s="40">
        <v>2.2095600598995997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2.0362405798286005</v>
      </c>
      <c r="S38" s="40">
        <v>0.3210353967333</v>
      </c>
      <c r="T38" s="40">
        <v>0</v>
      </c>
      <c r="U38" s="40">
        <v>0</v>
      </c>
      <c r="V38" s="40">
        <v>1.1650863185664002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25.728590570155887</v>
      </c>
      <c r="AC38" s="40">
        <v>2.3835091800662997</v>
      </c>
      <c r="AD38" s="40">
        <v>0</v>
      </c>
      <c r="AE38" s="40">
        <v>0</v>
      </c>
      <c r="AF38" s="40">
        <v>27.321640652031601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37.181753207615856</v>
      </c>
      <c r="AM38" s="40">
        <v>1.4528629942328</v>
      </c>
      <c r="AN38" s="40">
        <v>0</v>
      </c>
      <c r="AO38" s="40">
        <v>0</v>
      </c>
      <c r="AP38" s="40">
        <v>14.779822682931206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134.31848614670068</v>
      </c>
      <c r="AW38" s="40">
        <v>17.529979940097199</v>
      </c>
      <c r="AX38" s="40">
        <v>0</v>
      </c>
      <c r="AY38" s="40">
        <v>0</v>
      </c>
      <c r="AZ38" s="40">
        <v>164.16383531948509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26.587544324258978</v>
      </c>
      <c r="BG38" s="40">
        <v>2.1483507519330001</v>
      </c>
      <c r="BH38" s="40">
        <v>0.80650255326660003</v>
      </c>
      <c r="BI38" s="40">
        <v>0</v>
      </c>
      <c r="BJ38" s="40">
        <v>18.008664853063706</v>
      </c>
      <c r="BK38" s="41">
        <f>SUM(C38:BJ38)</f>
        <v>484.58435162073073</v>
      </c>
      <c r="BM38" s="42"/>
      <c r="BO38" s="42"/>
    </row>
    <row r="39" spans="1:67">
      <c r="A39" s="17"/>
      <c r="B39" s="34" t="s">
        <v>117</v>
      </c>
      <c r="C39" s="40">
        <v>0</v>
      </c>
      <c r="D39" s="40">
        <v>0.52908930076659999</v>
      </c>
      <c r="E39" s="40">
        <v>0</v>
      </c>
      <c r="F39" s="40">
        <v>0</v>
      </c>
      <c r="G39" s="40">
        <v>0</v>
      </c>
      <c r="H39" s="40">
        <v>4.1591221225631978</v>
      </c>
      <c r="I39" s="40">
        <v>3.4439706469995999</v>
      </c>
      <c r="J39" s="40">
        <v>0.52824858676659991</v>
      </c>
      <c r="K39" s="40">
        <v>0</v>
      </c>
      <c r="L39" s="40">
        <v>3.1942711201995002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1.9752627474928994</v>
      </c>
      <c r="S39" s="40">
        <v>3.9142984866664001</v>
      </c>
      <c r="T39" s="40">
        <v>0</v>
      </c>
      <c r="U39" s="40">
        <v>0</v>
      </c>
      <c r="V39" s="40">
        <v>1.4830700162994999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52.691272832617422</v>
      </c>
      <c r="AC39" s="40">
        <v>2.8955536579994003</v>
      </c>
      <c r="AD39" s="40">
        <v>0</v>
      </c>
      <c r="AE39" s="40">
        <v>0</v>
      </c>
      <c r="AF39" s="40">
        <v>26.267512319631003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66.623886473305518</v>
      </c>
      <c r="AM39" s="40">
        <v>2.7441884546659998</v>
      </c>
      <c r="AN39" s="40">
        <v>8.0713964633300009E-2</v>
      </c>
      <c r="AO39" s="40">
        <v>0</v>
      </c>
      <c r="AP39" s="40">
        <v>15.243214872564199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89.530770424923205</v>
      </c>
      <c r="AW39" s="40">
        <v>9.3756229294644005</v>
      </c>
      <c r="AX39" s="40">
        <v>0</v>
      </c>
      <c r="AY39" s="40">
        <v>0</v>
      </c>
      <c r="AZ39" s="40">
        <v>88.737757201952945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21.787842399902612</v>
      </c>
      <c r="BG39" s="40">
        <v>1.2131108406327002</v>
      </c>
      <c r="BH39" s="40">
        <v>0.13125575653329999</v>
      </c>
      <c r="BI39" s="40">
        <v>0</v>
      </c>
      <c r="BJ39" s="40">
        <v>7.6198616247311977</v>
      </c>
      <c r="BK39" s="41">
        <f>SUM(C39:BJ39)</f>
        <v>404.16989678131142</v>
      </c>
      <c r="BM39" s="42"/>
      <c r="BO39" s="42"/>
    </row>
    <row r="40" spans="1:67">
      <c r="A40" s="17"/>
      <c r="B40" s="34" t="s">
        <v>118</v>
      </c>
      <c r="C40" s="40">
        <v>0</v>
      </c>
      <c r="D40" s="40">
        <v>2.5225902411332997</v>
      </c>
      <c r="E40" s="40">
        <v>14.109892876166599</v>
      </c>
      <c r="F40" s="40">
        <v>0</v>
      </c>
      <c r="G40" s="40">
        <v>0</v>
      </c>
      <c r="H40" s="40">
        <v>1.1093246564653005</v>
      </c>
      <c r="I40" s="40">
        <v>37.348217010466499</v>
      </c>
      <c r="J40" s="40">
        <v>1.2502911444666001</v>
      </c>
      <c r="K40" s="40">
        <v>0</v>
      </c>
      <c r="L40" s="40">
        <v>0.37497721549969998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0.53895879393150026</v>
      </c>
      <c r="S40" s="40">
        <v>3.8331433013998999</v>
      </c>
      <c r="T40" s="40">
        <v>0</v>
      </c>
      <c r="U40" s="40">
        <v>0</v>
      </c>
      <c r="V40" s="40">
        <v>1.8557022233299997E-2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16.304742237990098</v>
      </c>
      <c r="AC40" s="40">
        <v>1.4597085602995998</v>
      </c>
      <c r="AD40" s="40">
        <v>0</v>
      </c>
      <c r="AE40" s="40">
        <v>0</v>
      </c>
      <c r="AF40" s="40">
        <v>2.9035619888327004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19.992601824915376</v>
      </c>
      <c r="AM40" s="40">
        <v>1.8775812525327009</v>
      </c>
      <c r="AN40" s="40">
        <v>0</v>
      </c>
      <c r="AO40" s="40">
        <v>0</v>
      </c>
      <c r="AP40" s="40">
        <v>0.46152349746639998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10.411540321944296</v>
      </c>
      <c r="AW40" s="40">
        <v>52.809690999333</v>
      </c>
      <c r="AX40" s="40">
        <v>0</v>
      </c>
      <c r="AY40" s="40">
        <v>0</v>
      </c>
      <c r="AZ40" s="40">
        <v>1.1062120008991003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4.2991116374454048</v>
      </c>
      <c r="BG40" s="40">
        <v>5.6805719999899994E-2</v>
      </c>
      <c r="BH40" s="40">
        <v>0</v>
      </c>
      <c r="BI40" s="40">
        <v>0</v>
      </c>
      <c r="BJ40" s="40">
        <v>3.5496027533300001E-2</v>
      </c>
      <c r="BK40" s="41">
        <f>SUM(C40:BJ40)</f>
        <v>172.82452833095456</v>
      </c>
      <c r="BM40" s="42"/>
      <c r="BO40" s="42"/>
    </row>
    <row r="41" spans="1:67">
      <c r="A41" s="17"/>
      <c r="B41" s="34" t="s">
        <v>119</v>
      </c>
      <c r="C41" s="40">
        <v>0</v>
      </c>
      <c r="D41" s="40">
        <v>0.58403725159999997</v>
      </c>
      <c r="E41" s="40">
        <v>0</v>
      </c>
      <c r="F41" s="40">
        <v>0</v>
      </c>
      <c r="G41" s="40">
        <v>0</v>
      </c>
      <c r="H41" s="40">
        <v>1.2408968548650003</v>
      </c>
      <c r="I41" s="40">
        <v>0</v>
      </c>
      <c r="J41" s="40">
        <v>0</v>
      </c>
      <c r="K41" s="40">
        <v>0</v>
      </c>
      <c r="L41" s="40">
        <v>0.23573351986630001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0.58842676116499992</v>
      </c>
      <c r="S41" s="40">
        <v>0</v>
      </c>
      <c r="T41" s="40">
        <v>0</v>
      </c>
      <c r="U41" s="40">
        <v>0</v>
      </c>
      <c r="V41" s="40">
        <v>2.9369233666600002E-2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4.7308381746288983</v>
      </c>
      <c r="AC41" s="40">
        <v>9.55211089998E-2</v>
      </c>
      <c r="AD41" s="40">
        <v>0</v>
      </c>
      <c r="AE41" s="40">
        <v>0</v>
      </c>
      <c r="AF41" s="40">
        <v>1.7656590911330003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4.229194055524701</v>
      </c>
      <c r="AM41" s="40">
        <v>0.16762454879990002</v>
      </c>
      <c r="AN41" s="40">
        <v>0</v>
      </c>
      <c r="AO41" s="40">
        <v>0</v>
      </c>
      <c r="AP41" s="40">
        <v>5.2186710366500001E-2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8.7428983596807885</v>
      </c>
      <c r="AW41" s="40">
        <v>0.27312508966650001</v>
      </c>
      <c r="AX41" s="40">
        <v>0</v>
      </c>
      <c r="AY41" s="40">
        <v>0</v>
      </c>
      <c r="AZ41" s="40">
        <v>4.9477241096989992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3.0941824614520987</v>
      </c>
      <c r="BG41" s="40">
        <v>0.15018513343330001</v>
      </c>
      <c r="BH41" s="40">
        <v>0.28128983236659999</v>
      </c>
      <c r="BI41" s="40">
        <v>0</v>
      </c>
      <c r="BJ41" s="40">
        <v>0.57835497133320002</v>
      </c>
      <c r="BK41" s="41">
        <f>SUM(C41:BJ41)</f>
        <v>31.787247268247189</v>
      </c>
      <c r="BM41" s="42"/>
      <c r="BO41" s="42"/>
    </row>
    <row r="42" spans="1:67">
      <c r="A42" s="17"/>
      <c r="B42" s="26" t="s">
        <v>90</v>
      </c>
      <c r="C42" s="36">
        <f t="shared" ref="C42:AH42" si="11">SUM(C38:C41)</f>
        <v>0</v>
      </c>
      <c r="D42" s="36">
        <f t="shared" si="11"/>
        <v>4.1822739641331994</v>
      </c>
      <c r="E42" s="36">
        <f t="shared" si="11"/>
        <v>14.109892876166599</v>
      </c>
      <c r="F42" s="36">
        <f t="shared" si="11"/>
        <v>0</v>
      </c>
      <c r="G42" s="36">
        <f t="shared" si="11"/>
        <v>0</v>
      </c>
      <c r="H42" s="36">
        <f t="shared" si="11"/>
        <v>10.984241594991001</v>
      </c>
      <c r="I42" s="36">
        <f t="shared" si="11"/>
        <v>41.6953894980659</v>
      </c>
      <c r="J42" s="36">
        <f t="shared" si="11"/>
        <v>2.2947688487665001</v>
      </c>
      <c r="K42" s="36">
        <f t="shared" si="11"/>
        <v>0</v>
      </c>
      <c r="L42" s="36">
        <f t="shared" si="11"/>
        <v>6.0145419154651005</v>
      </c>
      <c r="M42" s="36">
        <f t="shared" si="11"/>
        <v>0</v>
      </c>
      <c r="N42" s="36">
        <f t="shared" si="11"/>
        <v>0</v>
      </c>
      <c r="O42" s="36">
        <f t="shared" si="11"/>
        <v>0</v>
      </c>
      <c r="P42" s="36">
        <f t="shared" si="11"/>
        <v>0</v>
      </c>
      <c r="Q42" s="36">
        <f t="shared" si="11"/>
        <v>0</v>
      </c>
      <c r="R42" s="36">
        <f t="shared" si="11"/>
        <v>5.1388888824179997</v>
      </c>
      <c r="S42" s="36">
        <f t="shared" si="11"/>
        <v>8.0684771847995993</v>
      </c>
      <c r="T42" s="36">
        <f t="shared" si="11"/>
        <v>0</v>
      </c>
      <c r="U42" s="36">
        <f t="shared" si="11"/>
        <v>0</v>
      </c>
      <c r="V42" s="36">
        <f t="shared" si="11"/>
        <v>2.6960825907657999</v>
      </c>
      <c r="W42" s="36">
        <f t="shared" si="11"/>
        <v>0</v>
      </c>
      <c r="X42" s="36">
        <f t="shared" si="11"/>
        <v>0</v>
      </c>
      <c r="Y42" s="36">
        <f t="shared" si="11"/>
        <v>0</v>
      </c>
      <c r="Z42" s="36">
        <f t="shared" si="11"/>
        <v>0</v>
      </c>
      <c r="AA42" s="36">
        <f t="shared" si="11"/>
        <v>0</v>
      </c>
      <c r="AB42" s="36">
        <f t="shared" si="11"/>
        <v>99.4554438153923</v>
      </c>
      <c r="AC42" s="36">
        <f t="shared" si="11"/>
        <v>6.8342925073650997</v>
      </c>
      <c r="AD42" s="36">
        <f t="shared" si="11"/>
        <v>0</v>
      </c>
      <c r="AE42" s="36">
        <f t="shared" si="11"/>
        <v>0</v>
      </c>
      <c r="AF42" s="36">
        <f t="shared" si="11"/>
        <v>58.258374051628302</v>
      </c>
      <c r="AG42" s="36">
        <f t="shared" si="11"/>
        <v>0</v>
      </c>
      <c r="AH42" s="36">
        <f t="shared" si="11"/>
        <v>0</v>
      </c>
      <c r="AI42" s="36">
        <f t="shared" ref="AI42:BK42" si="12">SUM(AI38:AI41)</f>
        <v>0</v>
      </c>
      <c r="AJ42" s="36">
        <f t="shared" si="12"/>
        <v>0</v>
      </c>
      <c r="AK42" s="36">
        <f t="shared" si="12"/>
        <v>0</v>
      </c>
      <c r="AL42" s="36">
        <f t="shared" si="12"/>
        <v>128.02743556136147</v>
      </c>
      <c r="AM42" s="36">
        <f t="shared" si="12"/>
        <v>6.2422572502314004</v>
      </c>
      <c r="AN42" s="36">
        <f t="shared" si="12"/>
        <v>8.0713964633300009E-2</v>
      </c>
      <c r="AO42" s="36">
        <f t="shared" si="12"/>
        <v>0</v>
      </c>
      <c r="AP42" s="36">
        <f t="shared" si="12"/>
        <v>30.536747763328304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243.00369525324896</v>
      </c>
      <c r="AW42" s="36">
        <f t="shared" si="12"/>
        <v>79.988418958561098</v>
      </c>
      <c r="AX42" s="36">
        <f t="shared" si="12"/>
        <v>0</v>
      </c>
      <c r="AY42" s="36">
        <f t="shared" si="12"/>
        <v>0</v>
      </c>
      <c r="AZ42" s="36">
        <f t="shared" si="12"/>
        <v>258.95552863203613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55.768680823059093</v>
      </c>
      <c r="BG42" s="36">
        <f t="shared" si="12"/>
        <v>3.5684524459989002</v>
      </c>
      <c r="BH42" s="36">
        <f t="shared" si="12"/>
        <v>1.2190481421665</v>
      </c>
      <c r="BI42" s="36">
        <f t="shared" si="12"/>
        <v>0</v>
      </c>
      <c r="BJ42" s="36">
        <f t="shared" si="12"/>
        <v>26.242377476661403</v>
      </c>
      <c r="BK42" s="38">
        <f t="shared" si="12"/>
        <v>1093.3660240012439</v>
      </c>
    </row>
    <row r="43" spans="1:67">
      <c r="A43" s="17"/>
      <c r="B43" s="27" t="s">
        <v>88</v>
      </c>
      <c r="C43" s="36">
        <f t="shared" ref="C43:AH43" si="13">C36+C42</f>
        <v>0</v>
      </c>
      <c r="D43" s="36">
        <f t="shared" si="13"/>
        <v>4.7294077759664992</v>
      </c>
      <c r="E43" s="36">
        <f t="shared" si="13"/>
        <v>14.109892876166599</v>
      </c>
      <c r="F43" s="36">
        <f t="shared" si="13"/>
        <v>0</v>
      </c>
      <c r="G43" s="36">
        <f t="shared" si="13"/>
        <v>0</v>
      </c>
      <c r="H43" s="36">
        <f t="shared" si="13"/>
        <v>16.749870141052202</v>
      </c>
      <c r="I43" s="36">
        <f t="shared" si="13"/>
        <v>41.708588883932499</v>
      </c>
      <c r="J43" s="36">
        <f t="shared" si="13"/>
        <v>2.2947688487665001</v>
      </c>
      <c r="K43" s="36">
        <f t="shared" si="13"/>
        <v>0</v>
      </c>
      <c r="L43" s="36">
        <f t="shared" si="13"/>
        <v>6.5189615195647006</v>
      </c>
      <c r="M43" s="36">
        <f t="shared" si="13"/>
        <v>0</v>
      </c>
      <c r="N43" s="36">
        <f t="shared" si="13"/>
        <v>0</v>
      </c>
      <c r="O43" s="36">
        <f t="shared" si="13"/>
        <v>0</v>
      </c>
      <c r="P43" s="36">
        <f t="shared" si="13"/>
        <v>0</v>
      </c>
      <c r="Q43" s="36">
        <f t="shared" si="13"/>
        <v>0</v>
      </c>
      <c r="R43" s="36">
        <f t="shared" si="13"/>
        <v>9.5062203407426988</v>
      </c>
      <c r="S43" s="36">
        <f t="shared" si="13"/>
        <v>8.0684771847995993</v>
      </c>
      <c r="T43" s="36">
        <f t="shared" si="13"/>
        <v>0</v>
      </c>
      <c r="U43" s="36">
        <f t="shared" si="13"/>
        <v>0</v>
      </c>
      <c r="V43" s="36">
        <f t="shared" si="13"/>
        <v>2.9258010970321999</v>
      </c>
      <c r="W43" s="36">
        <f t="shared" si="13"/>
        <v>0</v>
      </c>
      <c r="X43" s="36">
        <f t="shared" si="13"/>
        <v>0</v>
      </c>
      <c r="Y43" s="36">
        <f t="shared" si="13"/>
        <v>0</v>
      </c>
      <c r="Z43" s="36">
        <f t="shared" si="13"/>
        <v>0</v>
      </c>
      <c r="AA43" s="36">
        <f t="shared" si="13"/>
        <v>0</v>
      </c>
      <c r="AB43" s="36">
        <f t="shared" si="13"/>
        <v>138.7673019828469</v>
      </c>
      <c r="AC43" s="36">
        <f t="shared" si="13"/>
        <v>7.9792345658980999</v>
      </c>
      <c r="AD43" s="36">
        <f t="shared" si="13"/>
        <v>0</v>
      </c>
      <c r="AE43" s="36">
        <f t="shared" si="13"/>
        <v>0</v>
      </c>
      <c r="AF43" s="36">
        <f t="shared" si="13"/>
        <v>76.319529550593202</v>
      </c>
      <c r="AG43" s="36">
        <f t="shared" si="13"/>
        <v>0</v>
      </c>
      <c r="AH43" s="36">
        <f t="shared" si="13"/>
        <v>0</v>
      </c>
      <c r="AI43" s="36">
        <f t="shared" ref="AI43:BJ43" si="14">AI36+AI42</f>
        <v>0</v>
      </c>
      <c r="AJ43" s="36">
        <f t="shared" si="14"/>
        <v>0</v>
      </c>
      <c r="AK43" s="36">
        <f t="shared" si="14"/>
        <v>0</v>
      </c>
      <c r="AL43" s="36">
        <f t="shared" si="14"/>
        <v>169.68039744670716</v>
      </c>
      <c r="AM43" s="36">
        <f t="shared" si="14"/>
        <v>6.5123926854646008</v>
      </c>
      <c r="AN43" s="36">
        <f t="shared" si="14"/>
        <v>8.0713964633300009E-2</v>
      </c>
      <c r="AO43" s="36">
        <f t="shared" si="14"/>
        <v>0</v>
      </c>
      <c r="AP43" s="36">
        <f t="shared" si="14"/>
        <v>35.806138611593504</v>
      </c>
      <c r="AQ43" s="36">
        <f t="shared" si="14"/>
        <v>0</v>
      </c>
      <c r="AR43" s="36">
        <f t="shared" si="14"/>
        <v>0</v>
      </c>
      <c r="AS43" s="36">
        <f t="shared" si="14"/>
        <v>0</v>
      </c>
      <c r="AT43" s="36">
        <f t="shared" si="14"/>
        <v>0</v>
      </c>
      <c r="AU43" s="36">
        <f t="shared" si="14"/>
        <v>0</v>
      </c>
      <c r="AV43" s="36">
        <f t="shared" si="14"/>
        <v>494.69370956973904</v>
      </c>
      <c r="AW43" s="36">
        <f t="shared" si="14"/>
        <v>87.102353123759897</v>
      </c>
      <c r="AX43" s="36">
        <f t="shared" si="14"/>
        <v>0</v>
      </c>
      <c r="AY43" s="36">
        <f t="shared" si="14"/>
        <v>0</v>
      </c>
      <c r="AZ43" s="36">
        <f t="shared" si="14"/>
        <v>340.04467025209306</v>
      </c>
      <c r="BA43" s="36">
        <f t="shared" si="14"/>
        <v>0</v>
      </c>
      <c r="BB43" s="36">
        <f t="shared" si="14"/>
        <v>0</v>
      </c>
      <c r="BC43" s="36">
        <f t="shared" si="14"/>
        <v>0</v>
      </c>
      <c r="BD43" s="36">
        <f t="shared" si="14"/>
        <v>0</v>
      </c>
      <c r="BE43" s="36">
        <f t="shared" si="14"/>
        <v>0</v>
      </c>
      <c r="BF43" s="36">
        <f t="shared" si="14"/>
        <v>108.70299646483114</v>
      </c>
      <c r="BG43" s="36">
        <f t="shared" si="14"/>
        <v>3.5905871967988001</v>
      </c>
      <c r="BH43" s="36">
        <f t="shared" si="14"/>
        <v>1.2190481421665</v>
      </c>
      <c r="BI43" s="36">
        <f t="shared" si="14"/>
        <v>0</v>
      </c>
      <c r="BJ43" s="36">
        <f t="shared" si="14"/>
        <v>31.863462452459302</v>
      </c>
      <c r="BK43" s="38">
        <f>BK42+BK36</f>
        <v>1608.9745246776079</v>
      </c>
    </row>
    <row r="44" spans="1:67" ht="3" customHeight="1">
      <c r="A44" s="17"/>
      <c r="B44" s="25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5"/>
    </row>
    <row r="45" spans="1:67">
      <c r="A45" s="17" t="s">
        <v>18</v>
      </c>
      <c r="B45" s="24" t="s">
        <v>8</v>
      </c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5"/>
    </row>
    <row r="46" spans="1:67">
      <c r="A46" s="17" t="s">
        <v>80</v>
      </c>
      <c r="B46" s="25" t="s">
        <v>19</v>
      </c>
      <c r="C46" s="63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5"/>
    </row>
    <row r="47" spans="1:67">
      <c r="A47" s="17"/>
      <c r="B47" s="34" t="s">
        <v>126</v>
      </c>
      <c r="C47" s="36">
        <v>0</v>
      </c>
      <c r="D47" s="36">
        <v>0.70088826936659998</v>
      </c>
      <c r="E47" s="36">
        <v>0</v>
      </c>
      <c r="F47" s="36">
        <v>0</v>
      </c>
      <c r="G47" s="36">
        <v>0</v>
      </c>
      <c r="H47" s="36">
        <v>0.79935381073139988</v>
      </c>
      <c r="I47" s="36">
        <v>9.4507958500000003E-2</v>
      </c>
      <c r="J47" s="36">
        <v>0</v>
      </c>
      <c r="K47" s="36">
        <v>0</v>
      </c>
      <c r="L47" s="36">
        <v>0.25884876519970001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0.80849114919699994</v>
      </c>
      <c r="S47" s="36">
        <v>0.10029626666660001</v>
      </c>
      <c r="T47" s="36">
        <v>0</v>
      </c>
      <c r="U47" s="36">
        <v>0</v>
      </c>
      <c r="V47" s="36">
        <v>0.51432380879990003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30.266412774295997</v>
      </c>
      <c r="AC47" s="36">
        <v>5.7912743888663991</v>
      </c>
      <c r="AD47" s="36">
        <v>0</v>
      </c>
      <c r="AE47" s="36">
        <v>0</v>
      </c>
      <c r="AF47" s="36">
        <v>45.815695162632402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47.417722982724491</v>
      </c>
      <c r="AM47" s="36">
        <v>3.6876747519666</v>
      </c>
      <c r="AN47" s="36">
        <v>1.904085</v>
      </c>
      <c r="AO47" s="36">
        <v>0</v>
      </c>
      <c r="AP47" s="36">
        <v>39.660769868765385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17.207934524891204</v>
      </c>
      <c r="AW47" s="36">
        <v>1.3942252819998999</v>
      </c>
      <c r="AX47" s="36">
        <v>0</v>
      </c>
      <c r="AY47" s="36">
        <v>0</v>
      </c>
      <c r="AZ47" s="36">
        <v>26.014934813064997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8.4733778464928999</v>
      </c>
      <c r="BG47" s="36">
        <v>5.2913519999999998</v>
      </c>
      <c r="BH47" s="36">
        <v>0.50107500000000005</v>
      </c>
      <c r="BI47" s="36">
        <v>0</v>
      </c>
      <c r="BJ47" s="36">
        <v>6.8816754070663002</v>
      </c>
      <c r="BK47" s="39">
        <f>SUM(C47:BJ47)</f>
        <v>243.58491983122775</v>
      </c>
    </row>
    <row r="48" spans="1:67">
      <c r="A48" s="17"/>
      <c r="B48" s="27" t="s">
        <v>87</v>
      </c>
      <c r="C48" s="36">
        <f>SUM(C47)</f>
        <v>0</v>
      </c>
      <c r="D48" s="36">
        <f t="shared" ref="D48:BJ48" si="15">SUM(D47)</f>
        <v>0.70088826936659998</v>
      </c>
      <c r="E48" s="36">
        <f t="shared" si="15"/>
        <v>0</v>
      </c>
      <c r="F48" s="36">
        <f t="shared" si="15"/>
        <v>0</v>
      </c>
      <c r="G48" s="36">
        <f t="shared" si="15"/>
        <v>0</v>
      </c>
      <c r="H48" s="36">
        <f t="shared" si="15"/>
        <v>0.79935381073139988</v>
      </c>
      <c r="I48" s="36">
        <f t="shared" si="15"/>
        <v>9.4507958500000003E-2</v>
      </c>
      <c r="J48" s="36">
        <f t="shared" si="15"/>
        <v>0</v>
      </c>
      <c r="K48" s="36">
        <f t="shared" si="15"/>
        <v>0</v>
      </c>
      <c r="L48" s="36">
        <f t="shared" si="15"/>
        <v>0.25884876519970001</v>
      </c>
      <c r="M48" s="36">
        <f t="shared" si="15"/>
        <v>0</v>
      </c>
      <c r="N48" s="36">
        <f t="shared" si="15"/>
        <v>0</v>
      </c>
      <c r="O48" s="36">
        <f t="shared" si="15"/>
        <v>0</v>
      </c>
      <c r="P48" s="36">
        <f t="shared" si="15"/>
        <v>0</v>
      </c>
      <c r="Q48" s="36">
        <f t="shared" si="15"/>
        <v>0</v>
      </c>
      <c r="R48" s="36">
        <f t="shared" si="15"/>
        <v>0.80849114919699994</v>
      </c>
      <c r="S48" s="36">
        <f t="shared" si="15"/>
        <v>0.10029626666660001</v>
      </c>
      <c r="T48" s="36">
        <f t="shared" si="15"/>
        <v>0</v>
      </c>
      <c r="U48" s="36">
        <f t="shared" si="15"/>
        <v>0</v>
      </c>
      <c r="V48" s="36">
        <f t="shared" si="15"/>
        <v>0.51432380879990003</v>
      </c>
      <c r="W48" s="36">
        <f t="shared" si="15"/>
        <v>0</v>
      </c>
      <c r="X48" s="36">
        <f t="shared" si="15"/>
        <v>0</v>
      </c>
      <c r="Y48" s="36">
        <f t="shared" si="15"/>
        <v>0</v>
      </c>
      <c r="Z48" s="36">
        <f t="shared" si="15"/>
        <v>0</v>
      </c>
      <c r="AA48" s="36">
        <f t="shared" si="15"/>
        <v>0</v>
      </c>
      <c r="AB48" s="36">
        <f t="shared" si="15"/>
        <v>30.266412774295997</v>
      </c>
      <c r="AC48" s="36">
        <f t="shared" si="15"/>
        <v>5.7912743888663991</v>
      </c>
      <c r="AD48" s="36">
        <f t="shared" si="15"/>
        <v>0</v>
      </c>
      <c r="AE48" s="36">
        <f t="shared" si="15"/>
        <v>0</v>
      </c>
      <c r="AF48" s="36">
        <f t="shared" si="15"/>
        <v>45.815695162632402</v>
      </c>
      <c r="AG48" s="36">
        <f t="shared" si="15"/>
        <v>0</v>
      </c>
      <c r="AH48" s="36">
        <f t="shared" si="15"/>
        <v>0</v>
      </c>
      <c r="AI48" s="36">
        <f t="shared" si="15"/>
        <v>0</v>
      </c>
      <c r="AJ48" s="36">
        <f t="shared" si="15"/>
        <v>0</v>
      </c>
      <c r="AK48" s="36">
        <f t="shared" si="15"/>
        <v>0</v>
      </c>
      <c r="AL48" s="36">
        <f t="shared" si="15"/>
        <v>47.417722982724491</v>
      </c>
      <c r="AM48" s="36">
        <f t="shared" si="15"/>
        <v>3.6876747519666</v>
      </c>
      <c r="AN48" s="36">
        <f t="shared" si="15"/>
        <v>1.904085</v>
      </c>
      <c r="AO48" s="36">
        <f t="shared" si="15"/>
        <v>0</v>
      </c>
      <c r="AP48" s="36">
        <f t="shared" si="15"/>
        <v>39.660769868765385</v>
      </c>
      <c r="AQ48" s="36">
        <f t="shared" si="15"/>
        <v>0</v>
      </c>
      <c r="AR48" s="36">
        <f t="shared" si="15"/>
        <v>0</v>
      </c>
      <c r="AS48" s="36">
        <f t="shared" si="15"/>
        <v>0</v>
      </c>
      <c r="AT48" s="36">
        <f t="shared" si="15"/>
        <v>0</v>
      </c>
      <c r="AU48" s="36">
        <f t="shared" si="15"/>
        <v>0</v>
      </c>
      <c r="AV48" s="36">
        <f t="shared" si="15"/>
        <v>17.207934524891204</v>
      </c>
      <c r="AW48" s="36">
        <f t="shared" si="15"/>
        <v>1.3942252819998999</v>
      </c>
      <c r="AX48" s="36">
        <f t="shared" si="15"/>
        <v>0</v>
      </c>
      <c r="AY48" s="36">
        <f t="shared" si="15"/>
        <v>0</v>
      </c>
      <c r="AZ48" s="36">
        <f t="shared" si="15"/>
        <v>26.014934813064997</v>
      </c>
      <c r="BA48" s="36">
        <f t="shared" si="15"/>
        <v>0</v>
      </c>
      <c r="BB48" s="36">
        <f t="shared" si="15"/>
        <v>0</v>
      </c>
      <c r="BC48" s="36">
        <f t="shared" si="15"/>
        <v>0</v>
      </c>
      <c r="BD48" s="36">
        <f t="shared" si="15"/>
        <v>0</v>
      </c>
      <c r="BE48" s="36">
        <f t="shared" si="15"/>
        <v>0</v>
      </c>
      <c r="BF48" s="36">
        <f t="shared" si="15"/>
        <v>8.4733778464928999</v>
      </c>
      <c r="BG48" s="36">
        <f t="shared" si="15"/>
        <v>5.2913519999999998</v>
      </c>
      <c r="BH48" s="36">
        <f t="shared" si="15"/>
        <v>0.50107500000000005</v>
      </c>
      <c r="BI48" s="36">
        <f t="shared" si="15"/>
        <v>0</v>
      </c>
      <c r="BJ48" s="36">
        <f t="shared" si="15"/>
        <v>6.8816754070663002</v>
      </c>
      <c r="BK48" s="39">
        <f>SUM(BK47)</f>
        <v>243.58491983122775</v>
      </c>
    </row>
    <row r="49" spans="1:63" ht="2.25" customHeight="1">
      <c r="A49" s="17"/>
      <c r="B49" s="25"/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>
      <c r="A50" s="17" t="s">
        <v>4</v>
      </c>
      <c r="B50" s="24" t="s">
        <v>9</v>
      </c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>
      <c r="A51" s="17" t="s">
        <v>80</v>
      </c>
      <c r="B51" s="25" t="s">
        <v>20</v>
      </c>
      <c r="C51" s="63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5"/>
    </row>
    <row r="52" spans="1:63">
      <c r="A52" s="17"/>
      <c r="B52" s="34" t="s">
        <v>120</v>
      </c>
      <c r="C52" s="40">
        <v>0</v>
      </c>
      <c r="D52" s="40">
        <v>48.501300000000001</v>
      </c>
      <c r="E52" s="40">
        <v>0</v>
      </c>
      <c r="F52" s="40">
        <v>0</v>
      </c>
      <c r="G52" s="40">
        <v>0</v>
      </c>
      <c r="H52" s="40">
        <v>16.7959</v>
      </c>
      <c r="I52" s="40">
        <v>0.57509999999999994</v>
      </c>
      <c r="J52" s="40">
        <v>0</v>
      </c>
      <c r="K52" s="40">
        <v>0</v>
      </c>
      <c r="L52" s="40">
        <v>7.2458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9.7149999999999999</v>
      </c>
      <c r="S52" s="40">
        <v>0.19850000000000001</v>
      </c>
      <c r="T52" s="40">
        <v>0</v>
      </c>
      <c r="U52" s="40">
        <v>0</v>
      </c>
      <c r="V52" s="40">
        <v>2.0190000000000001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>
        <v>0</v>
      </c>
      <c r="AS52" s="40">
        <v>0</v>
      </c>
      <c r="AT52" s="40">
        <v>0</v>
      </c>
      <c r="AU52" s="40">
        <v>0</v>
      </c>
      <c r="AV52" s="40">
        <v>0</v>
      </c>
      <c r="AW52" s="40">
        <v>0</v>
      </c>
      <c r="AX52" s="40">
        <v>0</v>
      </c>
      <c r="AY52" s="40">
        <v>0</v>
      </c>
      <c r="AZ52" s="40">
        <v>0</v>
      </c>
      <c r="BA52" s="40">
        <v>0</v>
      </c>
      <c r="BB52" s="40">
        <v>0</v>
      </c>
      <c r="BC52" s="40">
        <v>0</v>
      </c>
      <c r="BD52" s="40">
        <v>0</v>
      </c>
      <c r="BE52" s="40">
        <v>0</v>
      </c>
      <c r="BF52" s="40">
        <v>0</v>
      </c>
      <c r="BG52" s="40">
        <v>0</v>
      </c>
      <c r="BH52" s="40">
        <v>0</v>
      </c>
      <c r="BI52" s="40">
        <v>0</v>
      </c>
      <c r="BJ52" s="40">
        <v>0</v>
      </c>
      <c r="BK52" s="39">
        <f>SUM(C52:BJ52)</f>
        <v>85.050600000000017</v>
      </c>
    </row>
    <row r="53" spans="1:63">
      <c r="A53" s="17"/>
      <c r="B53" s="26" t="s">
        <v>89</v>
      </c>
      <c r="C53" s="36">
        <f>SUM(C52)</f>
        <v>0</v>
      </c>
      <c r="D53" s="36">
        <f t="shared" ref="D53:BJ53" si="16">SUM(D52)</f>
        <v>48.501300000000001</v>
      </c>
      <c r="E53" s="36">
        <f t="shared" si="16"/>
        <v>0</v>
      </c>
      <c r="F53" s="36">
        <f t="shared" si="16"/>
        <v>0</v>
      </c>
      <c r="G53" s="36">
        <f t="shared" si="16"/>
        <v>0</v>
      </c>
      <c r="H53" s="36">
        <f t="shared" si="16"/>
        <v>16.7959</v>
      </c>
      <c r="I53" s="36">
        <f t="shared" si="16"/>
        <v>0.57509999999999994</v>
      </c>
      <c r="J53" s="36">
        <f t="shared" si="16"/>
        <v>0</v>
      </c>
      <c r="K53" s="36">
        <f t="shared" si="16"/>
        <v>0</v>
      </c>
      <c r="L53" s="36">
        <f t="shared" si="16"/>
        <v>7.2458</v>
      </c>
      <c r="M53" s="36">
        <f t="shared" si="16"/>
        <v>0</v>
      </c>
      <c r="N53" s="36">
        <f t="shared" si="16"/>
        <v>0</v>
      </c>
      <c r="O53" s="36">
        <f t="shared" si="16"/>
        <v>0</v>
      </c>
      <c r="P53" s="36">
        <f t="shared" si="16"/>
        <v>0</v>
      </c>
      <c r="Q53" s="36">
        <f t="shared" si="16"/>
        <v>0</v>
      </c>
      <c r="R53" s="36">
        <f t="shared" si="16"/>
        <v>9.7149999999999999</v>
      </c>
      <c r="S53" s="36">
        <f t="shared" si="16"/>
        <v>0.19850000000000001</v>
      </c>
      <c r="T53" s="36">
        <f t="shared" si="16"/>
        <v>0</v>
      </c>
      <c r="U53" s="36">
        <f t="shared" si="16"/>
        <v>0</v>
      </c>
      <c r="V53" s="36">
        <f t="shared" si="16"/>
        <v>2.0190000000000001</v>
      </c>
      <c r="W53" s="36">
        <f t="shared" si="16"/>
        <v>0</v>
      </c>
      <c r="X53" s="36">
        <f t="shared" si="16"/>
        <v>0</v>
      </c>
      <c r="Y53" s="36">
        <f t="shared" si="16"/>
        <v>0</v>
      </c>
      <c r="Z53" s="36">
        <f t="shared" si="16"/>
        <v>0</v>
      </c>
      <c r="AA53" s="36">
        <f t="shared" si="16"/>
        <v>0</v>
      </c>
      <c r="AB53" s="36">
        <f t="shared" si="16"/>
        <v>0</v>
      </c>
      <c r="AC53" s="36">
        <f t="shared" si="16"/>
        <v>0</v>
      </c>
      <c r="AD53" s="36">
        <f t="shared" si="16"/>
        <v>0</v>
      </c>
      <c r="AE53" s="36">
        <f t="shared" si="16"/>
        <v>0</v>
      </c>
      <c r="AF53" s="36">
        <f t="shared" si="16"/>
        <v>0</v>
      </c>
      <c r="AG53" s="36">
        <f t="shared" si="16"/>
        <v>0</v>
      </c>
      <c r="AH53" s="36">
        <f t="shared" si="16"/>
        <v>0</v>
      </c>
      <c r="AI53" s="36">
        <f t="shared" si="16"/>
        <v>0</v>
      </c>
      <c r="AJ53" s="36">
        <f t="shared" si="16"/>
        <v>0</v>
      </c>
      <c r="AK53" s="36">
        <f t="shared" si="16"/>
        <v>0</v>
      </c>
      <c r="AL53" s="36">
        <f t="shared" si="16"/>
        <v>0</v>
      </c>
      <c r="AM53" s="36">
        <f t="shared" si="16"/>
        <v>0</v>
      </c>
      <c r="AN53" s="36">
        <f t="shared" si="16"/>
        <v>0</v>
      </c>
      <c r="AO53" s="36">
        <f t="shared" si="16"/>
        <v>0</v>
      </c>
      <c r="AP53" s="36">
        <f t="shared" si="16"/>
        <v>0</v>
      </c>
      <c r="AQ53" s="36">
        <f t="shared" si="16"/>
        <v>0</v>
      </c>
      <c r="AR53" s="36">
        <f t="shared" si="16"/>
        <v>0</v>
      </c>
      <c r="AS53" s="36">
        <f t="shared" si="16"/>
        <v>0</v>
      </c>
      <c r="AT53" s="36">
        <f t="shared" si="16"/>
        <v>0</v>
      </c>
      <c r="AU53" s="36">
        <f t="shared" si="16"/>
        <v>0</v>
      </c>
      <c r="AV53" s="36">
        <f t="shared" si="16"/>
        <v>0</v>
      </c>
      <c r="AW53" s="36">
        <f t="shared" si="16"/>
        <v>0</v>
      </c>
      <c r="AX53" s="36">
        <f t="shared" si="16"/>
        <v>0</v>
      </c>
      <c r="AY53" s="36">
        <f t="shared" si="16"/>
        <v>0</v>
      </c>
      <c r="AZ53" s="36">
        <f t="shared" si="16"/>
        <v>0</v>
      </c>
      <c r="BA53" s="36">
        <f t="shared" si="16"/>
        <v>0</v>
      </c>
      <c r="BB53" s="36">
        <f t="shared" si="16"/>
        <v>0</v>
      </c>
      <c r="BC53" s="36">
        <f t="shared" si="16"/>
        <v>0</v>
      </c>
      <c r="BD53" s="36">
        <f t="shared" si="16"/>
        <v>0</v>
      </c>
      <c r="BE53" s="36">
        <f t="shared" si="16"/>
        <v>0</v>
      </c>
      <c r="BF53" s="36">
        <f t="shared" si="16"/>
        <v>0</v>
      </c>
      <c r="BG53" s="36">
        <f t="shared" si="16"/>
        <v>0</v>
      </c>
      <c r="BH53" s="36">
        <f t="shared" si="16"/>
        <v>0</v>
      </c>
      <c r="BI53" s="36">
        <f t="shared" si="16"/>
        <v>0</v>
      </c>
      <c r="BJ53" s="36">
        <f t="shared" si="16"/>
        <v>0</v>
      </c>
      <c r="BK53" s="39">
        <f>SUM(BK52)</f>
        <v>85.050600000000017</v>
      </c>
    </row>
    <row r="54" spans="1:63">
      <c r="A54" s="17" t="s">
        <v>81</v>
      </c>
      <c r="B54" s="25" t="s">
        <v>21</v>
      </c>
      <c r="C54" s="63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5"/>
    </row>
    <row r="55" spans="1:63">
      <c r="A55" s="17"/>
      <c r="B55" s="26" t="s">
        <v>40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0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9">
        <f>SUM(C55:BJ55)</f>
        <v>0</v>
      </c>
    </row>
    <row r="56" spans="1:63">
      <c r="A56" s="17"/>
      <c r="B56" s="26" t="s">
        <v>90</v>
      </c>
      <c r="C56" s="36">
        <f t="shared" ref="C56:BJ56" si="17">SUM(C55)</f>
        <v>0</v>
      </c>
      <c r="D56" s="36">
        <f t="shared" si="17"/>
        <v>0</v>
      </c>
      <c r="E56" s="36">
        <f t="shared" si="17"/>
        <v>0</v>
      </c>
      <c r="F56" s="36">
        <f t="shared" si="17"/>
        <v>0</v>
      </c>
      <c r="G56" s="36">
        <f t="shared" si="17"/>
        <v>0</v>
      </c>
      <c r="H56" s="36">
        <f t="shared" si="17"/>
        <v>0</v>
      </c>
      <c r="I56" s="36">
        <f t="shared" si="17"/>
        <v>0</v>
      </c>
      <c r="J56" s="36">
        <f t="shared" si="17"/>
        <v>0</v>
      </c>
      <c r="K56" s="36">
        <f t="shared" si="17"/>
        <v>0</v>
      </c>
      <c r="L56" s="36">
        <f t="shared" si="17"/>
        <v>0</v>
      </c>
      <c r="M56" s="36">
        <f t="shared" si="17"/>
        <v>0</v>
      </c>
      <c r="N56" s="36">
        <f t="shared" si="17"/>
        <v>0</v>
      </c>
      <c r="O56" s="36">
        <f t="shared" si="17"/>
        <v>0</v>
      </c>
      <c r="P56" s="36">
        <f t="shared" si="17"/>
        <v>0</v>
      </c>
      <c r="Q56" s="36">
        <f t="shared" si="17"/>
        <v>0</v>
      </c>
      <c r="R56" s="36">
        <f t="shared" si="17"/>
        <v>0</v>
      </c>
      <c r="S56" s="36">
        <f t="shared" si="17"/>
        <v>0</v>
      </c>
      <c r="T56" s="36">
        <f t="shared" si="17"/>
        <v>0</v>
      </c>
      <c r="U56" s="36">
        <f t="shared" si="17"/>
        <v>0</v>
      </c>
      <c r="V56" s="36">
        <f t="shared" si="17"/>
        <v>0</v>
      </c>
      <c r="W56" s="36">
        <f t="shared" si="17"/>
        <v>0</v>
      </c>
      <c r="X56" s="36">
        <f t="shared" si="17"/>
        <v>0</v>
      </c>
      <c r="Y56" s="36">
        <f t="shared" si="17"/>
        <v>0</v>
      </c>
      <c r="Z56" s="36">
        <f t="shared" si="17"/>
        <v>0</v>
      </c>
      <c r="AA56" s="36">
        <f t="shared" si="17"/>
        <v>0</v>
      </c>
      <c r="AB56" s="36">
        <f t="shared" si="17"/>
        <v>0</v>
      </c>
      <c r="AC56" s="36">
        <f t="shared" si="17"/>
        <v>0</v>
      </c>
      <c r="AD56" s="36">
        <f t="shared" si="17"/>
        <v>0</v>
      </c>
      <c r="AE56" s="36">
        <f t="shared" si="17"/>
        <v>0</v>
      </c>
      <c r="AF56" s="36">
        <f t="shared" si="17"/>
        <v>0</v>
      </c>
      <c r="AG56" s="36">
        <f t="shared" si="17"/>
        <v>0</v>
      </c>
      <c r="AH56" s="36">
        <f t="shared" si="17"/>
        <v>0</v>
      </c>
      <c r="AI56" s="36">
        <f t="shared" si="17"/>
        <v>0</v>
      </c>
      <c r="AJ56" s="36">
        <f t="shared" si="17"/>
        <v>0</v>
      </c>
      <c r="AK56" s="36">
        <f t="shared" si="17"/>
        <v>0</v>
      </c>
      <c r="AL56" s="36">
        <f t="shared" si="17"/>
        <v>0</v>
      </c>
      <c r="AM56" s="36">
        <f t="shared" si="17"/>
        <v>0</v>
      </c>
      <c r="AN56" s="36">
        <f t="shared" si="17"/>
        <v>0</v>
      </c>
      <c r="AO56" s="36">
        <f t="shared" si="17"/>
        <v>0</v>
      </c>
      <c r="AP56" s="36">
        <f t="shared" si="17"/>
        <v>0</v>
      </c>
      <c r="AQ56" s="36">
        <f t="shared" si="17"/>
        <v>0</v>
      </c>
      <c r="AR56" s="36">
        <f t="shared" si="17"/>
        <v>0</v>
      </c>
      <c r="AS56" s="36">
        <f t="shared" si="17"/>
        <v>0</v>
      </c>
      <c r="AT56" s="36">
        <f t="shared" si="17"/>
        <v>0</v>
      </c>
      <c r="AU56" s="36">
        <f t="shared" si="17"/>
        <v>0</v>
      </c>
      <c r="AV56" s="36">
        <f t="shared" si="17"/>
        <v>0</v>
      </c>
      <c r="AW56" s="36">
        <f t="shared" si="17"/>
        <v>0</v>
      </c>
      <c r="AX56" s="36">
        <f t="shared" si="17"/>
        <v>0</v>
      </c>
      <c r="AY56" s="36">
        <f t="shared" si="17"/>
        <v>0</v>
      </c>
      <c r="AZ56" s="36">
        <f t="shared" si="17"/>
        <v>0</v>
      </c>
      <c r="BA56" s="36">
        <f t="shared" si="17"/>
        <v>0</v>
      </c>
      <c r="BB56" s="36">
        <f t="shared" si="17"/>
        <v>0</v>
      </c>
      <c r="BC56" s="36">
        <f t="shared" si="17"/>
        <v>0</v>
      </c>
      <c r="BD56" s="36">
        <f t="shared" si="17"/>
        <v>0</v>
      </c>
      <c r="BE56" s="36">
        <f t="shared" si="17"/>
        <v>0</v>
      </c>
      <c r="BF56" s="36">
        <f t="shared" si="17"/>
        <v>0</v>
      </c>
      <c r="BG56" s="36">
        <f t="shared" si="17"/>
        <v>0</v>
      </c>
      <c r="BH56" s="36">
        <f t="shared" si="17"/>
        <v>0</v>
      </c>
      <c r="BI56" s="36">
        <f t="shared" si="17"/>
        <v>0</v>
      </c>
      <c r="BJ56" s="36">
        <f t="shared" si="17"/>
        <v>0</v>
      </c>
      <c r="BK56" s="39">
        <f>SUM(BK55)</f>
        <v>0</v>
      </c>
    </row>
    <row r="57" spans="1:63">
      <c r="A57" s="17"/>
      <c r="B57" s="27" t="s">
        <v>88</v>
      </c>
      <c r="C57" s="38">
        <f>C56+C53</f>
        <v>0</v>
      </c>
      <c r="D57" s="38">
        <f t="shared" ref="D57:BJ57" si="18">D56+D53</f>
        <v>48.501300000000001</v>
      </c>
      <c r="E57" s="38">
        <f t="shared" si="18"/>
        <v>0</v>
      </c>
      <c r="F57" s="38">
        <f t="shared" si="18"/>
        <v>0</v>
      </c>
      <c r="G57" s="38">
        <f t="shared" si="18"/>
        <v>0</v>
      </c>
      <c r="H57" s="38">
        <f t="shared" si="18"/>
        <v>16.7959</v>
      </c>
      <c r="I57" s="38">
        <f t="shared" si="18"/>
        <v>0.57509999999999994</v>
      </c>
      <c r="J57" s="38">
        <f t="shared" si="18"/>
        <v>0</v>
      </c>
      <c r="K57" s="38">
        <f t="shared" si="18"/>
        <v>0</v>
      </c>
      <c r="L57" s="38">
        <f t="shared" si="18"/>
        <v>7.2458</v>
      </c>
      <c r="M57" s="38">
        <f t="shared" si="18"/>
        <v>0</v>
      </c>
      <c r="N57" s="38">
        <f t="shared" si="18"/>
        <v>0</v>
      </c>
      <c r="O57" s="38">
        <f t="shared" si="18"/>
        <v>0</v>
      </c>
      <c r="P57" s="38">
        <f t="shared" si="18"/>
        <v>0</v>
      </c>
      <c r="Q57" s="38">
        <f t="shared" si="18"/>
        <v>0</v>
      </c>
      <c r="R57" s="38">
        <f t="shared" si="18"/>
        <v>9.7149999999999999</v>
      </c>
      <c r="S57" s="38">
        <f t="shared" si="18"/>
        <v>0.19850000000000001</v>
      </c>
      <c r="T57" s="38">
        <f t="shared" si="18"/>
        <v>0</v>
      </c>
      <c r="U57" s="38">
        <f t="shared" si="18"/>
        <v>0</v>
      </c>
      <c r="V57" s="38">
        <f t="shared" si="18"/>
        <v>2.0190000000000001</v>
      </c>
      <c r="W57" s="38">
        <f t="shared" si="18"/>
        <v>0</v>
      </c>
      <c r="X57" s="38">
        <f t="shared" si="18"/>
        <v>0</v>
      </c>
      <c r="Y57" s="38">
        <f t="shared" si="18"/>
        <v>0</v>
      </c>
      <c r="Z57" s="38">
        <f t="shared" si="18"/>
        <v>0</v>
      </c>
      <c r="AA57" s="38">
        <f t="shared" si="18"/>
        <v>0</v>
      </c>
      <c r="AB57" s="38">
        <f t="shared" si="18"/>
        <v>0</v>
      </c>
      <c r="AC57" s="38">
        <f t="shared" si="18"/>
        <v>0</v>
      </c>
      <c r="AD57" s="38">
        <f t="shared" si="18"/>
        <v>0</v>
      </c>
      <c r="AE57" s="38">
        <f t="shared" si="18"/>
        <v>0</v>
      </c>
      <c r="AF57" s="38">
        <f t="shared" si="18"/>
        <v>0</v>
      </c>
      <c r="AG57" s="38">
        <f t="shared" si="18"/>
        <v>0</v>
      </c>
      <c r="AH57" s="38">
        <f t="shared" si="18"/>
        <v>0</v>
      </c>
      <c r="AI57" s="38">
        <f t="shared" si="18"/>
        <v>0</v>
      </c>
      <c r="AJ57" s="38">
        <f t="shared" si="18"/>
        <v>0</v>
      </c>
      <c r="AK57" s="38">
        <f t="shared" si="18"/>
        <v>0</v>
      </c>
      <c r="AL57" s="38">
        <f t="shared" si="18"/>
        <v>0</v>
      </c>
      <c r="AM57" s="38">
        <f t="shared" si="18"/>
        <v>0</v>
      </c>
      <c r="AN57" s="38">
        <f t="shared" si="18"/>
        <v>0</v>
      </c>
      <c r="AO57" s="38">
        <f t="shared" si="18"/>
        <v>0</v>
      </c>
      <c r="AP57" s="38">
        <f t="shared" si="18"/>
        <v>0</v>
      </c>
      <c r="AQ57" s="38">
        <f t="shared" si="18"/>
        <v>0</v>
      </c>
      <c r="AR57" s="38">
        <f t="shared" si="18"/>
        <v>0</v>
      </c>
      <c r="AS57" s="38">
        <f t="shared" si="18"/>
        <v>0</v>
      </c>
      <c r="AT57" s="38">
        <f t="shared" si="18"/>
        <v>0</v>
      </c>
      <c r="AU57" s="38">
        <f t="shared" si="18"/>
        <v>0</v>
      </c>
      <c r="AV57" s="38">
        <f t="shared" si="18"/>
        <v>0</v>
      </c>
      <c r="AW57" s="38">
        <f t="shared" si="18"/>
        <v>0</v>
      </c>
      <c r="AX57" s="38">
        <f t="shared" si="18"/>
        <v>0</v>
      </c>
      <c r="AY57" s="38">
        <f t="shared" si="18"/>
        <v>0</v>
      </c>
      <c r="AZ57" s="38">
        <f t="shared" si="18"/>
        <v>0</v>
      </c>
      <c r="BA57" s="38">
        <f t="shared" si="18"/>
        <v>0</v>
      </c>
      <c r="BB57" s="38">
        <f t="shared" si="18"/>
        <v>0</v>
      </c>
      <c r="BC57" s="38">
        <f t="shared" si="18"/>
        <v>0</v>
      </c>
      <c r="BD57" s="38">
        <f t="shared" si="18"/>
        <v>0</v>
      </c>
      <c r="BE57" s="38">
        <f t="shared" si="18"/>
        <v>0</v>
      </c>
      <c r="BF57" s="38">
        <f t="shared" si="18"/>
        <v>0</v>
      </c>
      <c r="BG57" s="38">
        <f t="shared" si="18"/>
        <v>0</v>
      </c>
      <c r="BH57" s="38">
        <f t="shared" si="18"/>
        <v>0</v>
      </c>
      <c r="BI57" s="38">
        <f t="shared" si="18"/>
        <v>0</v>
      </c>
      <c r="BJ57" s="38">
        <f t="shared" si="18"/>
        <v>0</v>
      </c>
      <c r="BK57" s="38">
        <f>BK56+BK53</f>
        <v>85.050600000000017</v>
      </c>
    </row>
    <row r="58" spans="1:63" ht="4.5" customHeight="1">
      <c r="A58" s="17"/>
      <c r="B58" s="25"/>
      <c r="C58" s="63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5"/>
    </row>
    <row r="59" spans="1:63">
      <c r="A59" s="17" t="s">
        <v>22</v>
      </c>
      <c r="B59" s="24" t="s">
        <v>23</v>
      </c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5"/>
    </row>
    <row r="60" spans="1:63">
      <c r="A60" s="17" t="s">
        <v>80</v>
      </c>
      <c r="B60" s="25" t="s">
        <v>24</v>
      </c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5"/>
    </row>
    <row r="61" spans="1:63">
      <c r="A61" s="17"/>
      <c r="B61" s="26" t="s">
        <v>40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9">
        <f>SUM(C61:BJ61)</f>
        <v>0</v>
      </c>
    </row>
    <row r="62" spans="1:63">
      <c r="A62" s="17"/>
      <c r="B62" s="27" t="s">
        <v>87</v>
      </c>
      <c r="C62" s="36">
        <f t="shared" ref="C62:BJ62" si="19">SUM(C61)</f>
        <v>0</v>
      </c>
      <c r="D62" s="36">
        <f t="shared" si="19"/>
        <v>0</v>
      </c>
      <c r="E62" s="36">
        <f t="shared" si="19"/>
        <v>0</v>
      </c>
      <c r="F62" s="36">
        <f t="shared" si="19"/>
        <v>0</v>
      </c>
      <c r="G62" s="36">
        <f t="shared" si="19"/>
        <v>0</v>
      </c>
      <c r="H62" s="36">
        <f t="shared" si="19"/>
        <v>0</v>
      </c>
      <c r="I62" s="36">
        <f t="shared" si="19"/>
        <v>0</v>
      </c>
      <c r="J62" s="36">
        <f t="shared" si="19"/>
        <v>0</v>
      </c>
      <c r="K62" s="36">
        <f t="shared" si="19"/>
        <v>0</v>
      </c>
      <c r="L62" s="36">
        <f t="shared" si="19"/>
        <v>0</v>
      </c>
      <c r="M62" s="36">
        <f t="shared" si="19"/>
        <v>0</v>
      </c>
      <c r="N62" s="36">
        <f t="shared" si="19"/>
        <v>0</v>
      </c>
      <c r="O62" s="36">
        <f t="shared" si="19"/>
        <v>0</v>
      </c>
      <c r="P62" s="36">
        <f t="shared" si="19"/>
        <v>0</v>
      </c>
      <c r="Q62" s="36">
        <f t="shared" si="19"/>
        <v>0</v>
      </c>
      <c r="R62" s="36">
        <f t="shared" si="19"/>
        <v>0</v>
      </c>
      <c r="S62" s="36">
        <f t="shared" si="19"/>
        <v>0</v>
      </c>
      <c r="T62" s="36">
        <f t="shared" si="19"/>
        <v>0</v>
      </c>
      <c r="U62" s="36">
        <f t="shared" si="19"/>
        <v>0</v>
      </c>
      <c r="V62" s="36">
        <f t="shared" si="19"/>
        <v>0</v>
      </c>
      <c r="W62" s="36">
        <f t="shared" si="19"/>
        <v>0</v>
      </c>
      <c r="X62" s="36">
        <f t="shared" si="19"/>
        <v>0</v>
      </c>
      <c r="Y62" s="36">
        <f t="shared" si="19"/>
        <v>0</v>
      </c>
      <c r="Z62" s="36">
        <f t="shared" si="19"/>
        <v>0</v>
      </c>
      <c r="AA62" s="36">
        <f t="shared" si="19"/>
        <v>0</v>
      </c>
      <c r="AB62" s="36">
        <f t="shared" si="19"/>
        <v>0</v>
      </c>
      <c r="AC62" s="36">
        <f t="shared" si="19"/>
        <v>0</v>
      </c>
      <c r="AD62" s="36">
        <f t="shared" si="19"/>
        <v>0</v>
      </c>
      <c r="AE62" s="36">
        <f t="shared" si="19"/>
        <v>0</v>
      </c>
      <c r="AF62" s="36">
        <f t="shared" si="19"/>
        <v>0</v>
      </c>
      <c r="AG62" s="36">
        <f t="shared" si="19"/>
        <v>0</v>
      </c>
      <c r="AH62" s="36">
        <f t="shared" si="19"/>
        <v>0</v>
      </c>
      <c r="AI62" s="36">
        <f t="shared" si="19"/>
        <v>0</v>
      </c>
      <c r="AJ62" s="36">
        <f t="shared" si="19"/>
        <v>0</v>
      </c>
      <c r="AK62" s="36">
        <f t="shared" si="19"/>
        <v>0</v>
      </c>
      <c r="AL62" s="36">
        <f t="shared" si="19"/>
        <v>0</v>
      </c>
      <c r="AM62" s="36">
        <f t="shared" si="19"/>
        <v>0</v>
      </c>
      <c r="AN62" s="36">
        <f t="shared" si="19"/>
        <v>0</v>
      </c>
      <c r="AO62" s="36">
        <f t="shared" si="19"/>
        <v>0</v>
      </c>
      <c r="AP62" s="36">
        <f t="shared" si="19"/>
        <v>0</v>
      </c>
      <c r="AQ62" s="36">
        <f t="shared" si="19"/>
        <v>0</v>
      </c>
      <c r="AR62" s="36">
        <f t="shared" si="19"/>
        <v>0</v>
      </c>
      <c r="AS62" s="36">
        <f t="shared" si="19"/>
        <v>0</v>
      </c>
      <c r="AT62" s="36">
        <f t="shared" si="19"/>
        <v>0</v>
      </c>
      <c r="AU62" s="36">
        <f t="shared" si="19"/>
        <v>0</v>
      </c>
      <c r="AV62" s="36">
        <f t="shared" si="19"/>
        <v>0</v>
      </c>
      <c r="AW62" s="36">
        <f t="shared" si="19"/>
        <v>0</v>
      </c>
      <c r="AX62" s="36">
        <f t="shared" si="19"/>
        <v>0</v>
      </c>
      <c r="AY62" s="36">
        <f t="shared" si="19"/>
        <v>0</v>
      </c>
      <c r="AZ62" s="36">
        <f t="shared" si="19"/>
        <v>0</v>
      </c>
      <c r="BA62" s="36">
        <f t="shared" si="19"/>
        <v>0</v>
      </c>
      <c r="BB62" s="36">
        <f t="shared" si="19"/>
        <v>0</v>
      </c>
      <c r="BC62" s="36">
        <f t="shared" si="19"/>
        <v>0</v>
      </c>
      <c r="BD62" s="36">
        <f t="shared" si="19"/>
        <v>0</v>
      </c>
      <c r="BE62" s="36">
        <f t="shared" si="19"/>
        <v>0</v>
      </c>
      <c r="BF62" s="36">
        <f t="shared" si="19"/>
        <v>0</v>
      </c>
      <c r="BG62" s="36">
        <f t="shared" si="19"/>
        <v>0</v>
      </c>
      <c r="BH62" s="36">
        <f t="shared" si="19"/>
        <v>0</v>
      </c>
      <c r="BI62" s="36">
        <f t="shared" si="19"/>
        <v>0</v>
      </c>
      <c r="BJ62" s="36">
        <f t="shared" si="19"/>
        <v>0</v>
      </c>
      <c r="BK62" s="39">
        <f>SUM(BK61)</f>
        <v>0</v>
      </c>
    </row>
    <row r="63" spans="1:63" ht="4.5" customHeight="1">
      <c r="A63" s="17"/>
      <c r="B63" s="29"/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3">
      <c r="A64" s="17"/>
      <c r="B64" s="30" t="s">
        <v>103</v>
      </c>
      <c r="C64" s="44">
        <f t="shared" ref="C64:AH64" si="20">C31+C43+C48+C57+C62</f>
        <v>0</v>
      </c>
      <c r="D64" s="44">
        <f t="shared" si="20"/>
        <v>172.6731183332995</v>
      </c>
      <c r="E64" s="44">
        <f t="shared" si="20"/>
        <v>680.21349888873317</v>
      </c>
      <c r="F64" s="44">
        <f t="shared" si="20"/>
        <v>0</v>
      </c>
      <c r="G64" s="44">
        <f t="shared" si="20"/>
        <v>0</v>
      </c>
      <c r="H64" s="44">
        <f t="shared" si="20"/>
        <v>40.327788232378602</v>
      </c>
      <c r="I64" s="44">
        <f t="shared" si="20"/>
        <v>1794.1236830164082</v>
      </c>
      <c r="J64" s="44">
        <f t="shared" si="20"/>
        <v>483.57290017359878</v>
      </c>
      <c r="K64" s="44">
        <f t="shared" si="20"/>
        <v>0</v>
      </c>
      <c r="L64" s="44">
        <f t="shared" si="20"/>
        <v>57.598931538028594</v>
      </c>
      <c r="M64" s="44">
        <f t="shared" si="20"/>
        <v>0</v>
      </c>
      <c r="N64" s="44">
        <f t="shared" si="20"/>
        <v>0</v>
      </c>
      <c r="O64" s="44">
        <f t="shared" si="20"/>
        <v>0</v>
      </c>
      <c r="P64" s="44">
        <f t="shared" si="20"/>
        <v>0</v>
      </c>
      <c r="Q64" s="44">
        <f t="shared" si="20"/>
        <v>0</v>
      </c>
      <c r="R64" s="44">
        <f t="shared" si="20"/>
        <v>23.841893948499397</v>
      </c>
      <c r="S64" s="44">
        <f t="shared" si="20"/>
        <v>198.23257185846518</v>
      </c>
      <c r="T64" s="44">
        <f t="shared" si="20"/>
        <v>486.44623243139915</v>
      </c>
      <c r="U64" s="44">
        <f t="shared" si="20"/>
        <v>0</v>
      </c>
      <c r="V64" s="44">
        <f t="shared" si="20"/>
        <v>21.185212083096303</v>
      </c>
      <c r="W64" s="44">
        <f t="shared" si="20"/>
        <v>0</v>
      </c>
      <c r="X64" s="44">
        <f t="shared" si="20"/>
        <v>0</v>
      </c>
      <c r="Y64" s="44">
        <f t="shared" si="20"/>
        <v>0</v>
      </c>
      <c r="Z64" s="44">
        <f t="shared" si="20"/>
        <v>0</v>
      </c>
      <c r="AA64" s="44">
        <f t="shared" si="20"/>
        <v>0</v>
      </c>
      <c r="AB64" s="44">
        <f t="shared" si="20"/>
        <v>184.18869877226538</v>
      </c>
      <c r="AC64" s="44">
        <f t="shared" si="20"/>
        <v>152.23652654061823</v>
      </c>
      <c r="AD64" s="44">
        <f t="shared" si="20"/>
        <v>43.356551641766202</v>
      </c>
      <c r="AE64" s="44">
        <f t="shared" si="20"/>
        <v>0</v>
      </c>
      <c r="AF64" s="44">
        <f t="shared" si="20"/>
        <v>300.06895382651908</v>
      </c>
      <c r="AG64" s="44">
        <f t="shared" si="20"/>
        <v>0</v>
      </c>
      <c r="AH64" s="44">
        <f t="shared" si="20"/>
        <v>0</v>
      </c>
      <c r="AI64" s="44">
        <f t="shared" ref="AI64:BK64" si="21">AI31+AI43+AI48+AI57+AI62</f>
        <v>0</v>
      </c>
      <c r="AJ64" s="44">
        <f t="shared" si="21"/>
        <v>0</v>
      </c>
      <c r="AK64" s="44">
        <f t="shared" si="21"/>
        <v>0</v>
      </c>
      <c r="AL64" s="44">
        <f t="shared" si="21"/>
        <v>243.45482354744664</v>
      </c>
      <c r="AM64" s="44">
        <f t="shared" si="21"/>
        <v>153.21418616966213</v>
      </c>
      <c r="AN64" s="44">
        <f t="shared" si="21"/>
        <v>542.48942532389788</v>
      </c>
      <c r="AO64" s="44">
        <f t="shared" si="21"/>
        <v>0</v>
      </c>
      <c r="AP64" s="44">
        <f t="shared" si="21"/>
        <v>158.68227395088348</v>
      </c>
      <c r="AQ64" s="44">
        <f t="shared" si="21"/>
        <v>0</v>
      </c>
      <c r="AR64" s="44">
        <f t="shared" si="21"/>
        <v>0</v>
      </c>
      <c r="AS64" s="44">
        <f t="shared" si="21"/>
        <v>0</v>
      </c>
      <c r="AT64" s="44">
        <f t="shared" si="21"/>
        <v>0</v>
      </c>
      <c r="AU64" s="44">
        <f t="shared" si="21"/>
        <v>0</v>
      </c>
      <c r="AV64" s="44">
        <f t="shared" si="21"/>
        <v>557.54781097694217</v>
      </c>
      <c r="AW64" s="44">
        <f t="shared" si="21"/>
        <v>387.05085293588689</v>
      </c>
      <c r="AX64" s="44">
        <f t="shared" si="21"/>
        <v>210.62408541056601</v>
      </c>
      <c r="AY64" s="44">
        <f t="shared" si="21"/>
        <v>0</v>
      </c>
      <c r="AZ64" s="44">
        <f t="shared" si="21"/>
        <v>656.40434134153588</v>
      </c>
      <c r="BA64" s="44">
        <f t="shared" si="21"/>
        <v>0</v>
      </c>
      <c r="BB64" s="44">
        <f t="shared" si="21"/>
        <v>0</v>
      </c>
      <c r="BC64" s="44">
        <f t="shared" si="21"/>
        <v>0</v>
      </c>
      <c r="BD64" s="44">
        <f t="shared" si="21"/>
        <v>0</v>
      </c>
      <c r="BE64" s="44">
        <f t="shared" si="21"/>
        <v>0</v>
      </c>
      <c r="BF64" s="44">
        <f t="shared" si="21"/>
        <v>129.55356512876165</v>
      </c>
      <c r="BG64" s="44">
        <f t="shared" si="21"/>
        <v>97.79930926293089</v>
      </c>
      <c r="BH64" s="44">
        <f t="shared" si="21"/>
        <v>47.1568823504657</v>
      </c>
      <c r="BI64" s="44">
        <f t="shared" si="21"/>
        <v>0</v>
      </c>
      <c r="BJ64" s="44">
        <f t="shared" si="21"/>
        <v>63.164998699186597</v>
      </c>
      <c r="BK64" s="44">
        <f t="shared" si="21"/>
        <v>7885.2091163832401</v>
      </c>
    </row>
    <row r="65" spans="1:63" ht="4.5" customHeight="1">
      <c r="A65" s="17"/>
      <c r="B65" s="30"/>
      <c r="C65" s="77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78"/>
    </row>
    <row r="66" spans="1:63" ht="14.25" customHeight="1">
      <c r="A66" s="17" t="s">
        <v>5</v>
      </c>
      <c r="B66" s="31" t="s">
        <v>26</v>
      </c>
      <c r="C66" s="77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78"/>
    </row>
    <row r="67" spans="1:63">
      <c r="A67" s="17"/>
      <c r="B67" s="34" t="s">
        <v>121</v>
      </c>
      <c r="C67" s="40">
        <v>0</v>
      </c>
      <c r="D67" s="40">
        <v>0.5423110766</v>
      </c>
      <c r="E67" s="40">
        <v>0</v>
      </c>
      <c r="F67" s="40">
        <v>0</v>
      </c>
      <c r="G67" s="40">
        <v>0</v>
      </c>
      <c r="H67" s="40">
        <v>0.2818869503325</v>
      </c>
      <c r="I67" s="40">
        <v>0</v>
      </c>
      <c r="J67" s="40">
        <v>0</v>
      </c>
      <c r="K67" s="40">
        <v>0</v>
      </c>
      <c r="L67" s="40">
        <v>0.22977222729999999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0.21038413246449997</v>
      </c>
      <c r="S67" s="40">
        <v>0</v>
      </c>
      <c r="T67" s="40">
        <v>0</v>
      </c>
      <c r="U67" s="40">
        <v>0</v>
      </c>
      <c r="V67" s="40">
        <v>4.3850061332E-3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16.5267427171935</v>
      </c>
      <c r="AC67" s="40">
        <v>7.3428845599899997E-2</v>
      </c>
      <c r="AD67" s="40">
        <v>0</v>
      </c>
      <c r="AE67" s="40">
        <v>0</v>
      </c>
      <c r="AF67" s="40">
        <v>1.8545598756995998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18.360791096321496</v>
      </c>
      <c r="AM67" s="40">
        <v>0.1679702377665</v>
      </c>
      <c r="AN67" s="40">
        <v>0</v>
      </c>
      <c r="AO67" s="40">
        <v>0</v>
      </c>
      <c r="AP67" s="40">
        <v>0.92905258763319998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4.9032636805540992</v>
      </c>
      <c r="AW67" s="40">
        <v>4.0733295066599999E-2</v>
      </c>
      <c r="AX67" s="40">
        <v>0</v>
      </c>
      <c r="AY67" s="40">
        <v>0</v>
      </c>
      <c r="AZ67" s="40">
        <v>0.96554304106630018</v>
      </c>
      <c r="BA67" s="40">
        <v>0</v>
      </c>
      <c r="BB67" s="40">
        <v>0</v>
      </c>
      <c r="BC67" s="40">
        <v>0</v>
      </c>
      <c r="BD67" s="40">
        <v>0</v>
      </c>
      <c r="BE67" s="40">
        <v>0</v>
      </c>
      <c r="BF67" s="40">
        <v>2.9071381834503938</v>
      </c>
      <c r="BG67" s="40">
        <v>0</v>
      </c>
      <c r="BH67" s="40">
        <v>0</v>
      </c>
      <c r="BI67" s="40">
        <v>0</v>
      </c>
      <c r="BJ67" s="40">
        <v>8.5665277066600001E-2</v>
      </c>
      <c r="BK67" s="39">
        <f>SUM(C67:BJ67)</f>
        <v>48.08362823024838</v>
      </c>
    </row>
    <row r="68" spans="1:63" ht="13.8" thickBot="1">
      <c r="A68" s="32"/>
      <c r="B68" s="27" t="s">
        <v>87</v>
      </c>
      <c r="C68" s="36">
        <f t="shared" ref="C68:BJ68" si="22">SUM(C67)</f>
        <v>0</v>
      </c>
      <c r="D68" s="36">
        <f t="shared" si="22"/>
        <v>0.5423110766</v>
      </c>
      <c r="E68" s="36">
        <f t="shared" si="22"/>
        <v>0</v>
      </c>
      <c r="F68" s="36">
        <f t="shared" si="22"/>
        <v>0</v>
      </c>
      <c r="G68" s="36">
        <f t="shared" si="22"/>
        <v>0</v>
      </c>
      <c r="H68" s="36">
        <f t="shared" si="22"/>
        <v>0.2818869503325</v>
      </c>
      <c r="I68" s="36">
        <f t="shared" si="22"/>
        <v>0</v>
      </c>
      <c r="J68" s="36">
        <f t="shared" si="22"/>
        <v>0</v>
      </c>
      <c r="K68" s="36">
        <f t="shared" si="22"/>
        <v>0</v>
      </c>
      <c r="L68" s="36">
        <f t="shared" si="22"/>
        <v>0.22977222729999999</v>
      </c>
      <c r="M68" s="36">
        <f t="shared" si="22"/>
        <v>0</v>
      </c>
      <c r="N68" s="36">
        <f t="shared" si="22"/>
        <v>0</v>
      </c>
      <c r="O68" s="36">
        <f t="shared" si="22"/>
        <v>0</v>
      </c>
      <c r="P68" s="36">
        <f t="shared" si="22"/>
        <v>0</v>
      </c>
      <c r="Q68" s="36">
        <f t="shared" si="22"/>
        <v>0</v>
      </c>
      <c r="R68" s="36">
        <f t="shared" si="22"/>
        <v>0.21038413246449997</v>
      </c>
      <c r="S68" s="36">
        <f t="shared" si="22"/>
        <v>0</v>
      </c>
      <c r="T68" s="36">
        <f t="shared" si="22"/>
        <v>0</v>
      </c>
      <c r="U68" s="36">
        <f t="shared" si="22"/>
        <v>0</v>
      </c>
      <c r="V68" s="36">
        <f t="shared" si="22"/>
        <v>4.3850061332E-3</v>
      </c>
      <c r="W68" s="36">
        <f t="shared" si="22"/>
        <v>0</v>
      </c>
      <c r="X68" s="36">
        <f t="shared" si="22"/>
        <v>0</v>
      </c>
      <c r="Y68" s="36">
        <f t="shared" si="22"/>
        <v>0</v>
      </c>
      <c r="Z68" s="36">
        <f t="shared" si="22"/>
        <v>0</v>
      </c>
      <c r="AA68" s="36">
        <f t="shared" si="22"/>
        <v>0</v>
      </c>
      <c r="AB68" s="36">
        <f t="shared" si="22"/>
        <v>16.5267427171935</v>
      </c>
      <c r="AC68" s="36">
        <f t="shared" si="22"/>
        <v>7.3428845599899997E-2</v>
      </c>
      <c r="AD68" s="36">
        <f t="shared" si="22"/>
        <v>0</v>
      </c>
      <c r="AE68" s="36">
        <f t="shared" si="22"/>
        <v>0</v>
      </c>
      <c r="AF68" s="36">
        <f t="shared" si="22"/>
        <v>1.8545598756995998</v>
      </c>
      <c r="AG68" s="36">
        <f t="shared" si="22"/>
        <v>0</v>
      </c>
      <c r="AH68" s="36">
        <f t="shared" si="22"/>
        <v>0</v>
      </c>
      <c r="AI68" s="36">
        <f t="shared" si="22"/>
        <v>0</v>
      </c>
      <c r="AJ68" s="36">
        <f t="shared" si="22"/>
        <v>0</v>
      </c>
      <c r="AK68" s="36">
        <f t="shared" si="22"/>
        <v>0</v>
      </c>
      <c r="AL68" s="36">
        <f t="shared" si="22"/>
        <v>18.360791096321496</v>
      </c>
      <c r="AM68" s="36">
        <f t="shared" si="22"/>
        <v>0.1679702377665</v>
      </c>
      <c r="AN68" s="36">
        <f t="shared" si="22"/>
        <v>0</v>
      </c>
      <c r="AO68" s="36">
        <f t="shared" si="22"/>
        <v>0</v>
      </c>
      <c r="AP68" s="36">
        <f t="shared" si="22"/>
        <v>0.92905258763319998</v>
      </c>
      <c r="AQ68" s="36">
        <f t="shared" si="22"/>
        <v>0</v>
      </c>
      <c r="AR68" s="36">
        <f t="shared" si="22"/>
        <v>0</v>
      </c>
      <c r="AS68" s="36">
        <f t="shared" si="22"/>
        <v>0</v>
      </c>
      <c r="AT68" s="36">
        <f t="shared" si="22"/>
        <v>0</v>
      </c>
      <c r="AU68" s="36">
        <f t="shared" si="22"/>
        <v>0</v>
      </c>
      <c r="AV68" s="36">
        <f t="shared" si="22"/>
        <v>4.9032636805540992</v>
      </c>
      <c r="AW68" s="36">
        <f t="shared" si="22"/>
        <v>4.0733295066599999E-2</v>
      </c>
      <c r="AX68" s="36">
        <f t="shared" si="22"/>
        <v>0</v>
      </c>
      <c r="AY68" s="36">
        <f t="shared" si="22"/>
        <v>0</v>
      </c>
      <c r="AZ68" s="36">
        <f t="shared" si="22"/>
        <v>0.96554304106630018</v>
      </c>
      <c r="BA68" s="36">
        <f t="shared" si="22"/>
        <v>0</v>
      </c>
      <c r="BB68" s="36">
        <f t="shared" si="22"/>
        <v>0</v>
      </c>
      <c r="BC68" s="36">
        <f t="shared" si="22"/>
        <v>0</v>
      </c>
      <c r="BD68" s="36">
        <f t="shared" si="22"/>
        <v>0</v>
      </c>
      <c r="BE68" s="36">
        <f t="shared" si="22"/>
        <v>0</v>
      </c>
      <c r="BF68" s="36">
        <f t="shared" si="22"/>
        <v>2.9071381834503938</v>
      </c>
      <c r="BG68" s="36">
        <f t="shared" si="22"/>
        <v>0</v>
      </c>
      <c r="BH68" s="36">
        <f t="shared" si="22"/>
        <v>0</v>
      </c>
      <c r="BI68" s="36">
        <f t="shared" si="22"/>
        <v>0</v>
      </c>
      <c r="BJ68" s="36">
        <f t="shared" si="22"/>
        <v>8.5665277066600001E-2</v>
      </c>
      <c r="BK68" s="39">
        <f>SUM(BK67)</f>
        <v>48.08362823024838</v>
      </c>
    </row>
    <row r="69" spans="1:63" ht="6" customHeight="1">
      <c r="A69" s="5"/>
      <c r="B69" s="23"/>
    </row>
    <row r="70" spans="1:63">
      <c r="A70" s="5"/>
      <c r="B70" s="5" t="s">
        <v>29</v>
      </c>
      <c r="L70" s="18" t="s">
        <v>41</v>
      </c>
    </row>
    <row r="71" spans="1:63">
      <c r="A71" s="5"/>
      <c r="B71" s="5" t="s">
        <v>30</v>
      </c>
      <c r="L71" s="5" t="s">
        <v>33</v>
      </c>
    </row>
    <row r="72" spans="1:63">
      <c r="L72" s="5" t="s">
        <v>34</v>
      </c>
    </row>
    <row r="73" spans="1:63">
      <c r="B73" s="5" t="s">
        <v>36</v>
      </c>
      <c r="L73" s="5" t="s">
        <v>102</v>
      </c>
    </row>
    <row r="74" spans="1:63">
      <c r="B74" s="5" t="s">
        <v>37</v>
      </c>
      <c r="L74" s="5" t="s">
        <v>104</v>
      </c>
    </row>
    <row r="75" spans="1:63">
      <c r="B75" s="5"/>
      <c r="L75" s="5" t="s">
        <v>35</v>
      </c>
    </row>
    <row r="83" spans="2:2">
      <c r="B83" s="5"/>
    </row>
  </sheetData>
  <mergeCells count="49">
    <mergeCell ref="A1:A5"/>
    <mergeCell ref="C66:BK66"/>
    <mergeCell ref="C50:BK50"/>
    <mergeCell ref="C51:BK51"/>
    <mergeCell ref="C54:BK54"/>
    <mergeCell ref="C58:BK58"/>
    <mergeCell ref="C59:BK59"/>
    <mergeCell ref="C60:BK60"/>
    <mergeCell ref="C63:BK63"/>
    <mergeCell ref="C65:BK65"/>
    <mergeCell ref="C49:BK49"/>
    <mergeCell ref="C10:BK10"/>
    <mergeCell ref="C13:BK13"/>
    <mergeCell ref="C18:BK18"/>
    <mergeCell ref="C21:BK21"/>
    <mergeCell ref="C24:BK24"/>
    <mergeCell ref="C46:BK46"/>
    <mergeCell ref="C45:BK45"/>
    <mergeCell ref="C44:BK44"/>
    <mergeCell ref="C37:BK37"/>
    <mergeCell ref="C34:BK34"/>
    <mergeCell ref="C33:BK33"/>
    <mergeCell ref="C32:BK32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7.33203125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9.33203125" bestFit="1" customWidth="1"/>
    <col min="12" max="12" width="19.88671875" bestFit="1" customWidth="1"/>
  </cols>
  <sheetData>
    <row r="2" spans="2:12">
      <c r="B2" s="79" t="s">
        <v>125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122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2.2538196533199998E-2</v>
      </c>
      <c r="G5" s="35">
        <v>4.4871468400000003E-2</v>
      </c>
      <c r="H5" s="35">
        <v>0</v>
      </c>
      <c r="I5" s="35">
        <v>0</v>
      </c>
      <c r="J5" s="35">
        <v>0</v>
      </c>
      <c r="K5" s="35">
        <f>SUM(D5:J5)</f>
        <v>6.7409664933199998E-2</v>
      </c>
      <c r="L5" s="35">
        <v>0</v>
      </c>
    </row>
    <row r="6" spans="2:12">
      <c r="B6" s="19">
        <v>2</v>
      </c>
      <c r="C6" s="21" t="s">
        <v>44</v>
      </c>
      <c r="D6" s="40">
        <v>5.3314279188327003</v>
      </c>
      <c r="E6" s="35">
        <v>1.0527627690322003</v>
      </c>
      <c r="F6" s="35">
        <v>9.4228933761806015</v>
      </c>
      <c r="G6" s="35">
        <v>2.1257103082985993</v>
      </c>
      <c r="H6" s="35">
        <v>0</v>
      </c>
      <c r="I6" s="35">
        <v>0.3725</v>
      </c>
      <c r="J6" s="35">
        <v>0</v>
      </c>
      <c r="K6" s="35">
        <f t="shared" ref="K6:K41" si="0">SUM(D6:J6)</f>
        <v>18.3052943723441</v>
      </c>
      <c r="L6" s="35">
        <v>0.41295274933120002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8.1337609366300009E-2</v>
      </c>
      <c r="G7" s="35">
        <v>5.0003987999999999E-3</v>
      </c>
      <c r="H7" s="35">
        <v>0</v>
      </c>
      <c r="I7" s="35">
        <v>7.1999999999999998E-3</v>
      </c>
      <c r="J7" s="35">
        <v>0</v>
      </c>
      <c r="K7" s="35">
        <f t="shared" si="0"/>
        <v>9.3538008166300007E-2</v>
      </c>
      <c r="L7" s="35">
        <v>5.6225538866599999E-2</v>
      </c>
    </row>
    <row r="8" spans="2:12">
      <c r="B8" s="19">
        <v>4</v>
      </c>
      <c r="C8" s="21" t="s">
        <v>46</v>
      </c>
      <c r="D8" s="40">
        <v>3.1485222883328996</v>
      </c>
      <c r="E8" s="35">
        <v>1.4799862262325001</v>
      </c>
      <c r="F8" s="35">
        <v>5.6221002376962996</v>
      </c>
      <c r="G8" s="35">
        <v>1.4823408465332999</v>
      </c>
      <c r="H8" s="35">
        <v>0</v>
      </c>
      <c r="I8" s="35">
        <v>0.16520000000000001</v>
      </c>
      <c r="J8" s="35">
        <v>0</v>
      </c>
      <c r="K8" s="35">
        <f t="shared" si="0"/>
        <v>11.898149598794999</v>
      </c>
      <c r="L8" s="35">
        <v>0.62802455276549995</v>
      </c>
    </row>
    <row r="9" spans="2:12">
      <c r="B9" s="19">
        <v>5</v>
      </c>
      <c r="C9" s="21" t="s">
        <v>47</v>
      </c>
      <c r="D9" s="40">
        <v>1.8951500902993001</v>
      </c>
      <c r="E9" s="35">
        <v>2.7090249367319004</v>
      </c>
      <c r="F9" s="35">
        <v>15.523619184418699</v>
      </c>
      <c r="G9" s="35">
        <v>4.3370460138658</v>
      </c>
      <c r="H9" s="35">
        <v>0</v>
      </c>
      <c r="I9" s="35">
        <v>1.0173000000000001</v>
      </c>
      <c r="J9" s="35">
        <v>0</v>
      </c>
      <c r="K9" s="35">
        <f t="shared" si="0"/>
        <v>25.482140225315696</v>
      </c>
      <c r="L9" s="35">
        <v>0.95502938963200057</v>
      </c>
    </row>
    <row r="10" spans="2:12">
      <c r="B10" s="19">
        <v>6</v>
      </c>
      <c r="C10" s="21" t="s">
        <v>48</v>
      </c>
      <c r="D10" s="40">
        <v>0.39979160486639997</v>
      </c>
      <c r="E10" s="35">
        <v>6.7965480000645995</v>
      </c>
      <c r="F10" s="35">
        <v>6.3912251816267966</v>
      </c>
      <c r="G10" s="35">
        <v>0.85437166176640023</v>
      </c>
      <c r="H10" s="35">
        <v>0</v>
      </c>
      <c r="I10" s="35">
        <v>0.15709999999999999</v>
      </c>
      <c r="J10" s="35">
        <v>0</v>
      </c>
      <c r="K10" s="35">
        <f t="shared" si="0"/>
        <v>14.599036448324195</v>
      </c>
      <c r="L10" s="35">
        <v>0.46449154183289998</v>
      </c>
    </row>
    <row r="11" spans="2:12">
      <c r="B11" s="19">
        <v>7</v>
      </c>
      <c r="C11" s="21" t="s">
        <v>49</v>
      </c>
      <c r="D11" s="40">
        <v>2.9305730949995001</v>
      </c>
      <c r="E11" s="35">
        <v>12.083599549631101</v>
      </c>
      <c r="F11" s="35">
        <v>9.5522551517908028</v>
      </c>
      <c r="G11" s="35">
        <v>4.900304447965901</v>
      </c>
      <c r="H11" s="35">
        <v>0</v>
      </c>
      <c r="I11" s="35">
        <v>0</v>
      </c>
      <c r="J11" s="35">
        <v>0</v>
      </c>
      <c r="K11" s="35">
        <f t="shared" si="0"/>
        <v>29.466732244387305</v>
      </c>
      <c r="L11" s="35">
        <v>0.85808979963240006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3.6942336313332</v>
      </c>
      <c r="E14" s="35">
        <v>0.78426097886629997</v>
      </c>
      <c r="F14" s="35">
        <v>2.7659025034617999</v>
      </c>
      <c r="G14" s="35">
        <v>1.3952043096996003</v>
      </c>
      <c r="H14" s="35">
        <v>0</v>
      </c>
      <c r="I14" s="35">
        <v>8.1500000000000003E-2</v>
      </c>
      <c r="J14" s="35">
        <v>0</v>
      </c>
      <c r="K14" s="35">
        <f t="shared" si="0"/>
        <v>8.721101423360901</v>
      </c>
      <c r="L14" s="35">
        <v>0.45804265426620006</v>
      </c>
    </row>
    <row r="15" spans="2:12">
      <c r="B15" s="19">
        <v>11</v>
      </c>
      <c r="C15" s="21" t="s">
        <v>53</v>
      </c>
      <c r="D15" s="40">
        <v>355.04461297413013</v>
      </c>
      <c r="E15" s="35">
        <v>106.28432314035727</v>
      </c>
      <c r="F15" s="35">
        <v>64.357978180913605</v>
      </c>
      <c r="G15" s="35">
        <v>15.139110452597702</v>
      </c>
      <c r="H15" s="35">
        <v>0</v>
      </c>
      <c r="I15" s="35">
        <v>0.93059999999999998</v>
      </c>
      <c r="J15" s="35">
        <v>0</v>
      </c>
      <c r="K15" s="35">
        <f t="shared" si="0"/>
        <v>541.75662474799879</v>
      </c>
      <c r="L15" s="35">
        <v>2.0590172474637001</v>
      </c>
    </row>
    <row r="16" spans="2:12">
      <c r="B16" s="19">
        <v>12</v>
      </c>
      <c r="C16" s="21" t="s">
        <v>54</v>
      </c>
      <c r="D16" s="40">
        <v>220.64983871249828</v>
      </c>
      <c r="E16" s="35">
        <v>52.140429508396792</v>
      </c>
      <c r="F16" s="35">
        <v>24.806091394610686</v>
      </c>
      <c r="G16" s="35">
        <v>3.8709973464326</v>
      </c>
      <c r="H16" s="35">
        <v>0</v>
      </c>
      <c r="I16" s="35">
        <v>0.71230000000000004</v>
      </c>
      <c r="J16" s="35">
        <v>0</v>
      </c>
      <c r="K16" s="35">
        <f t="shared" si="0"/>
        <v>302.17965696193841</v>
      </c>
      <c r="L16" s="35">
        <v>1.0464510992322997</v>
      </c>
    </row>
    <row r="17" spans="2:12">
      <c r="B17" s="19">
        <v>13</v>
      </c>
      <c r="C17" s="21" t="s">
        <v>55</v>
      </c>
      <c r="D17" s="40">
        <v>22.2705917511331</v>
      </c>
      <c r="E17" s="35">
        <v>13.635812298266199</v>
      </c>
      <c r="F17" s="35">
        <v>7.6003786701286016</v>
      </c>
      <c r="G17" s="35">
        <v>0.5233502126331</v>
      </c>
      <c r="H17" s="35">
        <v>0</v>
      </c>
      <c r="I17" s="35">
        <v>4.41E-2</v>
      </c>
      <c r="J17" s="35">
        <v>0</v>
      </c>
      <c r="K17" s="35">
        <f t="shared" si="0"/>
        <v>44.074232932160996</v>
      </c>
      <c r="L17" s="35">
        <v>0.52717825223290016</v>
      </c>
    </row>
    <row r="18" spans="2:12">
      <c r="B18" s="19">
        <v>14</v>
      </c>
      <c r="C18" s="21" t="s">
        <v>56</v>
      </c>
      <c r="D18" s="40">
        <v>3.9665853466499999E-2</v>
      </c>
      <c r="E18" s="35">
        <v>0.23116125369950002</v>
      </c>
      <c r="F18" s="35">
        <v>4.0110901737641003</v>
      </c>
      <c r="G18" s="35">
        <v>1.2945529898665</v>
      </c>
      <c r="H18" s="35">
        <v>0</v>
      </c>
      <c r="I18" s="35">
        <v>3.2099999999999997E-2</v>
      </c>
      <c r="J18" s="35">
        <v>0</v>
      </c>
      <c r="K18" s="35">
        <f t="shared" si="0"/>
        <v>5.6085702707966005</v>
      </c>
      <c r="L18" s="35">
        <v>0.15438276379980001</v>
      </c>
    </row>
    <row r="19" spans="2:12">
      <c r="B19" s="19">
        <v>15</v>
      </c>
      <c r="C19" s="21" t="s">
        <v>57</v>
      </c>
      <c r="D19" s="40">
        <v>1.1460583700327001</v>
      </c>
      <c r="E19" s="35">
        <v>2.7555654165323</v>
      </c>
      <c r="F19" s="35">
        <v>10.007983035622798</v>
      </c>
      <c r="G19" s="35">
        <v>3.6157698151990987</v>
      </c>
      <c r="H19" s="35">
        <v>0</v>
      </c>
      <c r="I19" s="35">
        <v>0</v>
      </c>
      <c r="J19" s="35">
        <v>0</v>
      </c>
      <c r="K19" s="35">
        <f t="shared" si="0"/>
        <v>17.525376637386898</v>
      </c>
      <c r="L19" s="35">
        <v>0.81205672243280003</v>
      </c>
    </row>
    <row r="20" spans="2:12">
      <c r="B20" s="19">
        <v>16</v>
      </c>
      <c r="C20" s="21" t="s">
        <v>58</v>
      </c>
      <c r="D20" s="40">
        <v>153.73971977879683</v>
      </c>
      <c r="E20" s="35">
        <v>119.71328887642161</v>
      </c>
      <c r="F20" s="35">
        <v>77.765473543408604</v>
      </c>
      <c r="G20" s="35">
        <v>16.390831440830699</v>
      </c>
      <c r="H20" s="35">
        <v>0</v>
      </c>
      <c r="I20" s="35">
        <v>2.5366999999999997</v>
      </c>
      <c r="J20" s="35">
        <v>0</v>
      </c>
      <c r="K20" s="35">
        <f t="shared" si="0"/>
        <v>370.14601363945775</v>
      </c>
      <c r="L20" s="35">
        <v>2.7048781689630998</v>
      </c>
    </row>
    <row r="21" spans="2:12">
      <c r="B21" s="19">
        <v>17</v>
      </c>
      <c r="C21" s="21" t="s">
        <v>59</v>
      </c>
      <c r="D21" s="40">
        <v>271.81354745526568</v>
      </c>
      <c r="E21" s="35">
        <v>369.71408415803108</v>
      </c>
      <c r="F21" s="35">
        <v>18.190570538849911</v>
      </c>
      <c r="G21" s="35">
        <v>6.0325878991319977</v>
      </c>
      <c r="H21" s="35">
        <v>0</v>
      </c>
      <c r="I21" s="35">
        <v>0.62469999999999992</v>
      </c>
      <c r="J21" s="35">
        <v>0</v>
      </c>
      <c r="K21" s="35">
        <f t="shared" si="0"/>
        <v>666.37549005127858</v>
      </c>
      <c r="L21" s="35">
        <v>0.94408798263140059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5.8298132251652008</v>
      </c>
      <c r="E23" s="35">
        <v>53.406059026822703</v>
      </c>
      <c r="F23" s="35">
        <v>57.498634117102327</v>
      </c>
      <c r="G23" s="35">
        <v>16.90975304173169</v>
      </c>
      <c r="H23" s="35">
        <v>0</v>
      </c>
      <c r="I23" s="35">
        <v>2.2343999999999999</v>
      </c>
      <c r="J23" s="35">
        <v>0</v>
      </c>
      <c r="K23" s="35">
        <f t="shared" si="0"/>
        <v>135.87865941082191</v>
      </c>
      <c r="L23" s="35">
        <v>1.4956717205973</v>
      </c>
    </row>
    <row r="24" spans="2:12">
      <c r="B24" s="19">
        <v>20</v>
      </c>
      <c r="C24" s="21" t="s">
        <v>62</v>
      </c>
      <c r="D24" s="40">
        <v>2198.0161172825756</v>
      </c>
      <c r="E24" s="35">
        <v>587.11522345133665</v>
      </c>
      <c r="F24" s="35">
        <v>810.93456449162704</v>
      </c>
      <c r="G24" s="35">
        <v>71.753159551091088</v>
      </c>
      <c r="H24" s="35">
        <v>0</v>
      </c>
      <c r="I24" s="35">
        <v>62.003099999999996</v>
      </c>
      <c r="J24" s="35">
        <v>0</v>
      </c>
      <c r="K24" s="35">
        <f t="shared" si="0"/>
        <v>3729.82216477663</v>
      </c>
      <c r="L24" s="35">
        <v>16.172925521258197</v>
      </c>
    </row>
    <row r="25" spans="2:12">
      <c r="B25" s="19">
        <v>21</v>
      </c>
      <c r="C25" s="20" t="s">
        <v>63</v>
      </c>
      <c r="D25" s="40">
        <v>0</v>
      </c>
      <c r="E25" s="35">
        <v>8.2408406660000003E-4</v>
      </c>
      <c r="F25" s="35">
        <v>1.8610801233000001E-2</v>
      </c>
      <c r="G25" s="35">
        <v>2.0043E-4</v>
      </c>
      <c r="H25" s="35">
        <v>0</v>
      </c>
      <c r="I25" s="35">
        <v>0</v>
      </c>
      <c r="J25" s="35">
        <v>0</v>
      </c>
      <c r="K25" s="35">
        <f t="shared" si="0"/>
        <v>1.9635315299600001E-2</v>
      </c>
      <c r="L25" s="35">
        <v>2.5584599999999999E-5</v>
      </c>
    </row>
    <row r="26" spans="2:12">
      <c r="B26" s="19">
        <v>22</v>
      </c>
      <c r="C26" s="21" t="s">
        <v>64</v>
      </c>
      <c r="D26" s="40">
        <v>0</v>
      </c>
      <c r="E26" s="35">
        <v>3.5593891666000003E-3</v>
      </c>
      <c r="F26" s="35">
        <v>0.56989340503270014</v>
      </c>
      <c r="G26" s="35">
        <v>6.0128999999999998E-3</v>
      </c>
      <c r="H26" s="35">
        <v>0</v>
      </c>
      <c r="I26" s="35">
        <v>0.22539999999999999</v>
      </c>
      <c r="J26" s="35">
        <v>0</v>
      </c>
      <c r="K26" s="35">
        <f t="shared" si="0"/>
        <v>0.80486569419930021</v>
      </c>
      <c r="L26" s="35">
        <v>3.7362939799899998E-2</v>
      </c>
    </row>
    <row r="27" spans="2:12">
      <c r="B27" s="19">
        <v>23</v>
      </c>
      <c r="C27" s="20" t="s">
        <v>65</v>
      </c>
      <c r="D27" s="40">
        <v>0</v>
      </c>
      <c r="E27" s="35">
        <v>1.09261666E-5</v>
      </c>
      <c r="F27" s="35">
        <v>7.7929333330000003E-4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7.9021949990000008E-4</v>
      </c>
      <c r="L27" s="35">
        <v>1.24380007E-2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0.19128364759960001</v>
      </c>
      <c r="G28" s="35">
        <v>0.10121715000000001</v>
      </c>
      <c r="H28" s="35">
        <v>0</v>
      </c>
      <c r="I28" s="35">
        <v>9.5899999999999999E-2</v>
      </c>
      <c r="J28" s="35">
        <v>0</v>
      </c>
      <c r="K28" s="35">
        <f t="shared" si="0"/>
        <v>0.3884007975996</v>
      </c>
      <c r="L28" s="35">
        <v>4.6533157999999998E-2</v>
      </c>
    </row>
    <row r="29" spans="2:12">
      <c r="B29" s="19">
        <v>25</v>
      </c>
      <c r="C29" s="21" t="s">
        <v>67</v>
      </c>
      <c r="D29" s="40">
        <v>432.00851734356422</v>
      </c>
      <c r="E29" s="35">
        <v>66.63281044555859</v>
      </c>
      <c r="F29" s="35">
        <v>147.24919750059252</v>
      </c>
      <c r="G29" s="35">
        <v>13.513817154398799</v>
      </c>
      <c r="H29" s="35">
        <v>0</v>
      </c>
      <c r="I29" s="35">
        <v>2.6655999999999995</v>
      </c>
      <c r="J29" s="35">
        <v>0</v>
      </c>
      <c r="K29" s="35">
        <f t="shared" si="0"/>
        <v>662.06994244411408</v>
      </c>
      <c r="L29" s="35">
        <v>2.3187793809645001</v>
      </c>
    </row>
    <row r="30" spans="2:12">
      <c r="B30" s="19">
        <v>26</v>
      </c>
      <c r="C30" s="21" t="s">
        <v>68</v>
      </c>
      <c r="D30" s="40">
        <v>45.503484254899305</v>
      </c>
      <c r="E30" s="35">
        <v>8.4352951292311058</v>
      </c>
      <c r="F30" s="35">
        <v>10.521909060654199</v>
      </c>
      <c r="G30" s="35">
        <v>4.3246779107325004</v>
      </c>
      <c r="H30" s="35">
        <v>0</v>
      </c>
      <c r="I30" s="35">
        <v>0.83389999999999997</v>
      </c>
      <c r="J30" s="35">
        <v>0</v>
      </c>
      <c r="K30" s="35">
        <f t="shared" si="0"/>
        <v>69.619266355517112</v>
      </c>
      <c r="L30" s="35">
        <v>1.1485929970319</v>
      </c>
    </row>
    <row r="31" spans="2:12">
      <c r="B31" s="19">
        <v>27</v>
      </c>
      <c r="C31" s="21" t="s">
        <v>17</v>
      </c>
      <c r="D31" s="40">
        <v>4.3840058555332</v>
      </c>
      <c r="E31" s="35">
        <v>0</v>
      </c>
      <c r="F31" s="35">
        <v>0.95052354829830021</v>
      </c>
      <c r="G31" s="35">
        <v>1.2993609218666002</v>
      </c>
      <c r="H31" s="35">
        <v>0</v>
      </c>
      <c r="I31" s="35">
        <v>0.70450000000000002</v>
      </c>
      <c r="J31" s="35">
        <v>0</v>
      </c>
      <c r="K31" s="35">
        <f t="shared" si="0"/>
        <v>7.3383903256981009</v>
      </c>
      <c r="L31" s="35">
        <v>2.40119919333E-2</v>
      </c>
    </row>
    <row r="32" spans="2:12">
      <c r="B32" s="19">
        <v>28</v>
      </c>
      <c r="C32" s="21" t="s">
        <v>69</v>
      </c>
      <c r="D32" s="40">
        <v>8.5777604266399993E-2</v>
      </c>
      <c r="E32" s="35">
        <v>4.8147784331999998E-3</v>
      </c>
      <c r="F32" s="35">
        <v>0.41908954329799991</v>
      </c>
      <c r="G32" s="35">
        <v>0.14567755726649997</v>
      </c>
      <c r="H32" s="35">
        <v>0</v>
      </c>
      <c r="I32" s="35">
        <v>0</v>
      </c>
      <c r="J32" s="35">
        <v>0</v>
      </c>
      <c r="K32" s="35">
        <f t="shared" si="0"/>
        <v>0.65535948326409987</v>
      </c>
      <c r="L32" s="35">
        <v>4.1566303066499999E-2</v>
      </c>
    </row>
    <row r="33" spans="2:12">
      <c r="B33" s="19">
        <v>29</v>
      </c>
      <c r="C33" s="21" t="s">
        <v>70</v>
      </c>
      <c r="D33" s="40">
        <v>16.374272500698702</v>
      </c>
      <c r="E33" s="35">
        <v>13.688800057928496</v>
      </c>
      <c r="F33" s="35">
        <v>11.349094840448803</v>
      </c>
      <c r="G33" s="35">
        <v>3.3412855048658008</v>
      </c>
      <c r="H33" s="35">
        <v>0</v>
      </c>
      <c r="I33" s="35">
        <v>0.24390000000000001</v>
      </c>
      <c r="J33" s="35">
        <v>0</v>
      </c>
      <c r="K33" s="35">
        <f t="shared" si="0"/>
        <v>44.997352903941803</v>
      </c>
      <c r="L33" s="35">
        <v>0.96194903436499979</v>
      </c>
    </row>
    <row r="34" spans="2:12">
      <c r="B34" s="19">
        <v>30</v>
      </c>
      <c r="C34" s="21" t="s">
        <v>71</v>
      </c>
      <c r="D34" s="40">
        <v>6.4063188809652996</v>
      </c>
      <c r="E34" s="35">
        <v>4.2396844867971986</v>
      </c>
      <c r="F34" s="35">
        <v>27.809620827373298</v>
      </c>
      <c r="G34" s="35">
        <v>5.7792086585990994</v>
      </c>
      <c r="H34" s="35">
        <v>0</v>
      </c>
      <c r="I34" s="35">
        <v>1.0222</v>
      </c>
      <c r="J34" s="35">
        <v>0</v>
      </c>
      <c r="K34" s="35">
        <f t="shared" si="0"/>
        <v>45.257032853734898</v>
      </c>
      <c r="L34" s="35">
        <v>1.3107077768976996</v>
      </c>
    </row>
    <row r="35" spans="2:12">
      <c r="B35" s="19">
        <v>31</v>
      </c>
      <c r="C35" s="20" t="s">
        <v>72</v>
      </c>
      <c r="D35" s="40">
        <v>0.28666481326660004</v>
      </c>
      <c r="E35" s="35">
        <v>0.26690606213329998</v>
      </c>
      <c r="F35" s="35">
        <v>7.3382270466400001E-2</v>
      </c>
      <c r="G35" s="35">
        <v>2.0042999999999998E-2</v>
      </c>
      <c r="H35" s="35">
        <v>0</v>
      </c>
      <c r="I35" s="35">
        <v>0</v>
      </c>
      <c r="J35" s="35">
        <v>0</v>
      </c>
      <c r="K35" s="35">
        <f t="shared" si="0"/>
        <v>0.64699614586630005</v>
      </c>
      <c r="L35" s="35">
        <v>4.9916541133299998E-2</v>
      </c>
    </row>
    <row r="36" spans="2:12">
      <c r="B36" s="19">
        <v>32</v>
      </c>
      <c r="C36" s="21" t="s">
        <v>73</v>
      </c>
      <c r="D36" s="40">
        <v>209.96102932266439</v>
      </c>
      <c r="E36" s="35">
        <v>48.774330681658491</v>
      </c>
      <c r="F36" s="35">
        <v>55.316233810189821</v>
      </c>
      <c r="G36" s="35">
        <v>13.056734119763403</v>
      </c>
      <c r="H36" s="35">
        <v>0</v>
      </c>
      <c r="I36" s="35">
        <v>2.1802000000000001</v>
      </c>
      <c r="J36" s="35">
        <v>0</v>
      </c>
      <c r="K36" s="35">
        <f t="shared" si="0"/>
        <v>329.28852793427615</v>
      </c>
      <c r="L36" s="35">
        <v>2.9521955883294009</v>
      </c>
    </row>
    <row r="37" spans="2:12">
      <c r="B37" s="19">
        <v>33</v>
      </c>
      <c r="C37" s="21" t="s">
        <v>123</v>
      </c>
      <c r="D37" s="40">
        <v>82.940277075597308</v>
      </c>
      <c r="E37" s="35">
        <v>13.075418326560298</v>
      </c>
      <c r="F37" s="35">
        <v>49.733566709821019</v>
      </c>
      <c r="G37" s="35">
        <v>11.344963460931606</v>
      </c>
      <c r="H37" s="40">
        <v>0</v>
      </c>
      <c r="I37" s="35">
        <v>0.84889999999999999</v>
      </c>
      <c r="J37" s="40">
        <v>0</v>
      </c>
      <c r="K37" s="35">
        <f t="shared" si="0"/>
        <v>157.94312557291022</v>
      </c>
      <c r="L37" s="35">
        <v>1.8736357002307999</v>
      </c>
    </row>
    <row r="38" spans="2:12">
      <c r="B38" s="19">
        <v>34</v>
      </c>
      <c r="C38" s="21" t="s">
        <v>74</v>
      </c>
      <c r="D38" s="40">
        <v>6.7297120000000003E-4</v>
      </c>
      <c r="E38" s="35">
        <v>0.1943241335</v>
      </c>
      <c r="F38" s="35">
        <v>0.41891561983279996</v>
      </c>
      <c r="G38" s="35">
        <v>0.1523190954666</v>
      </c>
      <c r="H38" s="35">
        <v>0</v>
      </c>
      <c r="I38" s="35">
        <v>4.8099999999999997E-2</v>
      </c>
      <c r="J38" s="35">
        <v>0</v>
      </c>
      <c r="K38" s="35">
        <f t="shared" si="0"/>
        <v>0.81433181999940008</v>
      </c>
      <c r="L38" s="35">
        <v>1.5488829700000002E-2</v>
      </c>
    </row>
    <row r="39" spans="2:12">
      <c r="B39" s="19">
        <v>35</v>
      </c>
      <c r="C39" s="21" t="s">
        <v>75</v>
      </c>
      <c r="D39" s="40">
        <v>111.10909312816376</v>
      </c>
      <c r="E39" s="35">
        <v>87.45933366151958</v>
      </c>
      <c r="F39" s="35">
        <v>104.12733009058664</v>
      </c>
      <c r="G39" s="35">
        <v>20.837904397629192</v>
      </c>
      <c r="H39" s="35">
        <v>0</v>
      </c>
      <c r="I39" s="35">
        <v>1.3824999999999998</v>
      </c>
      <c r="J39" s="35">
        <v>0</v>
      </c>
      <c r="K39" s="35">
        <f t="shared" si="0"/>
        <v>324.91616127789916</v>
      </c>
      <c r="L39" s="35">
        <v>2.5615082520296002</v>
      </c>
    </row>
    <row r="40" spans="2:12">
      <c r="B40" s="19">
        <v>36</v>
      </c>
      <c r="C40" s="21" t="s">
        <v>76</v>
      </c>
      <c r="D40" s="40">
        <v>0.27961720636640003</v>
      </c>
      <c r="E40" s="35">
        <v>2.6250008594659002</v>
      </c>
      <c r="F40" s="35">
        <v>5.8274849826941999</v>
      </c>
      <c r="G40" s="35">
        <v>2.8886072979664998</v>
      </c>
      <c r="H40" s="35">
        <v>0</v>
      </c>
      <c r="I40" s="35">
        <v>0</v>
      </c>
      <c r="J40" s="35">
        <v>0</v>
      </c>
      <c r="K40" s="35">
        <f t="shared" si="0"/>
        <v>11.620710346493</v>
      </c>
      <c r="L40" s="35">
        <v>0.47007026186610001</v>
      </c>
    </row>
    <row r="41" spans="2:12">
      <c r="B41" s="19">
        <v>37</v>
      </c>
      <c r="C41" s="21" t="s">
        <v>77</v>
      </c>
      <c r="D41" s="40">
        <v>74.338572405197581</v>
      </c>
      <c r="E41" s="35">
        <v>142.66786186768709</v>
      </c>
      <c r="F41" s="35">
        <v>69.842973139048738</v>
      </c>
      <c r="G41" s="35">
        <v>16.097928066897104</v>
      </c>
      <c r="H41" s="35">
        <v>0</v>
      </c>
      <c r="I41" s="35">
        <v>3.8807</v>
      </c>
      <c r="J41" s="35">
        <v>0</v>
      </c>
      <c r="K41" s="35">
        <f t="shared" si="0"/>
        <v>306.82803547883054</v>
      </c>
      <c r="L41" s="35">
        <v>4.5093401846621006</v>
      </c>
    </row>
    <row r="42" spans="2:12" ht="14.4">
      <c r="B42" s="22" t="s">
        <v>11</v>
      </c>
      <c r="C42" s="4"/>
      <c r="D42" s="46">
        <f t="shared" ref="D42:L42" si="1">SUM(D5:D41)</f>
        <v>4229.6279673941117</v>
      </c>
      <c r="E42" s="35">
        <f>SUM(E5:E41)</f>
        <v>1717.9711044802959</v>
      </c>
      <c r="F42" s="35">
        <f t="shared" si="1"/>
        <v>1608.9745246776058</v>
      </c>
      <c r="G42" s="35">
        <f>SUM(G5:G41)</f>
        <v>243.58491983122775</v>
      </c>
      <c r="H42" s="45">
        <f t="shared" si="1"/>
        <v>0</v>
      </c>
      <c r="I42" s="45">
        <f t="shared" si="1"/>
        <v>85.050599999999974</v>
      </c>
      <c r="J42" s="45">
        <f t="shared" si="1"/>
        <v>0</v>
      </c>
      <c r="K42" s="45">
        <f t="shared" si="1"/>
        <v>7885.2091163832401</v>
      </c>
      <c r="L42" s="35">
        <f t="shared" si="1"/>
        <v>48.083628230248394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2016-12-08T11:59:27Z</dcterms:modified>
</cp:coreProperties>
</file>