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5480" windowHeight="8196" tabRatio="675"/>
  </bookViews>
  <sheets>
    <sheet name="Anex A1 Frmtfor AAUM disclosure" sheetId="8" r:id="rId1"/>
    <sheet name="Anex A2 Frmt AAUM stateUT wise " sheetId="9" r:id="rId2"/>
  </sheets>
  <definedNames>
    <definedName name="_xlnm._FilterDatabase" localSheetId="1" hidden="1">'Anex A2 Frmt AAUM stateUT wise '!$B$4:$L$43</definedName>
  </definedNames>
  <calcPr calcId="125725" iterateCount="1"/>
</workbook>
</file>

<file path=xl/calcChain.xml><?xml version="1.0" encoding="utf-8"?>
<calcChain xmlns="http://schemas.openxmlformats.org/spreadsheetml/2006/main">
  <c r="K38" i="9"/>
  <c r="K36"/>
  <c r="K34"/>
  <c r="K32"/>
  <c r="K30"/>
  <c r="K28"/>
  <c r="K26"/>
  <c r="K24"/>
  <c r="K22"/>
  <c r="K20"/>
  <c r="K18"/>
  <c r="K16"/>
  <c r="K14"/>
  <c r="K12"/>
  <c r="K10"/>
  <c r="K8"/>
  <c r="I42"/>
  <c r="K40"/>
  <c r="K37"/>
  <c r="BK8" i="8"/>
  <c r="BK9" s="1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E29" s="1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11"/>
  <c r="BK12" s="1"/>
  <c r="C12"/>
  <c r="D12"/>
  <c r="E12"/>
  <c r="F12"/>
  <c r="F29" s="1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7"/>
  <c r="C18"/>
  <c r="D18"/>
  <c r="E18"/>
  <c r="F18"/>
  <c r="G18"/>
  <c r="H18"/>
  <c r="I18"/>
  <c r="J18"/>
  <c r="K18"/>
  <c r="L18"/>
  <c r="M18"/>
  <c r="N18"/>
  <c r="O18"/>
  <c r="P18"/>
  <c r="P29" s="1"/>
  <c r="Q18"/>
  <c r="R18"/>
  <c r="S18"/>
  <c r="T18"/>
  <c r="T29" s="1"/>
  <c r="U18"/>
  <c r="V18"/>
  <c r="W18"/>
  <c r="X18"/>
  <c r="X29" s="1"/>
  <c r="Y18"/>
  <c r="Z18"/>
  <c r="AA18"/>
  <c r="AB18"/>
  <c r="AC18"/>
  <c r="AD18"/>
  <c r="AE18"/>
  <c r="AF18"/>
  <c r="AG18"/>
  <c r="AH18"/>
  <c r="AI18"/>
  <c r="AJ18"/>
  <c r="AJ29" s="1"/>
  <c r="AK18"/>
  <c r="AL18"/>
  <c r="AM18"/>
  <c r="AN18"/>
  <c r="AN29" s="1"/>
  <c r="AO18"/>
  <c r="AP18"/>
  <c r="AQ18"/>
  <c r="AR18"/>
  <c r="AS18"/>
  <c r="AT18"/>
  <c r="AU18"/>
  <c r="AV18"/>
  <c r="AV29" s="1"/>
  <c r="AW18"/>
  <c r="AX18"/>
  <c r="AY18"/>
  <c r="AZ18"/>
  <c r="AZ29" s="1"/>
  <c r="BA18"/>
  <c r="BB18"/>
  <c r="BC18"/>
  <c r="BD18"/>
  <c r="BD29" s="1"/>
  <c r="BE18"/>
  <c r="BF18"/>
  <c r="BG18"/>
  <c r="BH18"/>
  <c r="BI18"/>
  <c r="BJ18"/>
  <c r="BK18"/>
  <c r="BK20"/>
  <c r="BK21" s="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3"/>
  <c r="BK24"/>
  <c r="BK25"/>
  <c r="BK26"/>
  <c r="BK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L29"/>
  <c r="Z29"/>
  <c r="AR29"/>
  <c r="BH29"/>
  <c r="BK33"/>
  <c r="BK34" s="1"/>
  <c r="C34"/>
  <c r="D34"/>
  <c r="E34"/>
  <c r="F34"/>
  <c r="G34"/>
  <c r="H34"/>
  <c r="I34"/>
  <c r="I42" s="1"/>
  <c r="J34"/>
  <c r="K34"/>
  <c r="L34"/>
  <c r="M34"/>
  <c r="M42" s="1"/>
  <c r="N34"/>
  <c r="O34"/>
  <c r="P34"/>
  <c r="Q34"/>
  <c r="R34"/>
  <c r="S34"/>
  <c r="T34"/>
  <c r="U34"/>
  <c r="U42" s="1"/>
  <c r="V34"/>
  <c r="W34"/>
  <c r="X34"/>
  <c r="Y34"/>
  <c r="Y42" s="1"/>
  <c r="Z34"/>
  <c r="AA34"/>
  <c r="AB34"/>
  <c r="AC34"/>
  <c r="AC42" s="1"/>
  <c r="AD34"/>
  <c r="AE34"/>
  <c r="AF34"/>
  <c r="AG34"/>
  <c r="AG42" s="1"/>
  <c r="AH34"/>
  <c r="AI34"/>
  <c r="AJ34"/>
  <c r="AK34"/>
  <c r="AK42" s="1"/>
  <c r="AL34"/>
  <c r="AM34"/>
  <c r="AN34"/>
  <c r="AO34"/>
  <c r="AO42" s="1"/>
  <c r="AP34"/>
  <c r="AQ34"/>
  <c r="AR34"/>
  <c r="AS34"/>
  <c r="AS42" s="1"/>
  <c r="AT34"/>
  <c r="AU34"/>
  <c r="AV34"/>
  <c r="AW34"/>
  <c r="AW42" s="1"/>
  <c r="AX34"/>
  <c r="AY34"/>
  <c r="AZ34"/>
  <c r="BA34"/>
  <c r="BA42" s="1"/>
  <c r="BB34"/>
  <c r="BC34"/>
  <c r="BD34"/>
  <c r="BE34"/>
  <c r="BE42" s="1"/>
  <c r="BF34"/>
  <c r="BG34"/>
  <c r="BH34"/>
  <c r="BI34"/>
  <c r="BI42" s="1"/>
  <c r="BJ34"/>
  <c r="BK36"/>
  <c r="BK37"/>
  <c r="BK38"/>
  <c r="BK39"/>
  <c r="BK40"/>
  <c r="C41"/>
  <c r="D41"/>
  <c r="E41"/>
  <c r="F41"/>
  <c r="G41"/>
  <c r="G42" s="1"/>
  <c r="H41"/>
  <c r="I41"/>
  <c r="J41"/>
  <c r="K41"/>
  <c r="K42" s="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C42"/>
  <c r="F42"/>
  <c r="O42"/>
  <c r="Q42"/>
  <c r="W42"/>
  <c r="AA42"/>
  <c r="AE42"/>
  <c r="AI42"/>
  <c r="AM42"/>
  <c r="AQ42"/>
  <c r="AU42"/>
  <c r="AY42"/>
  <c r="BC42"/>
  <c r="BG42"/>
  <c r="BK46"/>
  <c r="BK47" s="1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51"/>
  <c r="BK52" s="1"/>
  <c r="C52"/>
  <c r="D52"/>
  <c r="E52"/>
  <c r="F52"/>
  <c r="G52"/>
  <c r="H52"/>
  <c r="I52"/>
  <c r="J52"/>
  <c r="K52"/>
  <c r="L52"/>
  <c r="M52"/>
  <c r="N52"/>
  <c r="O52"/>
  <c r="O56" s="1"/>
  <c r="P52"/>
  <c r="Q52"/>
  <c r="R52"/>
  <c r="S52"/>
  <c r="T52"/>
  <c r="U52"/>
  <c r="V52"/>
  <c r="W52"/>
  <c r="W56" s="1"/>
  <c r="X52"/>
  <c r="Y52"/>
  <c r="Z52"/>
  <c r="AA52"/>
  <c r="AB52"/>
  <c r="AC52"/>
  <c r="AD52"/>
  <c r="AE52"/>
  <c r="AE56" s="1"/>
  <c r="AF52"/>
  <c r="AG52"/>
  <c r="AH52"/>
  <c r="AI52"/>
  <c r="AJ52"/>
  <c r="AK52"/>
  <c r="AL52"/>
  <c r="AM52"/>
  <c r="AM56" s="1"/>
  <c r="AN52"/>
  <c r="AO52"/>
  <c r="AP52"/>
  <c r="AQ52"/>
  <c r="AR52"/>
  <c r="AS52"/>
  <c r="AT52"/>
  <c r="AU52"/>
  <c r="AU56" s="1"/>
  <c r="AV52"/>
  <c r="AW52"/>
  <c r="AX52"/>
  <c r="AY52"/>
  <c r="AZ52"/>
  <c r="BA52"/>
  <c r="BB52"/>
  <c r="BC52"/>
  <c r="BC56" s="1"/>
  <c r="BD52"/>
  <c r="BE52"/>
  <c r="BF52"/>
  <c r="BG52"/>
  <c r="BH52"/>
  <c r="BI52"/>
  <c r="BJ52"/>
  <c r="BK54"/>
  <c r="BK55" s="1"/>
  <c r="C55"/>
  <c r="D55"/>
  <c r="E55"/>
  <c r="E56" s="1"/>
  <c r="F55"/>
  <c r="F56" s="1"/>
  <c r="G55"/>
  <c r="H55"/>
  <c r="I55"/>
  <c r="I56" s="1"/>
  <c r="J55"/>
  <c r="K55"/>
  <c r="L55"/>
  <c r="M55"/>
  <c r="M56" s="1"/>
  <c r="N55"/>
  <c r="O55"/>
  <c r="P55"/>
  <c r="Q55"/>
  <c r="R55"/>
  <c r="S55"/>
  <c r="T55"/>
  <c r="U55"/>
  <c r="U56" s="1"/>
  <c r="V55"/>
  <c r="W55"/>
  <c r="X55"/>
  <c r="Y55"/>
  <c r="Z55"/>
  <c r="AA55"/>
  <c r="AB55"/>
  <c r="AC55"/>
  <c r="AC56" s="1"/>
  <c r="AD55"/>
  <c r="AE55"/>
  <c r="AF55"/>
  <c r="AG55"/>
  <c r="AH55"/>
  <c r="AI55"/>
  <c r="AJ55"/>
  <c r="AK55"/>
  <c r="AK56" s="1"/>
  <c r="AL55"/>
  <c r="AM55"/>
  <c r="AN55"/>
  <c r="AO55"/>
  <c r="AP55"/>
  <c r="AQ55"/>
  <c r="AR55"/>
  <c r="AS55"/>
  <c r="AS56" s="1"/>
  <c r="AT55"/>
  <c r="AU55"/>
  <c r="AV55"/>
  <c r="AW55"/>
  <c r="AX55"/>
  <c r="AY55"/>
  <c r="AZ55"/>
  <c r="BA55"/>
  <c r="BA56" s="1"/>
  <c r="BB55"/>
  <c r="BC55"/>
  <c r="BD55"/>
  <c r="BE55"/>
  <c r="BF55"/>
  <c r="BG55"/>
  <c r="BH55"/>
  <c r="BI55"/>
  <c r="BI56" s="1"/>
  <c r="BJ55"/>
  <c r="D56"/>
  <c r="J56"/>
  <c r="Q56"/>
  <c r="S56"/>
  <c r="Y56"/>
  <c r="AA56"/>
  <c r="AG56"/>
  <c r="AI56"/>
  <c r="AO56"/>
  <c r="AQ56"/>
  <c r="AW56"/>
  <c r="AY56"/>
  <c r="BE56"/>
  <c r="BG56"/>
  <c r="BK60"/>
  <c r="BK61" s="1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6"/>
  <c r="BK67" s="1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G42" i="9"/>
  <c r="E42"/>
  <c r="K5"/>
  <c r="L42"/>
  <c r="F42"/>
  <c r="D42"/>
  <c r="J42"/>
  <c r="H42"/>
  <c r="K41"/>
  <c r="K39"/>
  <c r="K35"/>
  <c r="K33"/>
  <c r="K31"/>
  <c r="K29"/>
  <c r="K27"/>
  <c r="K25"/>
  <c r="K23"/>
  <c r="K21"/>
  <c r="K19"/>
  <c r="K17"/>
  <c r="K15"/>
  <c r="K13"/>
  <c r="K11"/>
  <c r="K9"/>
  <c r="K7"/>
  <c r="K56" i="8" l="1"/>
  <c r="K63" s="1"/>
  <c r="G56"/>
  <c r="C56"/>
  <c r="BH56"/>
  <c r="BD56"/>
  <c r="BD63" s="1"/>
  <c r="AZ56"/>
  <c r="AV56"/>
  <c r="AR56"/>
  <c r="AN56"/>
  <c r="AJ56"/>
  <c r="AF56"/>
  <c r="AB56"/>
  <c r="X56"/>
  <c r="X63" s="1"/>
  <c r="T56"/>
  <c r="P56"/>
  <c r="L56"/>
  <c r="H56"/>
  <c r="E42"/>
  <c r="BJ56"/>
  <c r="BF56"/>
  <c r="BB56"/>
  <c r="AX56"/>
  <c r="AT56"/>
  <c r="AP56"/>
  <c r="AL56"/>
  <c r="AH56"/>
  <c r="AD56"/>
  <c r="Z56"/>
  <c r="V56"/>
  <c r="R56"/>
  <c r="N56"/>
  <c r="K6" i="9"/>
  <c r="BJ42" i="8"/>
  <c r="BH42"/>
  <c r="BH63" s="1"/>
  <c r="BF42"/>
  <c r="BD42"/>
  <c r="BB42"/>
  <c r="AZ42"/>
  <c r="AX42"/>
  <c r="AV42"/>
  <c r="AT42"/>
  <c r="AR42"/>
  <c r="AP42"/>
  <c r="AN42"/>
  <c r="AL42"/>
  <c r="AL63" s="1"/>
  <c r="AJ42"/>
  <c r="AH42"/>
  <c r="AF42"/>
  <c r="AD42"/>
  <c r="AB42"/>
  <c r="Z42"/>
  <c r="X42"/>
  <c r="V42"/>
  <c r="R42"/>
  <c r="P42"/>
  <c r="N42"/>
  <c r="AA29"/>
  <c r="AA63" s="1"/>
  <c r="Y29"/>
  <c r="Y63" s="1"/>
  <c r="W29"/>
  <c r="W63" s="1"/>
  <c r="BJ29"/>
  <c r="BF29"/>
  <c r="BF63" s="1"/>
  <c r="BB29"/>
  <c r="BB63" s="1"/>
  <c r="AX29"/>
  <c r="AX63" s="1"/>
  <c r="AT29"/>
  <c r="AP29"/>
  <c r="AP63" s="1"/>
  <c r="AL29"/>
  <c r="AH29"/>
  <c r="R29"/>
  <c r="N29"/>
  <c r="H29"/>
  <c r="H63" s="1"/>
  <c r="Z63"/>
  <c r="BK56"/>
  <c r="T42"/>
  <c r="L42"/>
  <c r="L63" s="1"/>
  <c r="J42"/>
  <c r="H42"/>
  <c r="AF29"/>
  <c r="AF63" s="1"/>
  <c r="AD29"/>
  <c r="AD63" s="1"/>
  <c r="AB29"/>
  <c r="J29"/>
  <c r="D29"/>
  <c r="BI29"/>
  <c r="BI63" s="1"/>
  <c r="BG29"/>
  <c r="BG63" s="1"/>
  <c r="BE29"/>
  <c r="BC29"/>
  <c r="BC63" s="1"/>
  <c r="BA29"/>
  <c r="BA63" s="1"/>
  <c r="AY29"/>
  <c r="AY63" s="1"/>
  <c r="AW29"/>
  <c r="AU29"/>
  <c r="AU63" s="1"/>
  <c r="AZ63"/>
  <c r="AJ63"/>
  <c r="AE63"/>
  <c r="P63"/>
  <c r="F63"/>
  <c r="BJ63"/>
  <c r="AT63"/>
  <c r="BE63"/>
  <c r="AW63"/>
  <c r="AS29"/>
  <c r="AS63" s="1"/>
  <c r="AQ29"/>
  <c r="AQ63" s="1"/>
  <c r="AO29"/>
  <c r="AO63" s="1"/>
  <c r="AM29"/>
  <c r="AM63" s="1"/>
  <c r="AK29"/>
  <c r="AK63" s="1"/>
  <c r="AI29"/>
  <c r="AI63" s="1"/>
  <c r="AG29"/>
  <c r="AG63" s="1"/>
  <c r="AC29"/>
  <c r="AC63" s="1"/>
  <c r="U29"/>
  <c r="U63" s="1"/>
  <c r="S29"/>
  <c r="Q29"/>
  <c r="Q63" s="1"/>
  <c r="O29"/>
  <c r="O63" s="1"/>
  <c r="M29"/>
  <c r="M63" s="1"/>
  <c r="K29"/>
  <c r="G29"/>
  <c r="G63" s="1"/>
  <c r="E29"/>
  <c r="E63" s="1"/>
  <c r="C29"/>
  <c r="C63" s="1"/>
  <c r="K42" i="9"/>
  <c r="AN63" i="8"/>
  <c r="S42"/>
  <c r="S63" s="1"/>
  <c r="BK41"/>
  <c r="BK42" s="1"/>
  <c r="D42"/>
  <c r="AR63"/>
  <c r="T63"/>
  <c r="R63"/>
  <c r="J63"/>
  <c r="V29"/>
  <c r="BK28"/>
  <c r="BK15"/>
  <c r="I29"/>
  <c r="I63" s="1"/>
  <c r="V63" l="1"/>
  <c r="AB63"/>
  <c r="AH63"/>
  <c r="N63"/>
  <c r="AV63"/>
  <c r="D63"/>
  <c r="BK29"/>
  <c r="BK63" s="1"/>
</calcChain>
</file>

<file path=xl/sharedStrings.xml><?xml version="1.0" encoding="utf-8"?>
<sst xmlns="http://schemas.openxmlformats.org/spreadsheetml/2006/main" count="161" uniqueCount="126">
  <si>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</si>
  <si>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</si>
  <si>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</si>
  <si>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</si>
  <si>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</si>
  <si>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</si>
  <si>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</si>
  <si>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</si>
  <si>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</si>
  <si>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</si>
  <si>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</si>
  <si>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</si>
  <si>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</si>
  <si>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</si>
  <si>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</si>
  <si>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</si>
  <si>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</si>
  <si>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</si>
  <si>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</si>
  <si>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</si>
  <si>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</si>
  <si>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</si>
  <si>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</si>
  <si>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</si>
  <si>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</si>
  <si>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</si>
  <si>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</si>
  <si>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</si>
  <si>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</si>
  <si>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</si>
  <si>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</si>
  <si>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</si>
  <si>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</si>
  <si>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</si>
  <si>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</si>
  <si>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</si>
  <si>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</si>
  <si>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</si>
  <si>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</si>
  <si>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</si>
  <si>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</si>
  <si>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</si>
  <si>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</si>
  <si>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</si>
  <si>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</si>
  <si>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</si>
  <si>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</si>
  <si>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</si>
  <si>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</si>
  <si>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</si>
  <si>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</si>
  <si>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</si>
  <si>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</si>
  <si>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</si>
  <si>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</si>
  <si>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</si>
  <si>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</si>
  <si>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</si>
  <si>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</si>
  <si>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</si>
  <si>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</si>
  <si>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</si>
  <si>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</si>
  <si>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</si>
  <si>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</si>
  <si>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</si>
  <si>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</si>
  <si>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</si>
  <si>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</si>
  <si>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</si>
  <si>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</si>
  <si>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</si>
  <si>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</si>
  <si>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</si>
  <si>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</si>
  <si>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</si>
  <si>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</si>
  <si>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</si>
  <si>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</si>
  <si>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</si>
  <si>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</si>
  <si>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</si>
  <si>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</si>
  <si>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</si>
  <si>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</si>
  <si>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</si>
  <si>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</si>
  <si>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</si>
  <si>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</si>
  <si>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</si>
  <si>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</si>
  <si>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</si>
  <si>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</si>
  <si>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</si>
  <si>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</si>
  <si>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</si>
  <si>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</si>
  <si>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</si>
  <si>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</si>
  <si>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</si>
  <si>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</si>
  <si>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</si>
  <si>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</si>
  <si>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</si>
  <si>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</si>
  <si>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IDBI Liquid Fund</t>
  </si>
  <si>
    <t>IDBI Gilt Fund</t>
  </si>
  <si>
    <t>IDBI Debt Opportunities Fund</t>
  </si>
  <si>
    <t>IDBI Dynamic Bond Fund</t>
  </si>
  <si>
    <t>IDBI Monthly Income Plan</t>
  </si>
  <si>
    <t>IDBI Short Term Bond Fund</t>
  </si>
  <si>
    <t>IDBI Ultra Short Term Fund</t>
  </si>
  <si>
    <t>IDBI Equity Advantage Fund</t>
  </si>
  <si>
    <t>IDBI Diversified Equity Fund</t>
  </si>
  <si>
    <t>IDBI India Top 100 Equity Fund</t>
  </si>
  <si>
    <t>IDBI Nifty Index Fund</t>
  </si>
  <si>
    <t>IDBI Nifty Junior Index Fund</t>
  </si>
  <si>
    <t>IDBI Gold Exchange Traded Fund</t>
  </si>
  <si>
    <t>IDBI Gold Fund</t>
  </si>
  <si>
    <t>IDBI Mutual Fund (All figures in Rs. Crore)</t>
  </si>
  <si>
    <t>Telangana</t>
  </si>
  <si>
    <t>IDBI Mutual Fund: Net Average Assets Under Management (AAUM) as on 31st March, 2017(All figures in Rs. Crore)</t>
  </si>
  <si>
    <t>Table showing State wise /Union Territory wise contribution to AAUM of category of schemes as on 31st March, 2017</t>
  </si>
  <si>
    <t>IDBI FMP-Series IV–542 Days(February 2014)–F</t>
  </si>
  <si>
    <t>IDBI MIDCAP Fund</t>
  </si>
  <si>
    <t>IDBI Prudence Fund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</si>
</sst>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13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81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6" fillId="0" borderId="0" xfId="3" applyNumberFormat="1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/>
    </xf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1" applyFon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0" xfId="1" applyFon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11" fillId="0" borderId="1" xfId="1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left" wrapText="1"/>
    </xf>
    <xf numFmtId="164" fontId="3" fillId="0" borderId="4" xfId="1" applyFont="1" applyBorder="1"/>
    <xf numFmtId="0" fontId="3" fillId="0" borderId="0" xfId="0" applyFont="1" applyBorder="1"/>
    <xf numFmtId="11" fontId="0" fillId="0" borderId="0" xfId="0" applyNumberFormat="1"/>
    <xf numFmtId="49" fontId="12" fillId="0" borderId="11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4" fillId="0" borderId="18" xfId="3" applyNumberFormat="1" applyFont="1" applyFill="1" applyBorder="1" applyAlignment="1">
      <alignment horizontal="center" vertical="top" wrapText="1"/>
    </xf>
    <xf numFmtId="2" fontId="4" fillId="0" borderId="19" xfId="3" applyNumberFormat="1" applyFont="1" applyFill="1" applyBorder="1" applyAlignment="1">
      <alignment horizontal="center" vertical="top" wrapText="1"/>
    </xf>
    <xf numFmtId="2" fontId="4" fillId="0" borderId="2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/>
    </xf>
    <xf numFmtId="2" fontId="8" fillId="0" borderId="19" xfId="3" applyNumberFormat="1" applyFont="1" applyFill="1" applyBorder="1" applyAlignment="1">
      <alignment horizontal="center"/>
    </xf>
    <xf numFmtId="2" fontId="8" fillId="0" borderId="20" xfId="3" applyNumberFormat="1" applyFont="1" applyFill="1" applyBorder="1" applyAlignment="1">
      <alignment horizontal="center"/>
    </xf>
    <xf numFmtId="3" fontId="8" fillId="0" borderId="15" xfId="3" applyNumberFormat="1" applyFont="1" applyFill="1" applyBorder="1" applyAlignment="1">
      <alignment horizontal="center" vertical="center" wrapText="1"/>
    </xf>
    <xf numFmtId="3" fontId="8" fillId="0" borderId="16" xfId="3" applyNumberFormat="1" applyFont="1" applyFill="1" applyBorder="1" applyAlignment="1">
      <alignment horizontal="center" vertical="center" wrapText="1"/>
    </xf>
    <xf numFmtId="3" fontId="8" fillId="0" borderId="17" xfId="3" applyNumberFormat="1" applyFont="1" applyFill="1" applyBorder="1" applyAlignment="1">
      <alignment horizontal="center" vertical="center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49" fontId="12" fillId="0" borderId="10" xfId="2" applyNumberFormat="1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82"/>
  <sheetViews>
    <sheetView showGridLines="0" tabSelected="1" zoomScale="85" zoomScaleNormal="85" workbookViewId="0">
      <pane xSplit="2" ySplit="5" topLeftCell="BD6" activePane="bottomRight" state="frozen"/>
      <selection activeCell="F20" sqref="F20"/>
      <selection pane="topRight" activeCell="F20" sqref="F20"/>
      <selection pane="bottomLeft" activeCell="F20" sqref="F20"/>
      <selection pane="bottomRight" activeCell="C1" sqref="C1:BK1"/>
    </sheetView>
  </sheetViews>
  <sheetFormatPr defaultColWidth="9.109375" defaultRowHeight="13.2"/>
  <cols>
    <col min="1" max="1" width="5" style="3" customWidth="1"/>
    <col min="2" max="2" width="47.5546875" style="3" customWidth="1"/>
    <col min="3" max="3" width="15.44140625" style="3" customWidth="1"/>
    <col min="4" max="4" width="15.44140625" style="3" bestFit="1" customWidth="1"/>
    <col min="5" max="62" width="15.44140625" style="3" customWidth="1"/>
    <col min="63" max="63" width="9.5546875" style="3" customWidth="1"/>
    <col min="64" max="64" width="16.6640625" style="3" bestFit="1" customWidth="1"/>
    <col min="65" max="65" width="18" style="3" bestFit="1" customWidth="1"/>
    <col min="66" max="66" width="24.88671875" style="3" bestFit="1" customWidth="1"/>
    <col min="67" max="16384" width="9.109375" style="3"/>
  </cols>
  <sheetData>
    <row r="1" spans="1:107" s="1" customFormat="1" ht="19.5" customHeight="1" thickBot="1">
      <c r="A1" s="52" t="s">
        <v>79</v>
      </c>
      <c r="B1" s="74" t="s">
        <v>32</v>
      </c>
      <c r="C1" s="62" t="s">
        <v>121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4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customHeight="1" thickBot="1">
      <c r="A2" s="53"/>
      <c r="B2" s="75"/>
      <c r="C2" s="76" t="s">
        <v>31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8"/>
      <c r="W2" s="76" t="s">
        <v>27</v>
      </c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8"/>
      <c r="AQ2" s="76" t="s">
        <v>28</v>
      </c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8"/>
      <c r="BK2" s="68" t="s">
        <v>25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6.8" thickBot="1">
      <c r="A3" s="53"/>
      <c r="B3" s="75"/>
      <c r="C3" s="65" t="s">
        <v>12</v>
      </c>
      <c r="D3" s="66"/>
      <c r="E3" s="66"/>
      <c r="F3" s="66"/>
      <c r="G3" s="66"/>
      <c r="H3" s="66"/>
      <c r="I3" s="66"/>
      <c r="J3" s="66"/>
      <c r="K3" s="66"/>
      <c r="L3" s="67"/>
      <c r="M3" s="65" t="s">
        <v>13</v>
      </c>
      <c r="N3" s="66"/>
      <c r="O3" s="66"/>
      <c r="P3" s="66"/>
      <c r="Q3" s="66"/>
      <c r="R3" s="66"/>
      <c r="S3" s="66"/>
      <c r="T3" s="66"/>
      <c r="U3" s="66"/>
      <c r="V3" s="67"/>
      <c r="W3" s="65" t="s">
        <v>12</v>
      </c>
      <c r="X3" s="66"/>
      <c r="Y3" s="66"/>
      <c r="Z3" s="66"/>
      <c r="AA3" s="66"/>
      <c r="AB3" s="66"/>
      <c r="AC3" s="66"/>
      <c r="AD3" s="66"/>
      <c r="AE3" s="66"/>
      <c r="AF3" s="67"/>
      <c r="AG3" s="65" t="s">
        <v>13</v>
      </c>
      <c r="AH3" s="66"/>
      <c r="AI3" s="66"/>
      <c r="AJ3" s="66"/>
      <c r="AK3" s="66"/>
      <c r="AL3" s="66"/>
      <c r="AM3" s="66"/>
      <c r="AN3" s="66"/>
      <c r="AO3" s="66"/>
      <c r="AP3" s="67"/>
      <c r="AQ3" s="65" t="s">
        <v>12</v>
      </c>
      <c r="AR3" s="66"/>
      <c r="AS3" s="66"/>
      <c r="AT3" s="66"/>
      <c r="AU3" s="66"/>
      <c r="AV3" s="66"/>
      <c r="AW3" s="66"/>
      <c r="AX3" s="66"/>
      <c r="AY3" s="66"/>
      <c r="AZ3" s="67"/>
      <c r="BA3" s="65" t="s">
        <v>13</v>
      </c>
      <c r="BB3" s="66"/>
      <c r="BC3" s="66"/>
      <c r="BD3" s="66"/>
      <c r="BE3" s="66"/>
      <c r="BF3" s="66"/>
      <c r="BG3" s="66"/>
      <c r="BH3" s="66"/>
      <c r="BI3" s="66"/>
      <c r="BJ3" s="67"/>
      <c r="BK3" s="69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6.2">
      <c r="A4" s="53"/>
      <c r="B4" s="75"/>
      <c r="C4" s="71" t="s">
        <v>38</v>
      </c>
      <c r="D4" s="72"/>
      <c r="E4" s="72"/>
      <c r="F4" s="72"/>
      <c r="G4" s="73"/>
      <c r="H4" s="71" t="s">
        <v>39</v>
      </c>
      <c r="I4" s="72"/>
      <c r="J4" s="72"/>
      <c r="K4" s="72"/>
      <c r="L4" s="73"/>
      <c r="M4" s="71" t="s">
        <v>38</v>
      </c>
      <c r="N4" s="72"/>
      <c r="O4" s="72"/>
      <c r="P4" s="72"/>
      <c r="Q4" s="73"/>
      <c r="R4" s="71" t="s">
        <v>39</v>
      </c>
      <c r="S4" s="72"/>
      <c r="T4" s="72"/>
      <c r="U4" s="72"/>
      <c r="V4" s="73"/>
      <c r="W4" s="71" t="s">
        <v>38</v>
      </c>
      <c r="X4" s="72"/>
      <c r="Y4" s="72"/>
      <c r="Z4" s="72"/>
      <c r="AA4" s="73"/>
      <c r="AB4" s="71" t="s">
        <v>39</v>
      </c>
      <c r="AC4" s="72"/>
      <c r="AD4" s="72"/>
      <c r="AE4" s="72"/>
      <c r="AF4" s="73"/>
      <c r="AG4" s="71" t="s">
        <v>38</v>
      </c>
      <c r="AH4" s="72"/>
      <c r="AI4" s="72"/>
      <c r="AJ4" s="72"/>
      <c r="AK4" s="73"/>
      <c r="AL4" s="71" t="s">
        <v>39</v>
      </c>
      <c r="AM4" s="72"/>
      <c r="AN4" s="72"/>
      <c r="AO4" s="72"/>
      <c r="AP4" s="73"/>
      <c r="AQ4" s="71" t="s">
        <v>38</v>
      </c>
      <c r="AR4" s="72"/>
      <c r="AS4" s="72"/>
      <c r="AT4" s="72"/>
      <c r="AU4" s="73"/>
      <c r="AV4" s="71" t="s">
        <v>39</v>
      </c>
      <c r="AW4" s="72"/>
      <c r="AX4" s="72"/>
      <c r="AY4" s="72"/>
      <c r="AZ4" s="73"/>
      <c r="BA4" s="71" t="s">
        <v>38</v>
      </c>
      <c r="BB4" s="72"/>
      <c r="BC4" s="72"/>
      <c r="BD4" s="72"/>
      <c r="BE4" s="73"/>
      <c r="BF4" s="71" t="s">
        <v>39</v>
      </c>
      <c r="BG4" s="72"/>
      <c r="BH4" s="72"/>
      <c r="BI4" s="72"/>
      <c r="BJ4" s="73"/>
      <c r="BK4" s="69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>
      <c r="A5" s="53"/>
      <c r="B5" s="75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70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>
      <c r="A6" s="17" t="s">
        <v>0</v>
      </c>
      <c r="B6" s="24" t="s">
        <v>6</v>
      </c>
      <c r="C6" s="57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8"/>
    </row>
    <row r="7" spans="1:107">
      <c r="A7" s="17" t="s">
        <v>80</v>
      </c>
      <c r="B7" s="24" t="s">
        <v>14</v>
      </c>
      <c r="C7" s="57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8"/>
    </row>
    <row r="8" spans="1:107">
      <c r="A8" s="17"/>
      <c r="B8" s="34" t="s">
        <v>105</v>
      </c>
      <c r="C8" s="40">
        <v>0</v>
      </c>
      <c r="D8" s="40">
        <v>61.900537687290004</v>
      </c>
      <c r="E8" s="40">
        <v>333.98610091825799</v>
      </c>
      <c r="F8" s="40">
        <v>0</v>
      </c>
      <c r="G8" s="40">
        <v>0</v>
      </c>
      <c r="H8" s="40">
        <v>4.1241943986982985</v>
      </c>
      <c r="I8" s="40">
        <v>1049.7924201233836</v>
      </c>
      <c r="J8" s="40">
        <v>385.18950218025543</v>
      </c>
      <c r="K8" s="40">
        <v>0</v>
      </c>
      <c r="L8" s="40">
        <v>21.996422139542901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1.911779344762401</v>
      </c>
      <c r="S8" s="40">
        <v>135.01685891519261</v>
      </c>
      <c r="T8" s="40">
        <v>262.7431479234823</v>
      </c>
      <c r="U8" s="40">
        <v>0</v>
      </c>
      <c r="V8" s="40">
        <v>3.8566887459980004</v>
      </c>
      <c r="W8" s="40">
        <v>0</v>
      </c>
      <c r="X8" s="40">
        <v>0.96790831080639994</v>
      </c>
      <c r="Y8" s="40">
        <v>0</v>
      </c>
      <c r="Z8" s="40">
        <v>0</v>
      </c>
      <c r="AA8" s="40">
        <v>0</v>
      </c>
      <c r="AB8" s="40">
        <v>3.6540148356347015</v>
      </c>
      <c r="AC8" s="40">
        <v>53.151249611060784</v>
      </c>
      <c r="AD8" s="40">
        <v>22.041248649547704</v>
      </c>
      <c r="AE8" s="40">
        <v>0</v>
      </c>
      <c r="AF8" s="40">
        <v>91.1909497356001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4.673702736884298</v>
      </c>
      <c r="AM8" s="40">
        <v>29.680063695674907</v>
      </c>
      <c r="AN8" s="40">
        <v>227.66875342802911</v>
      </c>
      <c r="AO8" s="40">
        <v>0</v>
      </c>
      <c r="AP8" s="40">
        <v>28.771850496376622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5.5228001034868974</v>
      </c>
      <c r="AW8" s="40">
        <v>103.04834582785213</v>
      </c>
      <c r="AX8" s="40">
        <v>77.261866702806202</v>
      </c>
      <c r="AY8" s="40">
        <v>0</v>
      </c>
      <c r="AZ8" s="40">
        <v>86.946249424154288</v>
      </c>
      <c r="BA8" s="40">
        <v>0</v>
      </c>
      <c r="BB8" s="40">
        <v>0</v>
      </c>
      <c r="BC8" s="40">
        <v>0</v>
      </c>
      <c r="BD8" s="40">
        <v>0</v>
      </c>
      <c r="BE8" s="40">
        <v>0</v>
      </c>
      <c r="BF8" s="40">
        <v>1.7408918828563984</v>
      </c>
      <c r="BG8" s="40">
        <v>35.644421630160906</v>
      </c>
      <c r="BH8" s="40">
        <v>28.735333826773601</v>
      </c>
      <c r="BI8" s="40">
        <v>0</v>
      </c>
      <c r="BJ8" s="40">
        <v>2.9061481527079001</v>
      </c>
      <c r="BK8" s="41">
        <f>SUM(C8:BJ8)</f>
        <v>3064.1234514272774</v>
      </c>
    </row>
    <row r="9" spans="1:107">
      <c r="A9" s="17"/>
      <c r="B9" s="26" t="s">
        <v>89</v>
      </c>
      <c r="C9" s="38">
        <f t="shared" ref="C9:BJ9" si="0">SUM(C8)</f>
        <v>0</v>
      </c>
      <c r="D9" s="38">
        <f t="shared" si="0"/>
        <v>61.900537687290004</v>
      </c>
      <c r="E9" s="38">
        <f t="shared" si="0"/>
        <v>333.98610091825799</v>
      </c>
      <c r="F9" s="38">
        <f t="shared" si="0"/>
        <v>0</v>
      </c>
      <c r="G9" s="38">
        <f t="shared" si="0"/>
        <v>0</v>
      </c>
      <c r="H9" s="38">
        <f t="shared" si="0"/>
        <v>4.1241943986982985</v>
      </c>
      <c r="I9" s="38">
        <f t="shared" si="0"/>
        <v>1049.7924201233836</v>
      </c>
      <c r="J9" s="38">
        <f t="shared" si="0"/>
        <v>385.18950218025543</v>
      </c>
      <c r="K9" s="38">
        <f t="shared" si="0"/>
        <v>0</v>
      </c>
      <c r="L9" s="38">
        <f t="shared" si="0"/>
        <v>21.996422139542901</v>
      </c>
      <c r="M9" s="38">
        <f t="shared" si="0"/>
        <v>0</v>
      </c>
      <c r="N9" s="38">
        <f t="shared" si="0"/>
        <v>0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1.911779344762401</v>
      </c>
      <c r="S9" s="38">
        <f t="shared" si="0"/>
        <v>135.01685891519261</v>
      </c>
      <c r="T9" s="38">
        <f t="shared" si="0"/>
        <v>262.7431479234823</v>
      </c>
      <c r="U9" s="38">
        <f t="shared" si="0"/>
        <v>0</v>
      </c>
      <c r="V9" s="38">
        <f t="shared" si="0"/>
        <v>3.8566887459980004</v>
      </c>
      <c r="W9" s="38">
        <f t="shared" si="0"/>
        <v>0</v>
      </c>
      <c r="X9" s="38">
        <f t="shared" si="0"/>
        <v>0.96790831080639994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3.6540148356347015</v>
      </c>
      <c r="AC9" s="38">
        <f t="shared" si="0"/>
        <v>53.151249611060784</v>
      </c>
      <c r="AD9" s="38">
        <f t="shared" si="0"/>
        <v>22.041248649547704</v>
      </c>
      <c r="AE9" s="38">
        <f t="shared" si="0"/>
        <v>0</v>
      </c>
      <c r="AF9" s="38">
        <f t="shared" si="0"/>
        <v>91.1909497356001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4.673702736884298</v>
      </c>
      <c r="AM9" s="38">
        <f t="shared" si="0"/>
        <v>29.680063695674907</v>
      </c>
      <c r="AN9" s="38">
        <f t="shared" si="0"/>
        <v>227.66875342802911</v>
      </c>
      <c r="AO9" s="38">
        <f t="shared" si="0"/>
        <v>0</v>
      </c>
      <c r="AP9" s="38">
        <f t="shared" si="0"/>
        <v>28.771850496376622</v>
      </c>
      <c r="AQ9" s="38">
        <f t="shared" si="0"/>
        <v>0</v>
      </c>
      <c r="AR9" s="38">
        <f t="shared" si="0"/>
        <v>0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>(SUM(AV8))</f>
        <v>5.5228001034868974</v>
      </c>
      <c r="AW9" s="38">
        <f>(SUM(AW8))</f>
        <v>103.04834582785213</v>
      </c>
      <c r="AX9" s="38">
        <f t="shared" si="0"/>
        <v>77.261866702806202</v>
      </c>
      <c r="AY9" s="38">
        <f t="shared" si="0"/>
        <v>0</v>
      </c>
      <c r="AZ9" s="38">
        <f t="shared" si="0"/>
        <v>86.946249424154288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1.7408918828563984</v>
      </c>
      <c r="BG9" s="38">
        <f t="shared" si="0"/>
        <v>35.644421630160906</v>
      </c>
      <c r="BH9" s="38">
        <f t="shared" si="0"/>
        <v>28.735333826773601</v>
      </c>
      <c r="BI9" s="38">
        <f t="shared" si="0"/>
        <v>0</v>
      </c>
      <c r="BJ9" s="38">
        <f t="shared" si="0"/>
        <v>2.9061481527079001</v>
      </c>
      <c r="BK9" s="36">
        <f>SUM(BK8)</f>
        <v>3064.1234514272774</v>
      </c>
    </row>
    <row r="10" spans="1:107">
      <c r="A10" s="17" t="s">
        <v>81</v>
      </c>
      <c r="B10" s="25" t="s">
        <v>3</v>
      </c>
      <c r="C10" s="57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8"/>
    </row>
    <row r="11" spans="1:107">
      <c r="A11" s="17"/>
      <c r="B11" s="34" t="s">
        <v>106</v>
      </c>
      <c r="C11" s="40">
        <v>0</v>
      </c>
      <c r="D11" s="40">
        <v>3.8601202322902002</v>
      </c>
      <c r="E11" s="40">
        <v>0</v>
      </c>
      <c r="F11" s="40">
        <v>0</v>
      </c>
      <c r="G11" s="40">
        <v>0</v>
      </c>
      <c r="H11" s="40">
        <v>0.13832004074109996</v>
      </c>
      <c r="I11" s="40">
        <v>0</v>
      </c>
      <c r="J11" s="40">
        <v>0</v>
      </c>
      <c r="K11" s="40">
        <v>0</v>
      </c>
      <c r="L11" s="40">
        <v>1.6588908354799998E-2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0.18686402503129995</v>
      </c>
      <c r="S11" s="40">
        <v>2.45402868064E-2</v>
      </c>
      <c r="T11" s="40">
        <v>0</v>
      </c>
      <c r="U11" s="40">
        <v>0</v>
      </c>
      <c r="V11" s="40">
        <v>1.19626706129E-2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0.84926909806259987</v>
      </c>
      <c r="AC11" s="40">
        <v>0.18176371219349999</v>
      </c>
      <c r="AD11" s="40">
        <v>1.6942830011933998</v>
      </c>
      <c r="AE11" s="40">
        <v>0</v>
      </c>
      <c r="AF11" s="40">
        <v>0.70095436987070003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0.85750251357729979</v>
      </c>
      <c r="AM11" s="40">
        <v>9.7777864580600005E-2</v>
      </c>
      <c r="AN11" s="40">
        <v>2.3988594834838</v>
      </c>
      <c r="AO11" s="40">
        <v>0</v>
      </c>
      <c r="AP11" s="40">
        <v>0.52942999425759996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0.8876375540614998</v>
      </c>
      <c r="AW11" s="40">
        <v>6.3550433108706992</v>
      </c>
      <c r="AX11" s="40">
        <v>0</v>
      </c>
      <c r="AY11" s="40">
        <v>0</v>
      </c>
      <c r="AZ11" s="40">
        <v>1.0310709896448</v>
      </c>
      <c r="BA11" s="40">
        <v>0</v>
      </c>
      <c r="BB11" s="40">
        <v>0</v>
      </c>
      <c r="BC11" s="40">
        <v>0</v>
      </c>
      <c r="BD11" s="40">
        <v>0</v>
      </c>
      <c r="BE11" s="40">
        <v>0</v>
      </c>
      <c r="BF11" s="40">
        <v>0.32753454509500007</v>
      </c>
      <c r="BG11" s="40">
        <v>6.4043802225699997E-2</v>
      </c>
      <c r="BH11" s="40">
        <v>0</v>
      </c>
      <c r="BI11" s="40">
        <v>0</v>
      </c>
      <c r="BJ11" s="40">
        <v>0</v>
      </c>
      <c r="BK11" s="41">
        <f>SUM(C11:BJ11)</f>
        <v>20.213566402953898</v>
      </c>
      <c r="BL11" s="42"/>
      <c r="BO11" s="42"/>
    </row>
    <row r="12" spans="1:107">
      <c r="A12" s="17"/>
      <c r="B12" s="26" t="s">
        <v>90</v>
      </c>
      <c r="C12" s="38">
        <f t="shared" ref="C12:BJ12" si="1">SUM(C11)</f>
        <v>0</v>
      </c>
      <c r="D12" s="38">
        <f t="shared" si="1"/>
        <v>3.8601202322902002</v>
      </c>
      <c r="E12" s="38">
        <f t="shared" si="1"/>
        <v>0</v>
      </c>
      <c r="F12" s="38">
        <f t="shared" si="1"/>
        <v>0</v>
      </c>
      <c r="G12" s="38">
        <f t="shared" si="1"/>
        <v>0</v>
      </c>
      <c r="H12" s="38">
        <f t="shared" si="1"/>
        <v>0.13832004074109996</v>
      </c>
      <c r="I12" s="38">
        <f t="shared" si="1"/>
        <v>0</v>
      </c>
      <c r="J12" s="38">
        <f t="shared" si="1"/>
        <v>0</v>
      </c>
      <c r="K12" s="38">
        <f t="shared" si="1"/>
        <v>0</v>
      </c>
      <c r="L12" s="38">
        <f t="shared" si="1"/>
        <v>1.6588908354799998E-2</v>
      </c>
      <c r="M12" s="38">
        <f t="shared" si="1"/>
        <v>0</v>
      </c>
      <c r="N12" s="38">
        <f t="shared" si="1"/>
        <v>0</v>
      </c>
      <c r="O12" s="38">
        <f t="shared" si="1"/>
        <v>0</v>
      </c>
      <c r="P12" s="38">
        <f t="shared" si="1"/>
        <v>0</v>
      </c>
      <c r="Q12" s="38">
        <f t="shared" si="1"/>
        <v>0</v>
      </c>
      <c r="R12" s="38">
        <f t="shared" si="1"/>
        <v>0.18686402503129995</v>
      </c>
      <c r="S12" s="38">
        <f t="shared" si="1"/>
        <v>2.45402868064E-2</v>
      </c>
      <c r="T12" s="38">
        <f t="shared" si="1"/>
        <v>0</v>
      </c>
      <c r="U12" s="38">
        <f t="shared" si="1"/>
        <v>0</v>
      </c>
      <c r="V12" s="38">
        <f t="shared" si="1"/>
        <v>1.19626706129E-2</v>
      </c>
      <c r="W12" s="38">
        <f t="shared" si="1"/>
        <v>0</v>
      </c>
      <c r="X12" s="38">
        <f t="shared" si="1"/>
        <v>0</v>
      </c>
      <c r="Y12" s="38">
        <f t="shared" si="1"/>
        <v>0</v>
      </c>
      <c r="Z12" s="38">
        <f t="shared" si="1"/>
        <v>0</v>
      </c>
      <c r="AA12" s="38">
        <f t="shared" si="1"/>
        <v>0</v>
      </c>
      <c r="AB12" s="38">
        <f t="shared" si="1"/>
        <v>0.84926909806259987</v>
      </c>
      <c r="AC12" s="38">
        <f t="shared" si="1"/>
        <v>0.18176371219349999</v>
      </c>
      <c r="AD12" s="38">
        <f t="shared" si="1"/>
        <v>1.6942830011933998</v>
      </c>
      <c r="AE12" s="38">
        <f t="shared" si="1"/>
        <v>0</v>
      </c>
      <c r="AF12" s="38">
        <f t="shared" si="1"/>
        <v>0.70095436987070003</v>
      </c>
      <c r="AG12" s="38">
        <f t="shared" si="1"/>
        <v>0</v>
      </c>
      <c r="AH12" s="38">
        <f t="shared" si="1"/>
        <v>0</v>
      </c>
      <c r="AI12" s="38">
        <f t="shared" si="1"/>
        <v>0</v>
      </c>
      <c r="AJ12" s="38">
        <f t="shared" si="1"/>
        <v>0</v>
      </c>
      <c r="AK12" s="38">
        <f t="shared" si="1"/>
        <v>0</v>
      </c>
      <c r="AL12" s="38">
        <f t="shared" si="1"/>
        <v>0.85750251357729979</v>
      </c>
      <c r="AM12" s="38">
        <f t="shared" si="1"/>
        <v>9.7777864580600005E-2</v>
      </c>
      <c r="AN12" s="38">
        <f t="shared" si="1"/>
        <v>2.3988594834838</v>
      </c>
      <c r="AO12" s="38">
        <f t="shared" si="1"/>
        <v>0</v>
      </c>
      <c r="AP12" s="38">
        <f t="shared" si="1"/>
        <v>0.52942999425759996</v>
      </c>
      <c r="AQ12" s="38">
        <f t="shared" si="1"/>
        <v>0</v>
      </c>
      <c r="AR12" s="38">
        <f t="shared" si="1"/>
        <v>0</v>
      </c>
      <c r="AS12" s="38">
        <f t="shared" si="1"/>
        <v>0</v>
      </c>
      <c r="AT12" s="38">
        <f t="shared" si="1"/>
        <v>0</v>
      </c>
      <c r="AU12" s="38">
        <f t="shared" si="1"/>
        <v>0</v>
      </c>
      <c r="AV12" s="38">
        <f>(SUM(AV11))</f>
        <v>0.8876375540614998</v>
      </c>
      <c r="AW12" s="38">
        <f>(SUM(AW11))</f>
        <v>6.3550433108706992</v>
      </c>
      <c r="AX12" s="38">
        <f t="shared" si="1"/>
        <v>0</v>
      </c>
      <c r="AY12" s="38">
        <f t="shared" si="1"/>
        <v>0</v>
      </c>
      <c r="AZ12" s="38">
        <f t="shared" si="1"/>
        <v>1.0310709896448</v>
      </c>
      <c r="BA12" s="38">
        <f t="shared" si="1"/>
        <v>0</v>
      </c>
      <c r="BB12" s="38">
        <f t="shared" si="1"/>
        <v>0</v>
      </c>
      <c r="BC12" s="38">
        <f t="shared" si="1"/>
        <v>0</v>
      </c>
      <c r="BD12" s="38">
        <f t="shared" si="1"/>
        <v>0</v>
      </c>
      <c r="BE12" s="38">
        <f t="shared" si="1"/>
        <v>0</v>
      </c>
      <c r="BF12" s="38">
        <f t="shared" si="1"/>
        <v>0.32753454509500007</v>
      </c>
      <c r="BG12" s="38">
        <f t="shared" si="1"/>
        <v>6.4043802225699997E-2</v>
      </c>
      <c r="BH12" s="38">
        <f t="shared" si="1"/>
        <v>0</v>
      </c>
      <c r="BI12" s="38">
        <f t="shared" si="1"/>
        <v>0</v>
      </c>
      <c r="BJ12" s="38">
        <f t="shared" si="1"/>
        <v>0</v>
      </c>
      <c r="BK12" s="39">
        <f>SUM(BK11)</f>
        <v>20.213566402953898</v>
      </c>
    </row>
    <row r="13" spans="1:107">
      <c r="A13" s="17" t="s">
        <v>82</v>
      </c>
      <c r="B13" s="25" t="s">
        <v>10</v>
      </c>
      <c r="C13" s="57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8"/>
    </row>
    <row r="14" spans="1:107">
      <c r="A14" s="17"/>
      <c r="B14" s="34" t="s">
        <v>123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3.3111161288999994E-3</v>
      </c>
      <c r="I14" s="40">
        <v>1.6555580645160999</v>
      </c>
      <c r="J14" s="40">
        <v>0</v>
      </c>
      <c r="K14" s="40">
        <v>0</v>
      </c>
      <c r="L14" s="40">
        <v>0.15313912096769999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7.8061316515900009E-2</v>
      </c>
      <c r="AC14" s="40">
        <v>0</v>
      </c>
      <c r="AD14" s="40">
        <v>0</v>
      </c>
      <c r="AE14" s="40">
        <v>0</v>
      </c>
      <c r="AF14" s="40">
        <v>0.29395474838670005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0.11644370328990002</v>
      </c>
      <c r="AM14" s="40">
        <v>0</v>
      </c>
      <c r="AN14" s="40">
        <v>0.2449622903225</v>
      </c>
      <c r="AO14" s="40">
        <v>0</v>
      </c>
      <c r="AP14" s="40">
        <v>0.39102984032239996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0.51882604877210003</v>
      </c>
      <c r="AW14" s="40">
        <v>5.3891703870964998</v>
      </c>
      <c r="AX14" s="40">
        <v>0</v>
      </c>
      <c r="AY14" s="40">
        <v>0</v>
      </c>
      <c r="AZ14" s="40">
        <v>2.8293144532243995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4.9495674257900003E-2</v>
      </c>
      <c r="BG14" s="40">
        <v>1.7430917313547001</v>
      </c>
      <c r="BH14" s="40">
        <v>0</v>
      </c>
      <c r="BI14" s="40">
        <v>0</v>
      </c>
      <c r="BJ14" s="40">
        <v>0.2149192773868</v>
      </c>
      <c r="BK14" s="41">
        <f t="shared" ref="BK14" si="2">SUM(C14:BJ14)</f>
        <v>13.681277772542499</v>
      </c>
    </row>
    <row r="15" spans="1:107">
      <c r="A15" s="17"/>
      <c r="B15" s="26" t="s">
        <v>97</v>
      </c>
      <c r="C15" s="39">
        <f t="shared" ref="C15:AH15" si="3">SUM(C14:C14)</f>
        <v>0</v>
      </c>
      <c r="D15" s="39">
        <f t="shared" si="3"/>
        <v>0</v>
      </c>
      <c r="E15" s="39">
        <f t="shared" si="3"/>
        <v>0</v>
      </c>
      <c r="F15" s="39">
        <f t="shared" si="3"/>
        <v>0</v>
      </c>
      <c r="G15" s="39">
        <f t="shared" si="3"/>
        <v>0</v>
      </c>
      <c r="H15" s="39">
        <f t="shared" si="3"/>
        <v>3.3111161288999994E-3</v>
      </c>
      <c r="I15" s="39">
        <f t="shared" si="3"/>
        <v>1.6555580645160999</v>
      </c>
      <c r="J15" s="39">
        <f t="shared" si="3"/>
        <v>0</v>
      </c>
      <c r="K15" s="39">
        <f t="shared" si="3"/>
        <v>0</v>
      </c>
      <c r="L15" s="39">
        <f t="shared" si="3"/>
        <v>0.15313912096769999</v>
      </c>
      <c r="M15" s="39">
        <f t="shared" si="3"/>
        <v>0</v>
      </c>
      <c r="N15" s="39">
        <f t="shared" si="3"/>
        <v>0</v>
      </c>
      <c r="O15" s="39">
        <f t="shared" si="3"/>
        <v>0</v>
      </c>
      <c r="P15" s="39">
        <f t="shared" si="3"/>
        <v>0</v>
      </c>
      <c r="Q15" s="39">
        <f t="shared" si="3"/>
        <v>0</v>
      </c>
      <c r="R15" s="39">
        <f t="shared" si="3"/>
        <v>0</v>
      </c>
      <c r="S15" s="39">
        <f t="shared" si="3"/>
        <v>0</v>
      </c>
      <c r="T15" s="39">
        <f t="shared" si="3"/>
        <v>0</v>
      </c>
      <c r="U15" s="39">
        <f t="shared" si="3"/>
        <v>0</v>
      </c>
      <c r="V15" s="39">
        <f t="shared" si="3"/>
        <v>0</v>
      </c>
      <c r="W15" s="39">
        <f t="shared" si="3"/>
        <v>0</v>
      </c>
      <c r="X15" s="39">
        <f t="shared" si="3"/>
        <v>0</v>
      </c>
      <c r="Y15" s="39">
        <f t="shared" si="3"/>
        <v>0</v>
      </c>
      <c r="Z15" s="39">
        <f t="shared" si="3"/>
        <v>0</v>
      </c>
      <c r="AA15" s="39">
        <f t="shared" si="3"/>
        <v>0</v>
      </c>
      <c r="AB15" s="39">
        <f t="shared" si="3"/>
        <v>7.8061316515900009E-2</v>
      </c>
      <c r="AC15" s="39">
        <f t="shared" si="3"/>
        <v>0</v>
      </c>
      <c r="AD15" s="39">
        <f t="shared" si="3"/>
        <v>0</v>
      </c>
      <c r="AE15" s="39">
        <f t="shared" si="3"/>
        <v>0</v>
      </c>
      <c r="AF15" s="39">
        <f t="shared" si="3"/>
        <v>0.29395474838670005</v>
      </c>
      <c r="AG15" s="39">
        <f t="shared" si="3"/>
        <v>0</v>
      </c>
      <c r="AH15" s="39">
        <f t="shared" si="3"/>
        <v>0</v>
      </c>
      <c r="AI15" s="39">
        <f t="shared" ref="AI15:BK15" si="4">SUM(AI14:AI14)</f>
        <v>0</v>
      </c>
      <c r="AJ15" s="39">
        <f t="shared" si="4"/>
        <v>0</v>
      </c>
      <c r="AK15" s="39">
        <f t="shared" si="4"/>
        <v>0</v>
      </c>
      <c r="AL15" s="39">
        <f t="shared" si="4"/>
        <v>0.11644370328990002</v>
      </c>
      <c r="AM15" s="39">
        <f t="shared" si="4"/>
        <v>0</v>
      </c>
      <c r="AN15" s="39">
        <f t="shared" si="4"/>
        <v>0.2449622903225</v>
      </c>
      <c r="AO15" s="39">
        <f t="shared" si="4"/>
        <v>0</v>
      </c>
      <c r="AP15" s="39">
        <f t="shared" si="4"/>
        <v>0.39102984032239996</v>
      </c>
      <c r="AQ15" s="39">
        <f t="shared" si="4"/>
        <v>0</v>
      </c>
      <c r="AR15" s="39">
        <f t="shared" si="4"/>
        <v>0</v>
      </c>
      <c r="AS15" s="39">
        <f t="shared" si="4"/>
        <v>0</v>
      </c>
      <c r="AT15" s="39">
        <f t="shared" si="4"/>
        <v>0</v>
      </c>
      <c r="AU15" s="39">
        <f t="shared" si="4"/>
        <v>0</v>
      </c>
      <c r="AV15" s="39">
        <f t="shared" si="4"/>
        <v>0.51882604877210003</v>
      </c>
      <c r="AW15" s="39">
        <f t="shared" si="4"/>
        <v>5.3891703870964998</v>
      </c>
      <c r="AX15" s="39">
        <f t="shared" si="4"/>
        <v>0</v>
      </c>
      <c r="AY15" s="39">
        <f t="shared" si="4"/>
        <v>0</v>
      </c>
      <c r="AZ15" s="39">
        <f t="shared" si="4"/>
        <v>2.8293144532243995</v>
      </c>
      <c r="BA15" s="39">
        <f t="shared" si="4"/>
        <v>0</v>
      </c>
      <c r="BB15" s="39">
        <f t="shared" si="4"/>
        <v>0</v>
      </c>
      <c r="BC15" s="39">
        <f t="shared" si="4"/>
        <v>0</v>
      </c>
      <c r="BD15" s="39">
        <f t="shared" si="4"/>
        <v>0</v>
      </c>
      <c r="BE15" s="39">
        <f t="shared" si="4"/>
        <v>0</v>
      </c>
      <c r="BF15" s="39">
        <f t="shared" si="4"/>
        <v>4.9495674257900003E-2</v>
      </c>
      <c r="BG15" s="39">
        <f t="shared" si="4"/>
        <v>1.7430917313547001</v>
      </c>
      <c r="BH15" s="39">
        <f t="shared" si="4"/>
        <v>0</v>
      </c>
      <c r="BI15" s="39">
        <f t="shared" si="4"/>
        <v>0</v>
      </c>
      <c r="BJ15" s="39">
        <f t="shared" si="4"/>
        <v>0.2149192773868</v>
      </c>
      <c r="BK15" s="39">
        <f t="shared" si="4"/>
        <v>13.681277772542499</v>
      </c>
    </row>
    <row r="16" spans="1:107">
      <c r="A16" s="17" t="s">
        <v>83</v>
      </c>
      <c r="B16" s="25" t="s">
        <v>15</v>
      </c>
      <c r="C16" s="57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8"/>
    </row>
    <row r="17" spans="1:67">
      <c r="A17" s="17"/>
      <c r="B17" s="26" t="s">
        <v>40</v>
      </c>
      <c r="C17" s="36">
        <v>0</v>
      </c>
      <c r="D17" s="35">
        <v>0</v>
      </c>
      <c r="E17" s="35">
        <v>0</v>
      </c>
      <c r="F17" s="35">
        <v>0</v>
      </c>
      <c r="G17" s="37">
        <v>0</v>
      </c>
      <c r="H17" s="36">
        <v>0</v>
      </c>
      <c r="I17" s="35">
        <v>0</v>
      </c>
      <c r="J17" s="35">
        <v>0</v>
      </c>
      <c r="K17" s="35">
        <v>0</v>
      </c>
      <c r="L17" s="37">
        <v>0</v>
      </c>
      <c r="M17" s="36">
        <v>0</v>
      </c>
      <c r="N17" s="35">
        <v>0</v>
      </c>
      <c r="O17" s="35">
        <v>0</v>
      </c>
      <c r="P17" s="35">
        <v>0</v>
      </c>
      <c r="Q17" s="37">
        <v>0</v>
      </c>
      <c r="R17" s="36">
        <v>0</v>
      </c>
      <c r="S17" s="35">
        <v>0</v>
      </c>
      <c r="T17" s="35">
        <v>0</v>
      </c>
      <c r="U17" s="35">
        <v>0</v>
      </c>
      <c r="V17" s="37">
        <v>0</v>
      </c>
      <c r="W17" s="36">
        <v>0</v>
      </c>
      <c r="X17" s="35">
        <v>0</v>
      </c>
      <c r="Y17" s="35">
        <v>0</v>
      </c>
      <c r="Z17" s="35">
        <v>0</v>
      </c>
      <c r="AA17" s="37">
        <v>0</v>
      </c>
      <c r="AB17" s="36">
        <v>0</v>
      </c>
      <c r="AC17" s="35">
        <v>0</v>
      </c>
      <c r="AD17" s="35">
        <v>0</v>
      </c>
      <c r="AE17" s="35">
        <v>0</v>
      </c>
      <c r="AF17" s="37">
        <v>0</v>
      </c>
      <c r="AG17" s="36">
        <v>0</v>
      </c>
      <c r="AH17" s="35">
        <v>0</v>
      </c>
      <c r="AI17" s="35">
        <v>0</v>
      </c>
      <c r="AJ17" s="35">
        <v>0</v>
      </c>
      <c r="AK17" s="37">
        <v>0</v>
      </c>
      <c r="AL17" s="36">
        <v>0</v>
      </c>
      <c r="AM17" s="35">
        <v>0</v>
      </c>
      <c r="AN17" s="35">
        <v>0</v>
      </c>
      <c r="AO17" s="35">
        <v>0</v>
      </c>
      <c r="AP17" s="37">
        <v>0</v>
      </c>
      <c r="AQ17" s="36">
        <v>0</v>
      </c>
      <c r="AR17" s="35">
        <v>0</v>
      </c>
      <c r="AS17" s="35">
        <v>0</v>
      </c>
      <c r="AT17" s="35">
        <v>0</v>
      </c>
      <c r="AU17" s="37">
        <v>0</v>
      </c>
      <c r="AV17" s="36">
        <v>0</v>
      </c>
      <c r="AW17" s="35">
        <v>0</v>
      </c>
      <c r="AX17" s="35">
        <v>0</v>
      </c>
      <c r="AY17" s="35">
        <v>0</v>
      </c>
      <c r="AZ17" s="37">
        <v>0</v>
      </c>
      <c r="BA17" s="36">
        <v>0</v>
      </c>
      <c r="BB17" s="35">
        <v>0</v>
      </c>
      <c r="BC17" s="35">
        <v>0</v>
      </c>
      <c r="BD17" s="35">
        <v>0</v>
      </c>
      <c r="BE17" s="37">
        <v>0</v>
      </c>
      <c r="BF17" s="36">
        <v>0</v>
      </c>
      <c r="BG17" s="35">
        <v>0</v>
      </c>
      <c r="BH17" s="35">
        <v>0</v>
      </c>
      <c r="BI17" s="35">
        <v>0</v>
      </c>
      <c r="BJ17" s="37">
        <v>0</v>
      </c>
      <c r="BK17" s="41">
        <f>SUM(C17:BJ17)</f>
        <v>0</v>
      </c>
    </row>
    <row r="18" spans="1:67">
      <c r="A18" s="17"/>
      <c r="B18" s="26" t="s">
        <v>96</v>
      </c>
      <c r="C18" s="38">
        <f t="shared" ref="C18:BJ18" si="5">SUM(C17)</f>
        <v>0</v>
      </c>
      <c r="D18" s="38">
        <f t="shared" si="5"/>
        <v>0</v>
      </c>
      <c r="E18" s="38">
        <f t="shared" si="5"/>
        <v>0</v>
      </c>
      <c r="F18" s="38">
        <f t="shared" si="5"/>
        <v>0</v>
      </c>
      <c r="G18" s="38">
        <f t="shared" si="5"/>
        <v>0</v>
      </c>
      <c r="H18" s="38">
        <f t="shared" si="5"/>
        <v>0</v>
      </c>
      <c r="I18" s="38">
        <f t="shared" si="5"/>
        <v>0</v>
      </c>
      <c r="J18" s="38">
        <f t="shared" si="5"/>
        <v>0</v>
      </c>
      <c r="K18" s="38">
        <f t="shared" si="5"/>
        <v>0</v>
      </c>
      <c r="L18" s="38">
        <f t="shared" si="5"/>
        <v>0</v>
      </c>
      <c r="M18" s="38">
        <f t="shared" si="5"/>
        <v>0</v>
      </c>
      <c r="N18" s="38">
        <f t="shared" si="5"/>
        <v>0</v>
      </c>
      <c r="O18" s="38">
        <f t="shared" si="5"/>
        <v>0</v>
      </c>
      <c r="P18" s="38">
        <f t="shared" si="5"/>
        <v>0</v>
      </c>
      <c r="Q18" s="38">
        <f t="shared" si="5"/>
        <v>0</v>
      </c>
      <c r="R18" s="38">
        <f t="shared" si="5"/>
        <v>0</v>
      </c>
      <c r="S18" s="38">
        <f t="shared" si="5"/>
        <v>0</v>
      </c>
      <c r="T18" s="38">
        <f t="shared" si="5"/>
        <v>0</v>
      </c>
      <c r="U18" s="38">
        <f t="shared" si="5"/>
        <v>0</v>
      </c>
      <c r="V18" s="38">
        <f t="shared" si="5"/>
        <v>0</v>
      </c>
      <c r="W18" s="38">
        <f t="shared" si="5"/>
        <v>0</v>
      </c>
      <c r="X18" s="38">
        <f t="shared" si="5"/>
        <v>0</v>
      </c>
      <c r="Y18" s="38">
        <f t="shared" si="5"/>
        <v>0</v>
      </c>
      <c r="Z18" s="38">
        <f t="shared" si="5"/>
        <v>0</v>
      </c>
      <c r="AA18" s="38">
        <f t="shared" si="5"/>
        <v>0</v>
      </c>
      <c r="AB18" s="38">
        <f t="shared" si="5"/>
        <v>0</v>
      </c>
      <c r="AC18" s="38">
        <f t="shared" si="5"/>
        <v>0</v>
      </c>
      <c r="AD18" s="38">
        <f t="shared" si="5"/>
        <v>0</v>
      </c>
      <c r="AE18" s="38">
        <f t="shared" si="5"/>
        <v>0</v>
      </c>
      <c r="AF18" s="38">
        <f t="shared" si="5"/>
        <v>0</v>
      </c>
      <c r="AG18" s="38">
        <f t="shared" si="5"/>
        <v>0</v>
      </c>
      <c r="AH18" s="38">
        <f t="shared" si="5"/>
        <v>0</v>
      </c>
      <c r="AI18" s="38">
        <f t="shared" si="5"/>
        <v>0</v>
      </c>
      <c r="AJ18" s="38">
        <f t="shared" si="5"/>
        <v>0</v>
      </c>
      <c r="AK18" s="38">
        <f t="shared" si="5"/>
        <v>0</v>
      </c>
      <c r="AL18" s="38">
        <f t="shared" si="5"/>
        <v>0</v>
      </c>
      <c r="AM18" s="38">
        <f t="shared" si="5"/>
        <v>0</v>
      </c>
      <c r="AN18" s="38">
        <f t="shared" si="5"/>
        <v>0</v>
      </c>
      <c r="AO18" s="38">
        <f t="shared" si="5"/>
        <v>0</v>
      </c>
      <c r="AP18" s="38">
        <f t="shared" si="5"/>
        <v>0</v>
      </c>
      <c r="AQ18" s="38">
        <f t="shared" si="5"/>
        <v>0</v>
      </c>
      <c r="AR18" s="38">
        <f t="shared" si="5"/>
        <v>0</v>
      </c>
      <c r="AS18" s="38">
        <f t="shared" si="5"/>
        <v>0</v>
      </c>
      <c r="AT18" s="38">
        <f t="shared" si="5"/>
        <v>0</v>
      </c>
      <c r="AU18" s="38">
        <f t="shared" si="5"/>
        <v>0</v>
      </c>
      <c r="AV18" s="38">
        <f t="shared" si="5"/>
        <v>0</v>
      </c>
      <c r="AW18" s="38">
        <f t="shared" si="5"/>
        <v>0</v>
      </c>
      <c r="AX18" s="38">
        <f t="shared" si="5"/>
        <v>0</v>
      </c>
      <c r="AY18" s="38">
        <f t="shared" si="5"/>
        <v>0</v>
      </c>
      <c r="AZ18" s="38">
        <f t="shared" si="5"/>
        <v>0</v>
      </c>
      <c r="BA18" s="38">
        <f t="shared" si="5"/>
        <v>0</v>
      </c>
      <c r="BB18" s="38">
        <f t="shared" si="5"/>
        <v>0</v>
      </c>
      <c r="BC18" s="38">
        <f t="shared" si="5"/>
        <v>0</v>
      </c>
      <c r="BD18" s="38">
        <f t="shared" si="5"/>
        <v>0</v>
      </c>
      <c r="BE18" s="38">
        <f t="shared" si="5"/>
        <v>0</v>
      </c>
      <c r="BF18" s="38">
        <f t="shared" si="5"/>
        <v>0</v>
      </c>
      <c r="BG18" s="38">
        <f t="shared" si="5"/>
        <v>0</v>
      </c>
      <c r="BH18" s="38">
        <f t="shared" si="5"/>
        <v>0</v>
      </c>
      <c r="BI18" s="38">
        <f t="shared" si="5"/>
        <v>0</v>
      </c>
      <c r="BJ18" s="38">
        <f t="shared" si="5"/>
        <v>0</v>
      </c>
      <c r="BK18" s="39">
        <f>SUM(BK17)</f>
        <v>0</v>
      </c>
    </row>
    <row r="19" spans="1:67">
      <c r="A19" s="17" t="s">
        <v>85</v>
      </c>
      <c r="B19" s="33" t="s">
        <v>101</v>
      </c>
      <c r="C19" s="57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8"/>
    </row>
    <row r="20" spans="1:67">
      <c r="A20" s="17"/>
      <c r="B20" s="26" t="s">
        <v>40</v>
      </c>
      <c r="C20" s="36">
        <v>0</v>
      </c>
      <c r="D20" s="35">
        <v>0</v>
      </c>
      <c r="E20" s="35">
        <v>0</v>
      </c>
      <c r="F20" s="35">
        <v>0</v>
      </c>
      <c r="G20" s="37">
        <v>0</v>
      </c>
      <c r="H20" s="36">
        <v>0</v>
      </c>
      <c r="I20" s="35">
        <v>0</v>
      </c>
      <c r="J20" s="35">
        <v>0</v>
      </c>
      <c r="K20" s="35">
        <v>0</v>
      </c>
      <c r="L20" s="37">
        <v>0</v>
      </c>
      <c r="M20" s="36">
        <v>0</v>
      </c>
      <c r="N20" s="35">
        <v>0</v>
      </c>
      <c r="O20" s="35">
        <v>0</v>
      </c>
      <c r="P20" s="35">
        <v>0</v>
      </c>
      <c r="Q20" s="37">
        <v>0</v>
      </c>
      <c r="R20" s="36">
        <v>0</v>
      </c>
      <c r="S20" s="35">
        <v>0</v>
      </c>
      <c r="T20" s="35">
        <v>0</v>
      </c>
      <c r="U20" s="35">
        <v>0</v>
      </c>
      <c r="V20" s="37">
        <v>0</v>
      </c>
      <c r="W20" s="36">
        <v>0</v>
      </c>
      <c r="X20" s="35">
        <v>0</v>
      </c>
      <c r="Y20" s="35">
        <v>0</v>
      </c>
      <c r="Z20" s="35">
        <v>0</v>
      </c>
      <c r="AA20" s="37">
        <v>0</v>
      </c>
      <c r="AB20" s="36">
        <v>0</v>
      </c>
      <c r="AC20" s="35">
        <v>0</v>
      </c>
      <c r="AD20" s="35">
        <v>0</v>
      </c>
      <c r="AE20" s="35">
        <v>0</v>
      </c>
      <c r="AF20" s="37">
        <v>0</v>
      </c>
      <c r="AG20" s="36">
        <v>0</v>
      </c>
      <c r="AH20" s="35">
        <v>0</v>
      </c>
      <c r="AI20" s="35">
        <v>0</v>
      </c>
      <c r="AJ20" s="35">
        <v>0</v>
      </c>
      <c r="AK20" s="37">
        <v>0</v>
      </c>
      <c r="AL20" s="36">
        <v>0</v>
      </c>
      <c r="AM20" s="35">
        <v>0</v>
      </c>
      <c r="AN20" s="35">
        <v>0</v>
      </c>
      <c r="AO20" s="35">
        <v>0</v>
      </c>
      <c r="AP20" s="37">
        <v>0</v>
      </c>
      <c r="AQ20" s="36">
        <v>0</v>
      </c>
      <c r="AR20" s="35">
        <v>0</v>
      </c>
      <c r="AS20" s="35">
        <v>0</v>
      </c>
      <c r="AT20" s="35">
        <v>0</v>
      </c>
      <c r="AU20" s="37">
        <v>0</v>
      </c>
      <c r="AV20" s="36">
        <v>0</v>
      </c>
      <c r="AW20" s="35">
        <v>0</v>
      </c>
      <c r="AX20" s="35">
        <v>0</v>
      </c>
      <c r="AY20" s="35">
        <v>0</v>
      </c>
      <c r="AZ20" s="37">
        <v>0</v>
      </c>
      <c r="BA20" s="36">
        <v>0</v>
      </c>
      <c r="BB20" s="35">
        <v>0</v>
      </c>
      <c r="BC20" s="35">
        <v>0</v>
      </c>
      <c r="BD20" s="35">
        <v>0</v>
      </c>
      <c r="BE20" s="37">
        <v>0</v>
      </c>
      <c r="BF20" s="36">
        <v>0</v>
      </c>
      <c r="BG20" s="35">
        <v>0</v>
      </c>
      <c r="BH20" s="35">
        <v>0</v>
      </c>
      <c r="BI20" s="35">
        <v>0</v>
      </c>
      <c r="BJ20" s="37">
        <v>0</v>
      </c>
      <c r="BK20" s="41">
        <f>SUM(C20:BJ20)</f>
        <v>0</v>
      </c>
    </row>
    <row r="21" spans="1:67">
      <c r="A21" s="17"/>
      <c r="B21" s="26" t="s">
        <v>95</v>
      </c>
      <c r="C21" s="38">
        <f t="shared" ref="C21:BJ21" si="6">SUM(C20)</f>
        <v>0</v>
      </c>
      <c r="D21" s="38">
        <f t="shared" si="6"/>
        <v>0</v>
      </c>
      <c r="E21" s="38">
        <f t="shared" si="6"/>
        <v>0</v>
      </c>
      <c r="F21" s="38">
        <f t="shared" si="6"/>
        <v>0</v>
      </c>
      <c r="G21" s="38">
        <f t="shared" si="6"/>
        <v>0</v>
      </c>
      <c r="H21" s="38">
        <f t="shared" si="6"/>
        <v>0</v>
      </c>
      <c r="I21" s="38">
        <f t="shared" si="6"/>
        <v>0</v>
      </c>
      <c r="J21" s="38">
        <f t="shared" si="6"/>
        <v>0</v>
      </c>
      <c r="K21" s="38">
        <f t="shared" si="6"/>
        <v>0</v>
      </c>
      <c r="L21" s="38">
        <f t="shared" si="6"/>
        <v>0</v>
      </c>
      <c r="M21" s="38">
        <f t="shared" si="6"/>
        <v>0</v>
      </c>
      <c r="N21" s="38">
        <f t="shared" si="6"/>
        <v>0</v>
      </c>
      <c r="O21" s="38">
        <f t="shared" si="6"/>
        <v>0</v>
      </c>
      <c r="P21" s="38">
        <f t="shared" si="6"/>
        <v>0</v>
      </c>
      <c r="Q21" s="38">
        <f t="shared" si="6"/>
        <v>0</v>
      </c>
      <c r="R21" s="38">
        <f t="shared" si="6"/>
        <v>0</v>
      </c>
      <c r="S21" s="38">
        <f t="shared" si="6"/>
        <v>0</v>
      </c>
      <c r="T21" s="38">
        <f t="shared" si="6"/>
        <v>0</v>
      </c>
      <c r="U21" s="38">
        <f t="shared" si="6"/>
        <v>0</v>
      </c>
      <c r="V21" s="38">
        <f t="shared" si="6"/>
        <v>0</v>
      </c>
      <c r="W21" s="38">
        <f t="shared" si="6"/>
        <v>0</v>
      </c>
      <c r="X21" s="38">
        <f t="shared" si="6"/>
        <v>0</v>
      </c>
      <c r="Y21" s="38">
        <f t="shared" si="6"/>
        <v>0</v>
      </c>
      <c r="Z21" s="38">
        <f t="shared" si="6"/>
        <v>0</v>
      </c>
      <c r="AA21" s="38">
        <f t="shared" si="6"/>
        <v>0</v>
      </c>
      <c r="AB21" s="38">
        <f t="shared" si="6"/>
        <v>0</v>
      </c>
      <c r="AC21" s="38">
        <f t="shared" si="6"/>
        <v>0</v>
      </c>
      <c r="AD21" s="38">
        <f t="shared" si="6"/>
        <v>0</v>
      </c>
      <c r="AE21" s="38">
        <f t="shared" si="6"/>
        <v>0</v>
      </c>
      <c r="AF21" s="38">
        <f t="shared" si="6"/>
        <v>0</v>
      </c>
      <c r="AG21" s="38">
        <f t="shared" si="6"/>
        <v>0</v>
      </c>
      <c r="AH21" s="38">
        <f t="shared" si="6"/>
        <v>0</v>
      </c>
      <c r="AI21" s="38">
        <f t="shared" si="6"/>
        <v>0</v>
      </c>
      <c r="AJ21" s="38">
        <f t="shared" si="6"/>
        <v>0</v>
      </c>
      <c r="AK21" s="38">
        <f t="shared" si="6"/>
        <v>0</v>
      </c>
      <c r="AL21" s="38">
        <f t="shared" si="6"/>
        <v>0</v>
      </c>
      <c r="AM21" s="38">
        <f t="shared" si="6"/>
        <v>0</v>
      </c>
      <c r="AN21" s="38">
        <f t="shared" si="6"/>
        <v>0</v>
      </c>
      <c r="AO21" s="38">
        <f t="shared" si="6"/>
        <v>0</v>
      </c>
      <c r="AP21" s="38">
        <f t="shared" si="6"/>
        <v>0</v>
      </c>
      <c r="AQ21" s="38">
        <f t="shared" si="6"/>
        <v>0</v>
      </c>
      <c r="AR21" s="38">
        <f t="shared" si="6"/>
        <v>0</v>
      </c>
      <c r="AS21" s="38">
        <f t="shared" si="6"/>
        <v>0</v>
      </c>
      <c r="AT21" s="38">
        <f t="shared" si="6"/>
        <v>0</v>
      </c>
      <c r="AU21" s="38">
        <f t="shared" si="6"/>
        <v>0</v>
      </c>
      <c r="AV21" s="38">
        <f t="shared" si="6"/>
        <v>0</v>
      </c>
      <c r="AW21" s="38">
        <f t="shared" si="6"/>
        <v>0</v>
      </c>
      <c r="AX21" s="38">
        <f t="shared" si="6"/>
        <v>0</v>
      </c>
      <c r="AY21" s="38">
        <f t="shared" si="6"/>
        <v>0</v>
      </c>
      <c r="AZ21" s="38">
        <f t="shared" si="6"/>
        <v>0</v>
      </c>
      <c r="BA21" s="38">
        <f t="shared" si="6"/>
        <v>0</v>
      </c>
      <c r="BB21" s="38">
        <f t="shared" si="6"/>
        <v>0</v>
      </c>
      <c r="BC21" s="38">
        <f t="shared" si="6"/>
        <v>0</v>
      </c>
      <c r="BD21" s="38">
        <f t="shared" si="6"/>
        <v>0</v>
      </c>
      <c r="BE21" s="38">
        <f t="shared" si="6"/>
        <v>0</v>
      </c>
      <c r="BF21" s="38">
        <f t="shared" si="6"/>
        <v>0</v>
      </c>
      <c r="BG21" s="38">
        <f t="shared" si="6"/>
        <v>0</v>
      </c>
      <c r="BH21" s="38">
        <f t="shared" si="6"/>
        <v>0</v>
      </c>
      <c r="BI21" s="38">
        <f t="shared" si="6"/>
        <v>0</v>
      </c>
      <c r="BJ21" s="38">
        <f t="shared" si="6"/>
        <v>0</v>
      </c>
      <c r="BK21" s="39">
        <f>SUM(BK20)</f>
        <v>0</v>
      </c>
    </row>
    <row r="22" spans="1:67">
      <c r="A22" s="17" t="s">
        <v>86</v>
      </c>
      <c r="B22" s="25" t="s">
        <v>16</v>
      </c>
      <c r="C22" s="57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8"/>
    </row>
    <row r="23" spans="1:67">
      <c r="A23" s="17"/>
      <c r="B23" s="34" t="s">
        <v>107</v>
      </c>
      <c r="C23" s="40">
        <v>0</v>
      </c>
      <c r="D23" s="40">
        <v>0.6114830466451</v>
      </c>
      <c r="E23" s="40">
        <v>0</v>
      </c>
      <c r="F23" s="40">
        <v>0</v>
      </c>
      <c r="G23" s="40">
        <v>0</v>
      </c>
      <c r="H23" s="40">
        <v>0.35569610490129999</v>
      </c>
      <c r="I23" s="40">
        <v>4.2985967862901999</v>
      </c>
      <c r="J23" s="40">
        <v>0</v>
      </c>
      <c r="K23" s="40">
        <v>0</v>
      </c>
      <c r="L23" s="40">
        <v>0.63779112628979995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0.51439737648079997</v>
      </c>
      <c r="S23" s="40">
        <v>1.0627041417740999</v>
      </c>
      <c r="T23" s="40">
        <v>1.3375226483547</v>
      </c>
      <c r="U23" s="40">
        <v>0</v>
      </c>
      <c r="V23" s="40">
        <v>0.76569408490280011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4.169968590921</v>
      </c>
      <c r="AC23" s="40">
        <v>0.97295450299980002</v>
      </c>
      <c r="AD23" s="40">
        <v>0.42213177419350001</v>
      </c>
      <c r="AE23" s="40">
        <v>0</v>
      </c>
      <c r="AF23" s="40">
        <v>20.072831839801001</v>
      </c>
      <c r="AG23" s="40">
        <v>0</v>
      </c>
      <c r="AH23" s="40">
        <v>0</v>
      </c>
      <c r="AI23" s="40">
        <v>0</v>
      </c>
      <c r="AJ23" s="40">
        <v>0</v>
      </c>
      <c r="AK23" s="40">
        <v>0</v>
      </c>
      <c r="AL23" s="40">
        <v>9.2492304274428019</v>
      </c>
      <c r="AM23" s="40">
        <v>1.0656430020643</v>
      </c>
      <c r="AN23" s="40">
        <v>0.12154493548379999</v>
      </c>
      <c r="AO23" s="40">
        <v>0</v>
      </c>
      <c r="AP23" s="40">
        <v>19.892202381217704</v>
      </c>
      <c r="AQ23" s="40">
        <v>0</v>
      </c>
      <c r="AR23" s="40">
        <v>0</v>
      </c>
      <c r="AS23" s="40">
        <v>0</v>
      </c>
      <c r="AT23" s="40">
        <v>0</v>
      </c>
      <c r="AU23" s="40">
        <v>0</v>
      </c>
      <c r="AV23" s="40">
        <v>12.737718675617</v>
      </c>
      <c r="AW23" s="40">
        <v>35.012075812545987</v>
      </c>
      <c r="AX23" s="40">
        <v>0.3803729032257</v>
      </c>
      <c r="AY23" s="40">
        <v>0</v>
      </c>
      <c r="AZ23" s="40">
        <v>45.025104053474806</v>
      </c>
      <c r="BA23" s="40">
        <v>0</v>
      </c>
      <c r="BB23" s="40">
        <v>0</v>
      </c>
      <c r="BC23" s="40">
        <v>0</v>
      </c>
      <c r="BD23" s="40">
        <v>0</v>
      </c>
      <c r="BE23" s="40">
        <v>0</v>
      </c>
      <c r="BF23" s="40">
        <v>2.186656117667801</v>
      </c>
      <c r="BG23" s="40">
        <v>3.4834976104836999</v>
      </c>
      <c r="BH23" s="40">
        <v>1.6479001293869999</v>
      </c>
      <c r="BI23" s="40">
        <v>0</v>
      </c>
      <c r="BJ23" s="40">
        <v>3.3402980087082002</v>
      </c>
      <c r="BK23" s="41">
        <f>SUM(C23:BJ23)</f>
        <v>169.36401608087294</v>
      </c>
      <c r="BL23" s="42"/>
      <c r="BN23" s="42"/>
    </row>
    <row r="24" spans="1:67">
      <c r="A24" s="17"/>
      <c r="B24" s="34" t="s">
        <v>108</v>
      </c>
      <c r="C24" s="40">
        <v>0</v>
      </c>
      <c r="D24" s="40">
        <v>0.58891496109670005</v>
      </c>
      <c r="E24" s="40">
        <v>0</v>
      </c>
      <c r="F24" s="40">
        <v>0</v>
      </c>
      <c r="G24" s="40">
        <v>0</v>
      </c>
      <c r="H24" s="40">
        <v>0.11366142735410002</v>
      </c>
      <c r="I24" s="40">
        <v>0.15656786538700002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8.3114795514200021E-2</v>
      </c>
      <c r="S24" s="40">
        <v>1.2035201838700001E-2</v>
      </c>
      <c r="T24" s="40">
        <v>0.38457046403219997</v>
      </c>
      <c r="U24" s="40">
        <v>0</v>
      </c>
      <c r="V24" s="40">
        <v>6.8655942612800003E-2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3.1244712940486949</v>
      </c>
      <c r="AC24" s="40">
        <v>0.25595636774180003</v>
      </c>
      <c r="AD24" s="40">
        <v>0</v>
      </c>
      <c r="AE24" s="40">
        <v>0</v>
      </c>
      <c r="AF24" s="40">
        <v>4.3770675832886994</v>
      </c>
      <c r="AG24" s="40">
        <v>0</v>
      </c>
      <c r="AH24" s="40">
        <v>0</v>
      </c>
      <c r="AI24" s="40">
        <v>0</v>
      </c>
      <c r="AJ24" s="40">
        <v>0</v>
      </c>
      <c r="AK24" s="40">
        <v>0</v>
      </c>
      <c r="AL24" s="40">
        <v>2.669840872591092</v>
      </c>
      <c r="AM24" s="40">
        <v>0.34712981516109997</v>
      </c>
      <c r="AN24" s="40">
        <v>7.06358225806E-2</v>
      </c>
      <c r="AO24" s="40">
        <v>0</v>
      </c>
      <c r="AP24" s="40">
        <v>1.5736864921283999</v>
      </c>
      <c r="AQ24" s="40">
        <v>0</v>
      </c>
      <c r="AR24" s="40">
        <v>0</v>
      </c>
      <c r="AS24" s="40">
        <v>0</v>
      </c>
      <c r="AT24" s="40">
        <v>0</v>
      </c>
      <c r="AU24" s="40">
        <v>0</v>
      </c>
      <c r="AV24" s="40">
        <v>4.0689750794008015</v>
      </c>
      <c r="AW24" s="40">
        <v>6.9079282520963998</v>
      </c>
      <c r="AX24" s="40">
        <v>0</v>
      </c>
      <c r="AY24" s="40">
        <v>0</v>
      </c>
      <c r="AZ24" s="40">
        <v>13.655819713964299</v>
      </c>
      <c r="BA24" s="40">
        <v>0</v>
      </c>
      <c r="BB24" s="40">
        <v>0</v>
      </c>
      <c r="BC24" s="40">
        <v>0</v>
      </c>
      <c r="BD24" s="40">
        <v>0</v>
      </c>
      <c r="BE24" s="40">
        <v>0</v>
      </c>
      <c r="BF24" s="40">
        <v>0.77179499650880001</v>
      </c>
      <c r="BG24" s="40">
        <v>0.63116336087079994</v>
      </c>
      <c r="BH24" s="40">
        <v>0.48723432977409997</v>
      </c>
      <c r="BI24" s="40">
        <v>0</v>
      </c>
      <c r="BJ24" s="40">
        <v>0.91326505599969998</v>
      </c>
      <c r="BK24" s="41">
        <f>SUM(C24:BJ24)</f>
        <v>41.262489693990986</v>
      </c>
      <c r="BL24" s="42"/>
      <c r="BM24" s="43"/>
      <c r="BN24" s="42"/>
    </row>
    <row r="25" spans="1:67">
      <c r="A25" s="17"/>
      <c r="B25" s="34" t="s">
        <v>109</v>
      </c>
      <c r="C25" s="40">
        <v>0</v>
      </c>
      <c r="D25" s="40">
        <v>0.57488598654830003</v>
      </c>
      <c r="E25" s="40">
        <v>0</v>
      </c>
      <c r="F25" s="40">
        <v>0</v>
      </c>
      <c r="G25" s="40">
        <v>0</v>
      </c>
      <c r="H25" s="40">
        <v>4.2185754322099998E-2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8.2657719902499996E-2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0.61682197435090003</v>
      </c>
      <c r="AC25" s="40">
        <v>0.2386262455158</v>
      </c>
      <c r="AD25" s="40">
        <v>0</v>
      </c>
      <c r="AE25" s="40">
        <v>0</v>
      </c>
      <c r="AF25" s="40">
        <v>1.1009490735154002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1.9396721433073003</v>
      </c>
      <c r="AM25" s="40">
        <v>4.6678866387095992</v>
      </c>
      <c r="AN25" s="40">
        <v>0</v>
      </c>
      <c r="AO25" s="40">
        <v>0</v>
      </c>
      <c r="AP25" s="40">
        <v>1.0447770558378999</v>
      </c>
      <c r="AQ25" s="40">
        <v>0</v>
      </c>
      <c r="AR25" s="40">
        <v>0</v>
      </c>
      <c r="AS25" s="40">
        <v>0</v>
      </c>
      <c r="AT25" s="40">
        <v>0</v>
      </c>
      <c r="AU25" s="40">
        <v>0</v>
      </c>
      <c r="AV25" s="40">
        <v>6.0729541769495947</v>
      </c>
      <c r="AW25" s="40">
        <v>5.7577784051604004</v>
      </c>
      <c r="AX25" s="40">
        <v>0</v>
      </c>
      <c r="AY25" s="40">
        <v>0</v>
      </c>
      <c r="AZ25" s="40">
        <v>14.313643112382504</v>
      </c>
      <c r="BA25" s="40">
        <v>0</v>
      </c>
      <c r="BB25" s="40">
        <v>0</v>
      </c>
      <c r="BC25" s="40">
        <v>0</v>
      </c>
      <c r="BD25" s="40">
        <v>0</v>
      </c>
      <c r="BE25" s="40">
        <v>0</v>
      </c>
      <c r="BF25" s="40">
        <v>1.2052202702824004</v>
      </c>
      <c r="BG25" s="40">
        <v>0</v>
      </c>
      <c r="BH25" s="40">
        <v>0</v>
      </c>
      <c r="BI25" s="40">
        <v>0</v>
      </c>
      <c r="BJ25" s="40">
        <v>0.93815587654779997</v>
      </c>
      <c r="BK25" s="41">
        <f>SUM(C25:BJ25)</f>
        <v>38.596214433332506</v>
      </c>
      <c r="BM25" s="42"/>
      <c r="BO25" s="42"/>
    </row>
    <row r="26" spans="1:67">
      <c r="A26" s="17"/>
      <c r="B26" s="34" t="s">
        <v>110</v>
      </c>
      <c r="C26" s="40">
        <v>0</v>
      </c>
      <c r="D26" s="40">
        <v>6.5512496852257005</v>
      </c>
      <c r="E26" s="40">
        <v>5.7359379243547997</v>
      </c>
      <c r="F26" s="40">
        <v>0</v>
      </c>
      <c r="G26" s="40">
        <v>0</v>
      </c>
      <c r="H26" s="40">
        <v>0.27976209206250002</v>
      </c>
      <c r="I26" s="40">
        <v>7.9739665220321001</v>
      </c>
      <c r="J26" s="40">
        <v>10.122280397257899</v>
      </c>
      <c r="K26" s="40">
        <v>0</v>
      </c>
      <c r="L26" s="40">
        <v>1.4165466339349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0.1811879765469</v>
      </c>
      <c r="S26" s="40">
        <v>0.71553936999989998</v>
      </c>
      <c r="T26" s="40">
        <v>19.3305284295161</v>
      </c>
      <c r="U26" s="40">
        <v>0</v>
      </c>
      <c r="V26" s="40">
        <v>0.89952632851589998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0.79574518896489976</v>
      </c>
      <c r="AC26" s="40">
        <v>6.2386295068386</v>
      </c>
      <c r="AD26" s="40">
        <v>0</v>
      </c>
      <c r="AE26" s="40">
        <v>0</v>
      </c>
      <c r="AF26" s="40">
        <v>8.1044003803528</v>
      </c>
      <c r="AG26" s="40">
        <v>0</v>
      </c>
      <c r="AH26" s="40">
        <v>0</v>
      </c>
      <c r="AI26" s="40">
        <v>0</v>
      </c>
      <c r="AJ26" s="40">
        <v>0</v>
      </c>
      <c r="AK26" s="40">
        <v>0</v>
      </c>
      <c r="AL26" s="40">
        <v>0.72124391454540027</v>
      </c>
      <c r="AM26" s="40">
        <v>2.1486205793868995</v>
      </c>
      <c r="AN26" s="40">
        <v>37.265922289709401</v>
      </c>
      <c r="AO26" s="40">
        <v>0</v>
      </c>
      <c r="AP26" s="40">
        <v>1.9224082089343999</v>
      </c>
      <c r="AQ26" s="40">
        <v>0</v>
      </c>
      <c r="AR26" s="40">
        <v>0</v>
      </c>
      <c r="AS26" s="40">
        <v>0</v>
      </c>
      <c r="AT26" s="40">
        <v>0</v>
      </c>
      <c r="AU26" s="40">
        <v>0</v>
      </c>
      <c r="AV26" s="40">
        <v>2.317833869023799</v>
      </c>
      <c r="AW26" s="40">
        <v>27.537295338966995</v>
      </c>
      <c r="AX26" s="40">
        <v>5.5877435879353996</v>
      </c>
      <c r="AY26" s="40">
        <v>0</v>
      </c>
      <c r="AZ26" s="40">
        <v>10.6078980475123</v>
      </c>
      <c r="BA26" s="40">
        <v>0</v>
      </c>
      <c r="BB26" s="40">
        <v>0</v>
      </c>
      <c r="BC26" s="40">
        <v>0</v>
      </c>
      <c r="BD26" s="40">
        <v>0</v>
      </c>
      <c r="BE26" s="40">
        <v>0</v>
      </c>
      <c r="BF26" s="40">
        <v>0.39697983141659998</v>
      </c>
      <c r="BG26" s="40">
        <v>6.2554932568706008</v>
      </c>
      <c r="BH26" s="40">
        <v>0</v>
      </c>
      <c r="BI26" s="40">
        <v>0</v>
      </c>
      <c r="BJ26" s="40">
        <v>1.7673210376124002</v>
      </c>
      <c r="BK26" s="41">
        <f>SUM(C26:BJ26)</f>
        <v>164.87406039751716</v>
      </c>
      <c r="BM26" s="42"/>
      <c r="BO26" s="42"/>
    </row>
    <row r="27" spans="1:67">
      <c r="A27" s="17"/>
      <c r="B27" s="34" t="s">
        <v>111</v>
      </c>
      <c r="C27" s="40">
        <v>0</v>
      </c>
      <c r="D27" s="40">
        <v>0.60863859509660001</v>
      </c>
      <c r="E27" s="40">
        <v>5.7230868191611997</v>
      </c>
      <c r="F27" s="40">
        <v>0</v>
      </c>
      <c r="G27" s="40">
        <v>0</v>
      </c>
      <c r="H27" s="40">
        <v>1.2100973876387997</v>
      </c>
      <c r="I27" s="40">
        <v>101.95052623540887</v>
      </c>
      <c r="J27" s="40">
        <v>82.859292584160997</v>
      </c>
      <c r="K27" s="40">
        <v>0</v>
      </c>
      <c r="L27" s="40">
        <v>11.564205846803402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1.7176225277649995</v>
      </c>
      <c r="S27" s="40">
        <v>25.973936455483301</v>
      </c>
      <c r="T27" s="40">
        <v>178.57596375906388</v>
      </c>
      <c r="U27" s="40">
        <v>0</v>
      </c>
      <c r="V27" s="40">
        <v>16.841288449159798</v>
      </c>
      <c r="W27" s="40">
        <v>0</v>
      </c>
      <c r="X27" s="40">
        <v>0</v>
      </c>
      <c r="Y27" s="40">
        <v>0</v>
      </c>
      <c r="Z27" s="40">
        <v>0</v>
      </c>
      <c r="AA27" s="40">
        <v>0</v>
      </c>
      <c r="AB27" s="40">
        <v>2.7533233332177978</v>
      </c>
      <c r="AC27" s="40">
        <v>39.341851878815412</v>
      </c>
      <c r="AD27" s="40">
        <v>0.94278929951610002</v>
      </c>
      <c r="AE27" s="40">
        <v>0</v>
      </c>
      <c r="AF27" s="40">
        <v>60.597643027733099</v>
      </c>
      <c r="AG27" s="40">
        <v>0</v>
      </c>
      <c r="AH27" s="40">
        <v>0</v>
      </c>
      <c r="AI27" s="40">
        <v>0</v>
      </c>
      <c r="AJ27" s="40">
        <v>0</v>
      </c>
      <c r="AK27" s="40">
        <v>0</v>
      </c>
      <c r="AL27" s="40">
        <v>4.6191948121763975</v>
      </c>
      <c r="AM27" s="40">
        <v>98.319034242933995</v>
      </c>
      <c r="AN27" s="40">
        <v>90.62567526748299</v>
      </c>
      <c r="AO27" s="40">
        <v>0</v>
      </c>
      <c r="AP27" s="40">
        <v>26.828718147797726</v>
      </c>
      <c r="AQ27" s="40">
        <v>0</v>
      </c>
      <c r="AR27" s="40">
        <v>0</v>
      </c>
      <c r="AS27" s="40">
        <v>0</v>
      </c>
      <c r="AT27" s="40">
        <v>0</v>
      </c>
      <c r="AU27" s="40">
        <v>0</v>
      </c>
      <c r="AV27" s="40">
        <v>9.2194697136928117</v>
      </c>
      <c r="AW27" s="40">
        <v>32.507048238913718</v>
      </c>
      <c r="AX27" s="40">
        <v>2.1988373763547</v>
      </c>
      <c r="AY27" s="40">
        <v>0</v>
      </c>
      <c r="AZ27" s="40">
        <v>52.0863776372411</v>
      </c>
      <c r="BA27" s="40">
        <v>0</v>
      </c>
      <c r="BB27" s="40">
        <v>0</v>
      </c>
      <c r="BC27" s="40">
        <v>0</v>
      </c>
      <c r="BD27" s="40">
        <v>0</v>
      </c>
      <c r="BE27" s="40">
        <v>0</v>
      </c>
      <c r="BF27" s="40">
        <v>4.1180812982715995</v>
      </c>
      <c r="BG27" s="40">
        <v>52.331089834320906</v>
      </c>
      <c r="BH27" s="40">
        <v>11.9572225084188</v>
      </c>
      <c r="BI27" s="40">
        <v>0</v>
      </c>
      <c r="BJ27" s="40">
        <v>14.049298975187302</v>
      </c>
      <c r="BK27" s="41">
        <f>SUM(C27:BJ27)</f>
        <v>929.52031425181622</v>
      </c>
      <c r="BL27" s="42"/>
      <c r="BN27" s="42"/>
    </row>
    <row r="28" spans="1:67">
      <c r="A28" s="17"/>
      <c r="B28" s="26" t="s">
        <v>94</v>
      </c>
      <c r="C28" s="38">
        <f>SUM(C23:C27)</f>
        <v>0</v>
      </c>
      <c r="D28" s="38">
        <f t="shared" ref="D28:BJ28" si="7">SUM(D23:D27)</f>
        <v>8.9351722746124018</v>
      </c>
      <c r="E28" s="38">
        <f t="shared" si="7"/>
        <v>11.459024743516</v>
      </c>
      <c r="F28" s="38">
        <f t="shared" si="7"/>
        <v>0</v>
      </c>
      <c r="G28" s="38">
        <f t="shared" si="7"/>
        <v>0</v>
      </c>
      <c r="H28" s="38">
        <f t="shared" si="7"/>
        <v>2.0014027662787996</v>
      </c>
      <c r="I28" s="38">
        <f t="shared" si="7"/>
        <v>114.37965740911818</v>
      </c>
      <c r="J28" s="38">
        <f t="shared" si="7"/>
        <v>92.981572981418893</v>
      </c>
      <c r="K28" s="38">
        <f t="shared" si="7"/>
        <v>0</v>
      </c>
      <c r="L28" s="38">
        <f t="shared" si="7"/>
        <v>13.618543607028101</v>
      </c>
      <c r="M28" s="38">
        <f t="shared" si="7"/>
        <v>0</v>
      </c>
      <c r="N28" s="38">
        <f t="shared" si="7"/>
        <v>0</v>
      </c>
      <c r="O28" s="38">
        <f t="shared" si="7"/>
        <v>0</v>
      </c>
      <c r="P28" s="38">
        <f t="shared" si="7"/>
        <v>0</v>
      </c>
      <c r="Q28" s="38">
        <f t="shared" si="7"/>
        <v>0</v>
      </c>
      <c r="R28" s="38">
        <f t="shared" si="7"/>
        <v>2.5789803962093996</v>
      </c>
      <c r="S28" s="38">
        <f t="shared" si="7"/>
        <v>27.764215169096001</v>
      </c>
      <c r="T28" s="38">
        <f t="shared" si="7"/>
        <v>199.62858530096688</v>
      </c>
      <c r="U28" s="38">
        <f t="shared" si="7"/>
        <v>0</v>
      </c>
      <c r="V28" s="38">
        <f t="shared" si="7"/>
        <v>18.575164805191299</v>
      </c>
      <c r="W28" s="38">
        <f t="shared" si="7"/>
        <v>0</v>
      </c>
      <c r="X28" s="38">
        <f t="shared" si="7"/>
        <v>0</v>
      </c>
      <c r="Y28" s="38">
        <f t="shared" si="7"/>
        <v>0</v>
      </c>
      <c r="Z28" s="38">
        <f t="shared" si="7"/>
        <v>0</v>
      </c>
      <c r="AA28" s="38">
        <f t="shared" si="7"/>
        <v>0</v>
      </c>
      <c r="AB28" s="38">
        <f t="shared" si="7"/>
        <v>11.460330381503292</v>
      </c>
      <c r="AC28" s="38">
        <f t="shared" si="7"/>
        <v>47.048018501911415</v>
      </c>
      <c r="AD28" s="38">
        <f t="shared" si="7"/>
        <v>1.3649210737096</v>
      </c>
      <c r="AE28" s="38">
        <f t="shared" si="7"/>
        <v>0</v>
      </c>
      <c r="AF28" s="38">
        <f t="shared" si="7"/>
        <v>94.252891904690998</v>
      </c>
      <c r="AG28" s="38">
        <f t="shared" si="7"/>
        <v>0</v>
      </c>
      <c r="AH28" s="38">
        <f t="shared" si="7"/>
        <v>0</v>
      </c>
      <c r="AI28" s="38">
        <f t="shared" si="7"/>
        <v>0</v>
      </c>
      <c r="AJ28" s="38">
        <f t="shared" si="7"/>
        <v>0</v>
      </c>
      <c r="AK28" s="38">
        <f t="shared" si="7"/>
        <v>0</v>
      </c>
      <c r="AL28" s="38">
        <f t="shared" si="7"/>
        <v>19.19918217006299</v>
      </c>
      <c r="AM28" s="38">
        <f t="shared" si="7"/>
        <v>106.5483142782559</v>
      </c>
      <c r="AN28" s="38">
        <f t="shared" si="7"/>
        <v>128.08377831525678</v>
      </c>
      <c r="AO28" s="38">
        <f t="shared" si="7"/>
        <v>0</v>
      </c>
      <c r="AP28" s="38">
        <f t="shared" si="7"/>
        <v>51.26179228591613</v>
      </c>
      <c r="AQ28" s="38">
        <f t="shared" si="7"/>
        <v>0</v>
      </c>
      <c r="AR28" s="38">
        <f t="shared" si="7"/>
        <v>0</v>
      </c>
      <c r="AS28" s="38">
        <f t="shared" si="7"/>
        <v>0</v>
      </c>
      <c r="AT28" s="38">
        <f t="shared" si="7"/>
        <v>0</v>
      </c>
      <c r="AU28" s="38">
        <f t="shared" si="7"/>
        <v>0</v>
      </c>
      <c r="AV28" s="38">
        <f t="shared" si="7"/>
        <v>34.416951514684001</v>
      </c>
      <c r="AW28" s="38">
        <f t="shared" si="7"/>
        <v>107.7221260476835</v>
      </c>
      <c r="AX28" s="38">
        <f t="shared" si="7"/>
        <v>8.1669538675157991</v>
      </c>
      <c r="AY28" s="38">
        <f t="shared" si="7"/>
        <v>0</v>
      </c>
      <c r="AZ28" s="38">
        <f t="shared" si="7"/>
        <v>135.688842564575</v>
      </c>
      <c r="BA28" s="38">
        <f t="shared" si="7"/>
        <v>0</v>
      </c>
      <c r="BB28" s="38">
        <f t="shared" si="7"/>
        <v>0</v>
      </c>
      <c r="BC28" s="38">
        <f t="shared" si="7"/>
        <v>0</v>
      </c>
      <c r="BD28" s="38">
        <f t="shared" si="7"/>
        <v>0</v>
      </c>
      <c r="BE28" s="38">
        <f t="shared" si="7"/>
        <v>0</v>
      </c>
      <c r="BF28" s="38">
        <f t="shared" si="7"/>
        <v>8.6787325141472014</v>
      </c>
      <c r="BG28" s="38">
        <f t="shared" si="7"/>
        <v>62.70124406254601</v>
      </c>
      <c r="BH28" s="38">
        <f t="shared" si="7"/>
        <v>14.092356967579899</v>
      </c>
      <c r="BI28" s="38">
        <f t="shared" si="7"/>
        <v>0</v>
      </c>
      <c r="BJ28" s="38">
        <f t="shared" si="7"/>
        <v>21.008338954055404</v>
      </c>
      <c r="BK28" s="38">
        <f>SUM(BK23:BK27)</f>
        <v>1343.6170948575298</v>
      </c>
    </row>
    <row r="29" spans="1:67">
      <c r="A29" s="17"/>
      <c r="B29" s="27" t="s">
        <v>84</v>
      </c>
      <c r="C29" s="38">
        <f t="shared" ref="C29:AH29" si="8">C9+C12+C15+C18+C21+C28</f>
        <v>0</v>
      </c>
      <c r="D29" s="38">
        <f t="shared" si="8"/>
        <v>74.695830194192609</v>
      </c>
      <c r="E29" s="38">
        <f t="shared" si="8"/>
        <v>345.445125661774</v>
      </c>
      <c r="F29" s="38">
        <f t="shared" si="8"/>
        <v>0</v>
      </c>
      <c r="G29" s="38">
        <f t="shared" si="8"/>
        <v>0</v>
      </c>
      <c r="H29" s="38">
        <f t="shared" si="8"/>
        <v>6.2672283218470977</v>
      </c>
      <c r="I29" s="38">
        <f t="shared" si="8"/>
        <v>1165.8276355970179</v>
      </c>
      <c r="J29" s="38">
        <f t="shared" si="8"/>
        <v>478.17107516167431</v>
      </c>
      <c r="K29" s="38">
        <f t="shared" si="8"/>
        <v>0</v>
      </c>
      <c r="L29" s="38">
        <f t="shared" si="8"/>
        <v>35.784693775893501</v>
      </c>
      <c r="M29" s="38">
        <f t="shared" si="8"/>
        <v>0</v>
      </c>
      <c r="N29" s="38">
        <f t="shared" si="8"/>
        <v>0</v>
      </c>
      <c r="O29" s="38">
        <f t="shared" si="8"/>
        <v>0</v>
      </c>
      <c r="P29" s="38">
        <f t="shared" si="8"/>
        <v>0</v>
      </c>
      <c r="Q29" s="38">
        <f t="shared" si="8"/>
        <v>0</v>
      </c>
      <c r="R29" s="38">
        <f t="shared" si="8"/>
        <v>4.6776237660031006</v>
      </c>
      <c r="S29" s="38">
        <f t="shared" si="8"/>
        <v>162.805614371095</v>
      </c>
      <c r="T29" s="38">
        <f t="shared" si="8"/>
        <v>462.37173322444914</v>
      </c>
      <c r="U29" s="38">
        <f t="shared" si="8"/>
        <v>0</v>
      </c>
      <c r="V29" s="38">
        <f t="shared" si="8"/>
        <v>22.443816221802201</v>
      </c>
      <c r="W29" s="38">
        <f t="shared" si="8"/>
        <v>0</v>
      </c>
      <c r="X29" s="38">
        <f t="shared" si="8"/>
        <v>0.96790831080639994</v>
      </c>
      <c r="Y29" s="38">
        <f t="shared" si="8"/>
        <v>0</v>
      </c>
      <c r="Z29" s="38">
        <f t="shared" si="8"/>
        <v>0</v>
      </c>
      <c r="AA29" s="38">
        <f t="shared" si="8"/>
        <v>0</v>
      </c>
      <c r="AB29" s="38">
        <f t="shared" si="8"/>
        <v>16.041675631716494</v>
      </c>
      <c r="AC29" s="38">
        <f t="shared" si="8"/>
        <v>100.38103182516571</v>
      </c>
      <c r="AD29" s="38">
        <f t="shared" si="8"/>
        <v>25.100452724450705</v>
      </c>
      <c r="AE29" s="38">
        <f t="shared" si="8"/>
        <v>0</v>
      </c>
      <c r="AF29" s="38">
        <f t="shared" si="8"/>
        <v>186.43875075854851</v>
      </c>
      <c r="AG29" s="38">
        <f t="shared" si="8"/>
        <v>0</v>
      </c>
      <c r="AH29" s="38">
        <f t="shared" si="8"/>
        <v>0</v>
      </c>
      <c r="AI29" s="38">
        <f t="shared" ref="AI29:BK29" si="9">AI9+AI12+AI15+AI18+AI21+AI28</f>
        <v>0</v>
      </c>
      <c r="AJ29" s="38">
        <f t="shared" si="9"/>
        <v>0</v>
      </c>
      <c r="AK29" s="38">
        <f t="shared" si="9"/>
        <v>0</v>
      </c>
      <c r="AL29" s="38">
        <f t="shared" si="9"/>
        <v>24.846831123814489</v>
      </c>
      <c r="AM29" s="38">
        <f t="shared" si="9"/>
        <v>136.3261558385114</v>
      </c>
      <c r="AN29" s="38">
        <f t="shared" si="9"/>
        <v>358.39635351709217</v>
      </c>
      <c r="AO29" s="38">
        <f t="shared" si="9"/>
        <v>0</v>
      </c>
      <c r="AP29" s="38">
        <f t="shared" si="9"/>
        <v>80.954102616872746</v>
      </c>
      <c r="AQ29" s="38">
        <f t="shared" si="9"/>
        <v>0</v>
      </c>
      <c r="AR29" s="38">
        <f t="shared" si="9"/>
        <v>0</v>
      </c>
      <c r="AS29" s="38">
        <f t="shared" si="9"/>
        <v>0</v>
      </c>
      <c r="AT29" s="38">
        <f t="shared" si="9"/>
        <v>0</v>
      </c>
      <c r="AU29" s="38">
        <f t="shared" si="9"/>
        <v>0</v>
      </c>
      <c r="AV29" s="38">
        <f t="shared" si="9"/>
        <v>41.346215221004499</v>
      </c>
      <c r="AW29" s="38">
        <f t="shared" si="9"/>
        <v>222.51468557350285</v>
      </c>
      <c r="AX29" s="38">
        <f t="shared" si="9"/>
        <v>85.428820570322003</v>
      </c>
      <c r="AY29" s="38">
        <f t="shared" si="9"/>
        <v>0</v>
      </c>
      <c r="AZ29" s="38">
        <f t="shared" si="9"/>
        <v>226.49547743159849</v>
      </c>
      <c r="BA29" s="38">
        <f t="shared" si="9"/>
        <v>0</v>
      </c>
      <c r="BB29" s="38">
        <f t="shared" si="9"/>
        <v>0</v>
      </c>
      <c r="BC29" s="38">
        <f t="shared" si="9"/>
        <v>0</v>
      </c>
      <c r="BD29" s="38">
        <f t="shared" si="9"/>
        <v>0</v>
      </c>
      <c r="BE29" s="38">
        <f t="shared" si="9"/>
        <v>0</v>
      </c>
      <c r="BF29" s="38">
        <f t="shared" si="9"/>
        <v>10.7966546163565</v>
      </c>
      <c r="BG29" s="38">
        <f t="shared" si="9"/>
        <v>100.15280122628732</v>
      </c>
      <c r="BH29" s="38">
        <f t="shared" si="9"/>
        <v>42.827690794353501</v>
      </c>
      <c r="BI29" s="38">
        <f t="shared" si="9"/>
        <v>0</v>
      </c>
      <c r="BJ29" s="38">
        <f t="shared" si="9"/>
        <v>24.129406384150105</v>
      </c>
      <c r="BK29" s="38">
        <f t="shared" si="9"/>
        <v>4441.6353904603038</v>
      </c>
    </row>
    <row r="30" spans="1:67" ht="3.75" customHeight="1">
      <c r="A30" s="17"/>
      <c r="B30" s="28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8"/>
    </row>
    <row r="31" spans="1:67">
      <c r="A31" s="17" t="s">
        <v>1</v>
      </c>
      <c r="B31" s="24" t="s">
        <v>7</v>
      </c>
      <c r="C31" s="57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8"/>
    </row>
    <row r="32" spans="1:67" s="5" customFormat="1">
      <c r="A32" s="17" t="s">
        <v>80</v>
      </c>
      <c r="B32" s="25" t="s">
        <v>2</v>
      </c>
      <c r="C32" s="59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1"/>
    </row>
    <row r="33" spans="1:67" s="50" customFormat="1">
      <c r="A33" s="47"/>
      <c r="B33" s="48" t="s">
        <v>112</v>
      </c>
      <c r="C33" s="40">
        <v>0</v>
      </c>
      <c r="D33" s="40">
        <v>0.58098463190320004</v>
      </c>
      <c r="E33" s="40">
        <v>0</v>
      </c>
      <c r="F33" s="40">
        <v>0</v>
      </c>
      <c r="G33" s="40">
        <v>0</v>
      </c>
      <c r="H33" s="40">
        <v>7.217811425839785</v>
      </c>
      <c r="I33" s="40">
        <v>1.70343295805E-2</v>
      </c>
      <c r="J33" s="40">
        <v>0</v>
      </c>
      <c r="K33" s="40">
        <v>0</v>
      </c>
      <c r="L33" s="40">
        <v>0.59151953035310001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5.746250118998895</v>
      </c>
      <c r="S33" s="40">
        <v>0</v>
      </c>
      <c r="T33" s="40">
        <v>0</v>
      </c>
      <c r="U33" s="40">
        <v>0</v>
      </c>
      <c r="V33" s="40">
        <v>0.27727689599950001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45.821067484053842</v>
      </c>
      <c r="AC33" s="40">
        <v>1.0160824286769998</v>
      </c>
      <c r="AD33" s="40">
        <v>0</v>
      </c>
      <c r="AE33" s="40">
        <v>0</v>
      </c>
      <c r="AF33" s="40">
        <v>21.2117800932131</v>
      </c>
      <c r="AG33" s="40">
        <v>0</v>
      </c>
      <c r="AH33" s="40">
        <v>0</v>
      </c>
      <c r="AI33" s="40">
        <v>0</v>
      </c>
      <c r="AJ33" s="40">
        <v>0</v>
      </c>
      <c r="AK33" s="40">
        <v>0</v>
      </c>
      <c r="AL33" s="40">
        <v>50.311748503175757</v>
      </c>
      <c r="AM33" s="40">
        <v>0.12092426764490001</v>
      </c>
      <c r="AN33" s="40">
        <v>0</v>
      </c>
      <c r="AO33" s="40">
        <v>0</v>
      </c>
      <c r="AP33" s="40">
        <v>6.2279814516063983</v>
      </c>
      <c r="AQ33" s="40">
        <v>0</v>
      </c>
      <c r="AR33" s="40">
        <v>0</v>
      </c>
      <c r="AS33" s="40">
        <v>0</v>
      </c>
      <c r="AT33" s="40">
        <v>0</v>
      </c>
      <c r="AU33" s="40">
        <v>0</v>
      </c>
      <c r="AV33" s="40">
        <v>275.62052205712598</v>
      </c>
      <c r="AW33" s="40">
        <v>7.3158461562560992</v>
      </c>
      <c r="AX33" s="40">
        <v>0</v>
      </c>
      <c r="AY33" s="40">
        <v>0</v>
      </c>
      <c r="AZ33" s="40">
        <v>81.884543464285386</v>
      </c>
      <c r="BA33" s="40">
        <v>0</v>
      </c>
      <c r="BB33" s="40">
        <v>0</v>
      </c>
      <c r="BC33" s="40">
        <v>0</v>
      </c>
      <c r="BD33" s="40">
        <v>0</v>
      </c>
      <c r="BE33" s="40">
        <v>0</v>
      </c>
      <c r="BF33" s="40">
        <v>59.331117402182784</v>
      </c>
      <c r="BG33" s="40">
        <v>6.3346910064400005E-2</v>
      </c>
      <c r="BH33" s="40">
        <v>0</v>
      </c>
      <c r="BI33" s="40">
        <v>0</v>
      </c>
      <c r="BJ33" s="40">
        <v>8.418643111252198</v>
      </c>
      <c r="BK33" s="49">
        <f>SUM(C33:BJ33)</f>
        <v>571.77448026221293</v>
      </c>
    </row>
    <row r="34" spans="1:67" s="5" customFormat="1">
      <c r="A34" s="17"/>
      <c r="B34" s="26" t="s">
        <v>89</v>
      </c>
      <c r="C34" s="38">
        <f>SUM(C33)</f>
        <v>0</v>
      </c>
      <c r="D34" s="38">
        <f t="shared" ref="D34:BJ34" si="10">SUM(D33)</f>
        <v>0.58098463190320004</v>
      </c>
      <c r="E34" s="38">
        <f t="shared" si="10"/>
        <v>0</v>
      </c>
      <c r="F34" s="38">
        <f t="shared" si="10"/>
        <v>0</v>
      </c>
      <c r="G34" s="38">
        <f t="shared" si="10"/>
        <v>0</v>
      </c>
      <c r="H34" s="38">
        <f t="shared" si="10"/>
        <v>7.217811425839785</v>
      </c>
      <c r="I34" s="38">
        <f t="shared" si="10"/>
        <v>1.70343295805E-2</v>
      </c>
      <c r="J34" s="38">
        <f t="shared" si="10"/>
        <v>0</v>
      </c>
      <c r="K34" s="38">
        <f t="shared" si="10"/>
        <v>0</v>
      </c>
      <c r="L34" s="38">
        <f t="shared" si="10"/>
        <v>0.59151953035310001</v>
      </c>
      <c r="M34" s="38">
        <f t="shared" si="10"/>
        <v>0</v>
      </c>
      <c r="N34" s="38">
        <f t="shared" si="10"/>
        <v>0</v>
      </c>
      <c r="O34" s="38">
        <f t="shared" si="10"/>
        <v>0</v>
      </c>
      <c r="P34" s="38">
        <f t="shared" si="10"/>
        <v>0</v>
      </c>
      <c r="Q34" s="38">
        <f t="shared" si="10"/>
        <v>0</v>
      </c>
      <c r="R34" s="38">
        <f t="shared" si="10"/>
        <v>5.746250118998895</v>
      </c>
      <c r="S34" s="38">
        <f t="shared" si="10"/>
        <v>0</v>
      </c>
      <c r="T34" s="38">
        <f t="shared" si="10"/>
        <v>0</v>
      </c>
      <c r="U34" s="38">
        <f t="shared" si="10"/>
        <v>0</v>
      </c>
      <c r="V34" s="38">
        <f t="shared" si="10"/>
        <v>0.27727689599950001</v>
      </c>
      <c r="W34" s="38">
        <f t="shared" si="10"/>
        <v>0</v>
      </c>
      <c r="X34" s="38">
        <f t="shared" si="10"/>
        <v>0</v>
      </c>
      <c r="Y34" s="38">
        <f t="shared" si="10"/>
        <v>0</v>
      </c>
      <c r="Z34" s="38">
        <f t="shared" si="10"/>
        <v>0</v>
      </c>
      <c r="AA34" s="38">
        <f t="shared" si="10"/>
        <v>0</v>
      </c>
      <c r="AB34" s="38">
        <f t="shared" si="10"/>
        <v>45.821067484053842</v>
      </c>
      <c r="AC34" s="38">
        <f t="shared" si="10"/>
        <v>1.0160824286769998</v>
      </c>
      <c r="AD34" s="38">
        <f t="shared" si="10"/>
        <v>0</v>
      </c>
      <c r="AE34" s="38">
        <f t="shared" si="10"/>
        <v>0</v>
      </c>
      <c r="AF34" s="38">
        <f t="shared" si="10"/>
        <v>21.2117800932131</v>
      </c>
      <c r="AG34" s="38">
        <f t="shared" si="10"/>
        <v>0</v>
      </c>
      <c r="AH34" s="38">
        <f t="shared" si="10"/>
        <v>0</v>
      </c>
      <c r="AI34" s="38">
        <f t="shared" si="10"/>
        <v>0</v>
      </c>
      <c r="AJ34" s="38">
        <f t="shared" si="10"/>
        <v>0</v>
      </c>
      <c r="AK34" s="38">
        <f t="shared" si="10"/>
        <v>0</v>
      </c>
      <c r="AL34" s="38">
        <f t="shared" si="10"/>
        <v>50.311748503175757</v>
      </c>
      <c r="AM34" s="38">
        <f t="shared" si="10"/>
        <v>0.12092426764490001</v>
      </c>
      <c r="AN34" s="38">
        <f t="shared" si="10"/>
        <v>0</v>
      </c>
      <c r="AO34" s="38">
        <f t="shared" si="10"/>
        <v>0</v>
      </c>
      <c r="AP34" s="38">
        <f t="shared" si="10"/>
        <v>6.2279814516063983</v>
      </c>
      <c r="AQ34" s="38">
        <f t="shared" si="10"/>
        <v>0</v>
      </c>
      <c r="AR34" s="38">
        <f t="shared" si="10"/>
        <v>0</v>
      </c>
      <c r="AS34" s="38">
        <f t="shared" si="10"/>
        <v>0</v>
      </c>
      <c r="AT34" s="38">
        <f t="shared" si="10"/>
        <v>0</v>
      </c>
      <c r="AU34" s="38">
        <f t="shared" si="10"/>
        <v>0</v>
      </c>
      <c r="AV34" s="38">
        <f t="shared" si="10"/>
        <v>275.62052205712598</v>
      </c>
      <c r="AW34" s="38">
        <f t="shared" si="10"/>
        <v>7.3158461562560992</v>
      </c>
      <c r="AX34" s="38">
        <f t="shared" si="10"/>
        <v>0</v>
      </c>
      <c r="AY34" s="38">
        <f t="shared" si="10"/>
        <v>0</v>
      </c>
      <c r="AZ34" s="38">
        <f t="shared" si="10"/>
        <v>81.884543464285386</v>
      </c>
      <c r="BA34" s="38">
        <f t="shared" si="10"/>
        <v>0</v>
      </c>
      <c r="BB34" s="38">
        <f t="shared" si="10"/>
        <v>0</v>
      </c>
      <c r="BC34" s="38">
        <f t="shared" si="10"/>
        <v>0</v>
      </c>
      <c r="BD34" s="38">
        <f t="shared" si="10"/>
        <v>0</v>
      </c>
      <c r="BE34" s="38">
        <f t="shared" si="10"/>
        <v>0</v>
      </c>
      <c r="BF34" s="38">
        <f t="shared" si="10"/>
        <v>59.331117402182784</v>
      </c>
      <c r="BG34" s="38">
        <f t="shared" si="10"/>
        <v>6.3346910064400005E-2</v>
      </c>
      <c r="BH34" s="38">
        <f t="shared" si="10"/>
        <v>0</v>
      </c>
      <c r="BI34" s="38">
        <f t="shared" si="10"/>
        <v>0</v>
      </c>
      <c r="BJ34" s="38">
        <f t="shared" si="10"/>
        <v>8.418643111252198</v>
      </c>
      <c r="BK34" s="38">
        <f>SUM(BK33)</f>
        <v>571.77448026221293</v>
      </c>
    </row>
    <row r="35" spans="1:67">
      <c r="A35" s="17" t="s">
        <v>81</v>
      </c>
      <c r="B35" s="25" t="s">
        <v>17</v>
      </c>
      <c r="C35" s="57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8"/>
    </row>
    <row r="36" spans="1:67">
      <c r="A36" s="17"/>
      <c r="B36" s="34" t="s">
        <v>113</v>
      </c>
      <c r="C36" s="40">
        <v>0</v>
      </c>
      <c r="D36" s="40">
        <v>0.57449106496769997</v>
      </c>
      <c r="E36" s="40">
        <v>0</v>
      </c>
      <c r="F36" s="40">
        <v>0</v>
      </c>
      <c r="G36" s="40">
        <v>0</v>
      </c>
      <c r="H36" s="40">
        <v>4.7047074717092991</v>
      </c>
      <c r="I36" s="40">
        <v>0.83474402880620002</v>
      </c>
      <c r="J36" s="40">
        <v>0</v>
      </c>
      <c r="K36" s="40">
        <v>0</v>
      </c>
      <c r="L36" s="40">
        <v>1.8772820713530998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2.1484709707099983</v>
      </c>
      <c r="S36" s="40">
        <v>0.35140357848379999</v>
      </c>
      <c r="T36" s="40">
        <v>0</v>
      </c>
      <c r="U36" s="40">
        <v>0</v>
      </c>
      <c r="V36" s="40">
        <v>1.0673397065799</v>
      </c>
      <c r="W36" s="40">
        <v>0</v>
      </c>
      <c r="X36" s="40">
        <v>0</v>
      </c>
      <c r="Y36" s="40">
        <v>0</v>
      </c>
      <c r="Z36" s="40">
        <v>0</v>
      </c>
      <c r="AA36" s="40">
        <v>0</v>
      </c>
      <c r="AB36" s="40">
        <v>28.373630589456315</v>
      </c>
      <c r="AC36" s="40">
        <v>2.4972701963536998</v>
      </c>
      <c r="AD36" s="40">
        <v>0</v>
      </c>
      <c r="AE36" s="40">
        <v>0</v>
      </c>
      <c r="AF36" s="40">
        <v>26.774816247531611</v>
      </c>
      <c r="AG36" s="40">
        <v>0</v>
      </c>
      <c r="AH36" s="40">
        <v>0</v>
      </c>
      <c r="AI36" s="40">
        <v>0</v>
      </c>
      <c r="AJ36" s="40">
        <v>0</v>
      </c>
      <c r="AK36" s="40">
        <v>0</v>
      </c>
      <c r="AL36" s="40">
        <v>40.446138768128719</v>
      </c>
      <c r="AM36" s="40">
        <v>1.2071611235478004</v>
      </c>
      <c r="AN36" s="40">
        <v>0</v>
      </c>
      <c r="AO36" s="40">
        <v>0</v>
      </c>
      <c r="AP36" s="40">
        <v>14.890003030730796</v>
      </c>
      <c r="AQ36" s="40">
        <v>0</v>
      </c>
      <c r="AR36" s="40">
        <v>0</v>
      </c>
      <c r="AS36" s="40">
        <v>0</v>
      </c>
      <c r="AT36" s="40">
        <v>0</v>
      </c>
      <c r="AU36" s="40">
        <v>0</v>
      </c>
      <c r="AV36" s="40">
        <v>137.58448817884803</v>
      </c>
      <c r="AW36" s="40">
        <v>16.081067123735792</v>
      </c>
      <c r="AX36" s="40">
        <v>0</v>
      </c>
      <c r="AY36" s="40">
        <v>0</v>
      </c>
      <c r="AZ36" s="40">
        <v>139.5669315539208</v>
      </c>
      <c r="BA36" s="40">
        <v>0</v>
      </c>
      <c r="BB36" s="40">
        <v>0</v>
      </c>
      <c r="BC36" s="40">
        <v>0</v>
      </c>
      <c r="BD36" s="40">
        <v>0</v>
      </c>
      <c r="BE36" s="40">
        <v>0</v>
      </c>
      <c r="BF36" s="40">
        <v>28.128710662240966</v>
      </c>
      <c r="BG36" s="40">
        <v>2.5339854243864997</v>
      </c>
      <c r="BH36" s="40">
        <v>1.7401818940644</v>
      </c>
      <c r="BI36" s="40">
        <v>0</v>
      </c>
      <c r="BJ36" s="40">
        <v>17.243910625861709</v>
      </c>
      <c r="BK36" s="41">
        <f>SUM(C36:BJ36)</f>
        <v>468.62673431141712</v>
      </c>
      <c r="BM36" s="42"/>
      <c r="BO36" s="42"/>
    </row>
    <row r="37" spans="1:67">
      <c r="A37" s="17"/>
      <c r="B37" s="34" t="s">
        <v>114</v>
      </c>
      <c r="C37" s="40">
        <v>0</v>
      </c>
      <c r="D37" s="40">
        <v>0.57633267651609998</v>
      </c>
      <c r="E37" s="40">
        <v>0</v>
      </c>
      <c r="F37" s="40">
        <v>0</v>
      </c>
      <c r="G37" s="40">
        <v>0</v>
      </c>
      <c r="H37" s="40">
        <v>4.6616103500851986</v>
      </c>
      <c r="I37" s="40">
        <v>4.1978713452573997</v>
      </c>
      <c r="J37" s="40">
        <v>0</v>
      </c>
      <c r="K37" s="40">
        <v>0</v>
      </c>
      <c r="L37" s="40">
        <v>3.4168893590953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2.2796778739607992</v>
      </c>
      <c r="S37" s="40">
        <v>4.2640268364836995</v>
      </c>
      <c r="T37" s="40">
        <v>0</v>
      </c>
      <c r="U37" s="40">
        <v>0</v>
      </c>
      <c r="V37" s="40">
        <v>1.1446643501926002</v>
      </c>
      <c r="W37" s="40">
        <v>0</v>
      </c>
      <c r="X37" s="40">
        <v>0</v>
      </c>
      <c r="Y37" s="40">
        <v>0</v>
      </c>
      <c r="Z37" s="40">
        <v>0</v>
      </c>
      <c r="AA37" s="40">
        <v>0</v>
      </c>
      <c r="AB37" s="40">
        <v>58.660371063631786</v>
      </c>
      <c r="AC37" s="40">
        <v>4.0886118022240989</v>
      </c>
      <c r="AD37" s="40">
        <v>0</v>
      </c>
      <c r="AE37" s="40">
        <v>0</v>
      </c>
      <c r="AF37" s="40">
        <v>27.976345607595192</v>
      </c>
      <c r="AG37" s="40">
        <v>0</v>
      </c>
      <c r="AH37" s="40">
        <v>0</v>
      </c>
      <c r="AI37" s="40">
        <v>0</v>
      </c>
      <c r="AJ37" s="40">
        <v>0</v>
      </c>
      <c r="AK37" s="40">
        <v>0</v>
      </c>
      <c r="AL37" s="40">
        <v>76.333962286266527</v>
      </c>
      <c r="AM37" s="40">
        <v>3.0796015168056998</v>
      </c>
      <c r="AN37" s="40">
        <v>0</v>
      </c>
      <c r="AO37" s="40">
        <v>0</v>
      </c>
      <c r="AP37" s="40">
        <v>17.123510955954892</v>
      </c>
      <c r="AQ37" s="40">
        <v>0</v>
      </c>
      <c r="AR37" s="40">
        <v>0</v>
      </c>
      <c r="AS37" s="40">
        <v>0</v>
      </c>
      <c r="AT37" s="40">
        <v>0</v>
      </c>
      <c r="AU37" s="40">
        <v>0</v>
      </c>
      <c r="AV37" s="40">
        <v>98.444175938562651</v>
      </c>
      <c r="AW37" s="40">
        <v>9.6134190728014008</v>
      </c>
      <c r="AX37" s="40">
        <v>0</v>
      </c>
      <c r="AY37" s="40">
        <v>0</v>
      </c>
      <c r="AZ37" s="40">
        <v>81.802837918806475</v>
      </c>
      <c r="BA37" s="40">
        <v>0</v>
      </c>
      <c r="BB37" s="40">
        <v>0</v>
      </c>
      <c r="BC37" s="40">
        <v>0</v>
      </c>
      <c r="BD37" s="40">
        <v>0</v>
      </c>
      <c r="BE37" s="40">
        <v>0</v>
      </c>
      <c r="BF37" s="40">
        <v>24.845438945092535</v>
      </c>
      <c r="BG37" s="40">
        <v>0.81673376503180006</v>
      </c>
      <c r="BH37" s="40">
        <v>0.1421607689354</v>
      </c>
      <c r="BI37" s="40">
        <v>0</v>
      </c>
      <c r="BJ37" s="40">
        <v>7.7479531234466972</v>
      </c>
      <c r="BK37" s="41">
        <f>SUM(C37:BJ37)</f>
        <v>431.21619555674624</v>
      </c>
      <c r="BM37" s="42"/>
      <c r="BO37" s="42"/>
    </row>
    <row r="38" spans="1:67">
      <c r="A38" s="17"/>
      <c r="B38" s="34" t="s">
        <v>124</v>
      </c>
      <c r="C38" s="40">
        <v>0</v>
      </c>
      <c r="D38" s="40">
        <v>0.51072059077410004</v>
      </c>
      <c r="E38" s="40">
        <v>0</v>
      </c>
      <c r="F38" s="40">
        <v>0</v>
      </c>
      <c r="G38" s="40">
        <v>0</v>
      </c>
      <c r="H38" s="40">
        <v>0.95245458584489706</v>
      </c>
      <c r="I38" s="40">
        <v>9.8129032258000001E-2</v>
      </c>
      <c r="J38" s="40">
        <v>0</v>
      </c>
      <c r="K38" s="40">
        <v>0</v>
      </c>
      <c r="L38" s="40">
        <v>0.47411465245110002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1.0426271556509985</v>
      </c>
      <c r="S38" s="40">
        <v>5.8789652258000001E-3</v>
      </c>
      <c r="T38" s="40">
        <v>0</v>
      </c>
      <c r="U38" s="40">
        <v>0</v>
      </c>
      <c r="V38" s="40">
        <v>0.11415338432230002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39.037985417479653</v>
      </c>
      <c r="AC38" s="40">
        <v>11.612584054257201</v>
      </c>
      <c r="AD38" s="40">
        <v>0</v>
      </c>
      <c r="AE38" s="40">
        <v>0</v>
      </c>
      <c r="AF38" s="40">
        <v>53.360396443575212</v>
      </c>
      <c r="AG38" s="40">
        <v>0</v>
      </c>
      <c r="AH38" s="40">
        <v>0</v>
      </c>
      <c r="AI38" s="40">
        <v>0</v>
      </c>
      <c r="AJ38" s="40">
        <v>0</v>
      </c>
      <c r="AK38" s="40">
        <v>0</v>
      </c>
      <c r="AL38" s="40">
        <v>55.846855626432635</v>
      </c>
      <c r="AM38" s="40">
        <v>9.6263180909994013</v>
      </c>
      <c r="AN38" s="40">
        <v>0.64805508648380006</v>
      </c>
      <c r="AO38" s="40">
        <v>0</v>
      </c>
      <c r="AP38" s="40">
        <v>32.304937703222194</v>
      </c>
      <c r="AQ38" s="40">
        <v>0</v>
      </c>
      <c r="AR38" s="40">
        <v>0</v>
      </c>
      <c r="AS38" s="40">
        <v>0</v>
      </c>
      <c r="AT38" s="40">
        <v>0</v>
      </c>
      <c r="AU38" s="40">
        <v>0</v>
      </c>
      <c r="AV38" s="40">
        <v>7.115881393328908</v>
      </c>
      <c r="AW38" s="40">
        <v>0.29101356306429998</v>
      </c>
      <c r="AX38" s="40">
        <v>0</v>
      </c>
      <c r="AY38" s="40">
        <v>0</v>
      </c>
      <c r="AZ38" s="40">
        <v>4.1686901079669001</v>
      </c>
      <c r="BA38" s="40">
        <v>0</v>
      </c>
      <c r="BB38" s="40">
        <v>0</v>
      </c>
      <c r="BC38" s="40">
        <v>0</v>
      </c>
      <c r="BD38" s="40">
        <v>0</v>
      </c>
      <c r="BE38" s="40">
        <v>0</v>
      </c>
      <c r="BF38" s="40">
        <v>4.3983068192981012</v>
      </c>
      <c r="BG38" s="40">
        <v>0.21897352261279998</v>
      </c>
      <c r="BH38" s="40">
        <v>0.25574999999999998</v>
      </c>
      <c r="BI38" s="40">
        <v>0</v>
      </c>
      <c r="BJ38" s="40">
        <v>1.0685015576768002</v>
      </c>
      <c r="BK38" s="41">
        <f>SUM(C38:BJ38)</f>
        <v>223.15232775292515</v>
      </c>
      <c r="BM38" s="42"/>
      <c r="BO38" s="42"/>
    </row>
    <row r="39" spans="1:67">
      <c r="A39" s="17"/>
      <c r="B39" s="34" t="s">
        <v>115</v>
      </c>
      <c r="C39" s="40">
        <v>0</v>
      </c>
      <c r="D39" s="40">
        <v>3.2044622823547995</v>
      </c>
      <c r="E39" s="40">
        <v>0</v>
      </c>
      <c r="F39" s="40">
        <v>0</v>
      </c>
      <c r="G39" s="40">
        <v>0</v>
      </c>
      <c r="H39" s="40">
        <v>1.2501715761832997</v>
      </c>
      <c r="I39" s="40">
        <v>44.080572070225699</v>
      </c>
      <c r="J39" s="40">
        <v>0</v>
      </c>
      <c r="K39" s="40">
        <v>0</v>
      </c>
      <c r="L39" s="40">
        <v>0.41627529361229998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0.47527934667080007</v>
      </c>
      <c r="S39" s="40">
        <v>4.2963188976449995</v>
      </c>
      <c r="T39" s="40">
        <v>0</v>
      </c>
      <c r="U39" s="40">
        <v>0</v>
      </c>
      <c r="V39" s="40">
        <v>9.8229734192999997E-3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16.808188885574769</v>
      </c>
      <c r="AC39" s="40">
        <v>1.5955133903540997</v>
      </c>
      <c r="AD39" s="40">
        <v>0</v>
      </c>
      <c r="AE39" s="40">
        <v>0</v>
      </c>
      <c r="AF39" s="40">
        <v>4.6024019627396004</v>
      </c>
      <c r="AG39" s="40">
        <v>0</v>
      </c>
      <c r="AH39" s="40">
        <v>0</v>
      </c>
      <c r="AI39" s="40">
        <v>0</v>
      </c>
      <c r="AJ39" s="40">
        <v>0</v>
      </c>
      <c r="AK39" s="40">
        <v>0</v>
      </c>
      <c r="AL39" s="40">
        <v>21.084494058748387</v>
      </c>
      <c r="AM39" s="40">
        <v>2.4158511706120001</v>
      </c>
      <c r="AN39" s="40">
        <v>0</v>
      </c>
      <c r="AO39" s="40">
        <v>0</v>
      </c>
      <c r="AP39" s="40">
        <v>0.54668641964469999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12.773474714870366</v>
      </c>
      <c r="AW39" s="40">
        <v>57.607968492611896</v>
      </c>
      <c r="AX39" s="40">
        <v>0</v>
      </c>
      <c r="AY39" s="40">
        <v>0</v>
      </c>
      <c r="AZ39" s="40">
        <v>1.2947444421597001</v>
      </c>
      <c r="BA39" s="40">
        <v>0</v>
      </c>
      <c r="BB39" s="40">
        <v>0</v>
      </c>
      <c r="BC39" s="40">
        <v>0</v>
      </c>
      <c r="BD39" s="40">
        <v>0</v>
      </c>
      <c r="BE39" s="40">
        <v>0</v>
      </c>
      <c r="BF39" s="40">
        <v>5.073264544320808</v>
      </c>
      <c r="BG39" s="40">
        <v>6.1962693903100004E-2</v>
      </c>
      <c r="BH39" s="40">
        <v>0</v>
      </c>
      <c r="BI39" s="40">
        <v>0</v>
      </c>
      <c r="BJ39" s="40">
        <v>3.2152703548000003E-3</v>
      </c>
      <c r="BK39" s="41">
        <f>SUM(C39:BJ39)</f>
        <v>177.60066848600542</v>
      </c>
      <c r="BM39" s="42"/>
      <c r="BO39" s="42"/>
    </row>
    <row r="40" spans="1:67">
      <c r="A40" s="17"/>
      <c r="B40" s="34" t="s">
        <v>116</v>
      </c>
      <c r="C40" s="40">
        <v>0</v>
      </c>
      <c r="D40" s="40">
        <v>0.65469586132250002</v>
      </c>
      <c r="E40" s="40">
        <v>0</v>
      </c>
      <c r="F40" s="40">
        <v>0</v>
      </c>
      <c r="G40" s="40">
        <v>0</v>
      </c>
      <c r="H40" s="40">
        <v>1.5304886122464998</v>
      </c>
      <c r="I40" s="40">
        <v>0</v>
      </c>
      <c r="J40" s="40">
        <v>0</v>
      </c>
      <c r="K40" s="40">
        <v>0</v>
      </c>
      <c r="L40" s="40">
        <v>1.8347003548698999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0.75134304428400034</v>
      </c>
      <c r="S40" s="40">
        <v>0</v>
      </c>
      <c r="T40" s="40">
        <v>0</v>
      </c>
      <c r="U40" s="40">
        <v>0</v>
      </c>
      <c r="V40" s="40">
        <v>3.2613722838500003E-2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5.0801195224760916</v>
      </c>
      <c r="AC40" s="40">
        <v>7.5135972806200005E-2</v>
      </c>
      <c r="AD40" s="40">
        <v>0</v>
      </c>
      <c r="AE40" s="40">
        <v>0</v>
      </c>
      <c r="AF40" s="40">
        <v>2.3787129062576002</v>
      </c>
      <c r="AG40" s="40">
        <v>0</v>
      </c>
      <c r="AH40" s="40">
        <v>0</v>
      </c>
      <c r="AI40" s="40">
        <v>0</v>
      </c>
      <c r="AJ40" s="40">
        <v>0</v>
      </c>
      <c r="AK40" s="40">
        <v>0</v>
      </c>
      <c r="AL40" s="40">
        <v>4.5478699328454892</v>
      </c>
      <c r="AM40" s="40">
        <v>0.15284663954809999</v>
      </c>
      <c r="AN40" s="40">
        <v>0</v>
      </c>
      <c r="AO40" s="40">
        <v>0</v>
      </c>
      <c r="AP40" s="40">
        <v>6.8833086806099994E-2</v>
      </c>
      <c r="AQ40" s="40">
        <v>0</v>
      </c>
      <c r="AR40" s="40">
        <v>0</v>
      </c>
      <c r="AS40" s="40">
        <v>0</v>
      </c>
      <c r="AT40" s="40">
        <v>0</v>
      </c>
      <c r="AU40" s="40">
        <v>0</v>
      </c>
      <c r="AV40" s="40">
        <v>9.9754409984612167</v>
      </c>
      <c r="AW40" s="40">
        <v>0.30661172493519995</v>
      </c>
      <c r="AX40" s="40">
        <v>0</v>
      </c>
      <c r="AY40" s="40">
        <v>0</v>
      </c>
      <c r="AZ40" s="40">
        <v>6.0376681076108003</v>
      </c>
      <c r="BA40" s="40">
        <v>0</v>
      </c>
      <c r="BB40" s="40">
        <v>0</v>
      </c>
      <c r="BC40" s="40">
        <v>0</v>
      </c>
      <c r="BD40" s="40">
        <v>0</v>
      </c>
      <c r="BE40" s="40">
        <v>0</v>
      </c>
      <c r="BF40" s="40">
        <v>3.3527888099009999</v>
      </c>
      <c r="BG40" s="40">
        <v>1.0689810161200001E-2</v>
      </c>
      <c r="BH40" s="40">
        <v>0.26386334080630003</v>
      </c>
      <c r="BI40" s="40">
        <v>0</v>
      </c>
      <c r="BJ40" s="40">
        <v>0.38892247922549994</v>
      </c>
      <c r="BK40" s="41">
        <f>SUM(C40:BJ40)</f>
        <v>37.443344927402201</v>
      </c>
      <c r="BM40" s="42"/>
      <c r="BO40" s="42"/>
    </row>
    <row r="41" spans="1:67">
      <c r="A41" s="17"/>
      <c r="B41" s="26" t="s">
        <v>90</v>
      </c>
      <c r="C41" s="36">
        <f>SUM(C36:C40)</f>
        <v>0</v>
      </c>
      <c r="D41" s="36">
        <f t="shared" ref="D41:BJ41" si="11">SUM(D36:D40)</f>
        <v>5.5207024759351988</v>
      </c>
      <c r="E41" s="36">
        <f t="shared" si="11"/>
        <v>0</v>
      </c>
      <c r="F41" s="36">
        <f t="shared" si="11"/>
        <v>0</v>
      </c>
      <c r="G41" s="36">
        <f t="shared" si="11"/>
        <v>0</v>
      </c>
      <c r="H41" s="36">
        <f t="shared" si="11"/>
        <v>13.099432596069196</v>
      </c>
      <c r="I41" s="36">
        <f t="shared" si="11"/>
        <v>49.211316476547296</v>
      </c>
      <c r="J41" s="36">
        <f t="shared" si="11"/>
        <v>0</v>
      </c>
      <c r="K41" s="36">
        <f t="shared" si="11"/>
        <v>0</v>
      </c>
      <c r="L41" s="36">
        <f t="shared" si="11"/>
        <v>8.0192617313817003</v>
      </c>
      <c r="M41" s="36">
        <f t="shared" si="11"/>
        <v>0</v>
      </c>
      <c r="N41" s="36">
        <f t="shared" si="11"/>
        <v>0</v>
      </c>
      <c r="O41" s="36">
        <f t="shared" si="11"/>
        <v>0</v>
      </c>
      <c r="P41" s="36">
        <f t="shared" si="11"/>
        <v>0</v>
      </c>
      <c r="Q41" s="36">
        <f t="shared" si="11"/>
        <v>0</v>
      </c>
      <c r="R41" s="36">
        <f t="shared" si="11"/>
        <v>6.6973983912765966</v>
      </c>
      <c r="S41" s="36">
        <f t="shared" si="11"/>
        <v>8.9176282778382987</v>
      </c>
      <c r="T41" s="36">
        <f t="shared" si="11"/>
        <v>0</v>
      </c>
      <c r="U41" s="36">
        <f t="shared" si="11"/>
        <v>0</v>
      </c>
      <c r="V41" s="36">
        <f t="shared" si="11"/>
        <v>2.3685941373526003</v>
      </c>
      <c r="W41" s="36">
        <f t="shared" si="11"/>
        <v>0</v>
      </c>
      <c r="X41" s="36">
        <f t="shared" si="11"/>
        <v>0</v>
      </c>
      <c r="Y41" s="36">
        <f t="shared" si="11"/>
        <v>0</v>
      </c>
      <c r="Z41" s="36">
        <f t="shared" si="11"/>
        <v>0</v>
      </c>
      <c r="AA41" s="36">
        <f t="shared" si="11"/>
        <v>0</v>
      </c>
      <c r="AB41" s="36">
        <f t="shared" si="11"/>
        <v>147.9602954786186</v>
      </c>
      <c r="AC41" s="36">
        <f t="shared" si="11"/>
        <v>19.869115415995303</v>
      </c>
      <c r="AD41" s="36">
        <f t="shared" si="11"/>
        <v>0</v>
      </c>
      <c r="AE41" s="36">
        <f t="shared" si="11"/>
        <v>0</v>
      </c>
      <c r="AF41" s="36">
        <f t="shared" si="11"/>
        <v>115.09267316769923</v>
      </c>
      <c r="AG41" s="36">
        <f t="shared" si="11"/>
        <v>0</v>
      </c>
      <c r="AH41" s="36">
        <f t="shared" si="11"/>
        <v>0</v>
      </c>
      <c r="AI41" s="36">
        <f t="shared" si="11"/>
        <v>0</v>
      </c>
      <c r="AJ41" s="36">
        <f t="shared" si="11"/>
        <v>0</v>
      </c>
      <c r="AK41" s="36">
        <f t="shared" si="11"/>
        <v>0</v>
      </c>
      <c r="AL41" s="36">
        <f t="shared" si="11"/>
        <v>198.25932067242175</v>
      </c>
      <c r="AM41" s="36">
        <f t="shared" si="11"/>
        <v>16.481778541513002</v>
      </c>
      <c r="AN41" s="36">
        <f t="shared" si="11"/>
        <v>0.64805508648380006</v>
      </c>
      <c r="AO41" s="36">
        <f t="shared" si="11"/>
        <v>0</v>
      </c>
      <c r="AP41" s="36">
        <f t="shared" si="11"/>
        <v>64.933971196358669</v>
      </c>
      <c r="AQ41" s="36">
        <f t="shared" si="11"/>
        <v>0</v>
      </c>
      <c r="AR41" s="36">
        <f t="shared" si="11"/>
        <v>0</v>
      </c>
      <c r="AS41" s="36">
        <f t="shared" si="11"/>
        <v>0</v>
      </c>
      <c r="AT41" s="36">
        <f t="shared" si="11"/>
        <v>0</v>
      </c>
      <c r="AU41" s="36">
        <f t="shared" si="11"/>
        <v>0</v>
      </c>
      <c r="AV41" s="36">
        <f t="shared" si="11"/>
        <v>265.89346122407119</v>
      </c>
      <c r="AW41" s="36">
        <f t="shared" si="11"/>
        <v>83.900079977148579</v>
      </c>
      <c r="AX41" s="36">
        <f t="shared" si="11"/>
        <v>0</v>
      </c>
      <c r="AY41" s="36">
        <f t="shared" si="11"/>
        <v>0</v>
      </c>
      <c r="AZ41" s="36">
        <f t="shared" si="11"/>
        <v>232.8708721304647</v>
      </c>
      <c r="BA41" s="36">
        <f t="shared" si="11"/>
        <v>0</v>
      </c>
      <c r="BB41" s="36">
        <f t="shared" si="11"/>
        <v>0</v>
      </c>
      <c r="BC41" s="36">
        <f t="shared" si="11"/>
        <v>0</v>
      </c>
      <c r="BD41" s="36">
        <f t="shared" si="11"/>
        <v>0</v>
      </c>
      <c r="BE41" s="36">
        <f t="shared" si="11"/>
        <v>0</v>
      </c>
      <c r="BF41" s="36">
        <f t="shared" si="11"/>
        <v>65.798509780853408</v>
      </c>
      <c r="BG41" s="36">
        <f t="shared" si="11"/>
        <v>3.6423452160953995</v>
      </c>
      <c r="BH41" s="36">
        <f t="shared" si="11"/>
        <v>2.4019560038061005</v>
      </c>
      <c r="BI41" s="36">
        <f t="shared" si="11"/>
        <v>0</v>
      </c>
      <c r="BJ41" s="36">
        <f t="shared" si="11"/>
        <v>26.452503056565508</v>
      </c>
      <c r="BK41" s="38">
        <f>SUM(BK36:BK40)</f>
        <v>1338.0392710344961</v>
      </c>
    </row>
    <row r="42" spans="1:67">
      <c r="A42" s="17"/>
      <c r="B42" s="27" t="s">
        <v>88</v>
      </c>
      <c r="C42" s="36">
        <f>C34+C41</f>
        <v>0</v>
      </c>
      <c r="D42" s="36">
        <f t="shared" ref="D42:BJ42" si="12">D34+D41</f>
        <v>6.1016871078383987</v>
      </c>
      <c r="E42" s="36">
        <f t="shared" si="12"/>
        <v>0</v>
      </c>
      <c r="F42" s="36">
        <f t="shared" si="12"/>
        <v>0</v>
      </c>
      <c r="G42" s="36">
        <f t="shared" si="12"/>
        <v>0</v>
      </c>
      <c r="H42" s="36">
        <f t="shared" si="12"/>
        <v>20.31724402190898</v>
      </c>
      <c r="I42" s="36">
        <f t="shared" si="12"/>
        <v>49.228350806127793</v>
      </c>
      <c r="J42" s="36">
        <f t="shared" si="12"/>
        <v>0</v>
      </c>
      <c r="K42" s="36">
        <f t="shared" si="12"/>
        <v>0</v>
      </c>
      <c r="L42" s="36">
        <f t="shared" si="12"/>
        <v>8.6107812617348003</v>
      </c>
      <c r="M42" s="36">
        <f t="shared" si="12"/>
        <v>0</v>
      </c>
      <c r="N42" s="36">
        <f t="shared" si="12"/>
        <v>0</v>
      </c>
      <c r="O42" s="36">
        <f t="shared" si="12"/>
        <v>0</v>
      </c>
      <c r="P42" s="36">
        <f t="shared" si="12"/>
        <v>0</v>
      </c>
      <c r="Q42" s="36">
        <f t="shared" si="12"/>
        <v>0</v>
      </c>
      <c r="R42" s="36">
        <f t="shared" si="12"/>
        <v>12.443648510275491</v>
      </c>
      <c r="S42" s="36">
        <f t="shared" si="12"/>
        <v>8.9176282778382987</v>
      </c>
      <c r="T42" s="36">
        <f t="shared" si="12"/>
        <v>0</v>
      </c>
      <c r="U42" s="36">
        <f t="shared" si="12"/>
        <v>0</v>
      </c>
      <c r="V42" s="36">
        <f t="shared" si="12"/>
        <v>2.6458710333521003</v>
      </c>
      <c r="W42" s="36">
        <f t="shared" si="12"/>
        <v>0</v>
      </c>
      <c r="X42" s="36">
        <f t="shared" si="12"/>
        <v>0</v>
      </c>
      <c r="Y42" s="36">
        <f t="shared" si="12"/>
        <v>0</v>
      </c>
      <c r="Z42" s="36">
        <f t="shared" si="12"/>
        <v>0</v>
      </c>
      <c r="AA42" s="36">
        <f t="shared" si="12"/>
        <v>0</v>
      </c>
      <c r="AB42" s="36">
        <f t="shared" si="12"/>
        <v>193.78136296267246</v>
      </c>
      <c r="AC42" s="36">
        <f t="shared" si="12"/>
        <v>20.885197844672302</v>
      </c>
      <c r="AD42" s="36">
        <f t="shared" si="12"/>
        <v>0</v>
      </c>
      <c r="AE42" s="36">
        <f t="shared" si="12"/>
        <v>0</v>
      </c>
      <c r="AF42" s="36">
        <f t="shared" si="12"/>
        <v>136.30445326091234</v>
      </c>
      <c r="AG42" s="36">
        <f t="shared" si="12"/>
        <v>0</v>
      </c>
      <c r="AH42" s="36">
        <f t="shared" si="12"/>
        <v>0</v>
      </c>
      <c r="AI42" s="36">
        <f t="shared" si="12"/>
        <v>0</v>
      </c>
      <c r="AJ42" s="36">
        <f t="shared" si="12"/>
        <v>0</v>
      </c>
      <c r="AK42" s="36">
        <f t="shared" si="12"/>
        <v>0</v>
      </c>
      <c r="AL42" s="36">
        <f t="shared" si="12"/>
        <v>248.5710691755975</v>
      </c>
      <c r="AM42" s="36">
        <f t="shared" si="12"/>
        <v>16.602702809157901</v>
      </c>
      <c r="AN42" s="36">
        <f t="shared" si="12"/>
        <v>0.64805508648380006</v>
      </c>
      <c r="AO42" s="36">
        <f t="shared" si="12"/>
        <v>0</v>
      </c>
      <c r="AP42" s="36">
        <f t="shared" si="12"/>
        <v>71.161952647965066</v>
      </c>
      <c r="AQ42" s="36">
        <f t="shared" si="12"/>
        <v>0</v>
      </c>
      <c r="AR42" s="36">
        <f t="shared" si="12"/>
        <v>0</v>
      </c>
      <c r="AS42" s="36">
        <f t="shared" si="12"/>
        <v>0</v>
      </c>
      <c r="AT42" s="36">
        <f t="shared" si="12"/>
        <v>0</v>
      </c>
      <c r="AU42" s="36">
        <f t="shared" si="12"/>
        <v>0</v>
      </c>
      <c r="AV42" s="36">
        <f t="shared" si="12"/>
        <v>541.51398328119717</v>
      </c>
      <c r="AW42" s="36">
        <f t="shared" si="12"/>
        <v>91.215926133404679</v>
      </c>
      <c r="AX42" s="36">
        <f t="shared" si="12"/>
        <v>0</v>
      </c>
      <c r="AY42" s="36">
        <f t="shared" si="12"/>
        <v>0</v>
      </c>
      <c r="AZ42" s="36">
        <f t="shared" si="12"/>
        <v>314.7554155947501</v>
      </c>
      <c r="BA42" s="36">
        <f t="shared" si="12"/>
        <v>0</v>
      </c>
      <c r="BB42" s="36">
        <f t="shared" si="12"/>
        <v>0</v>
      </c>
      <c r="BC42" s="36">
        <f t="shared" si="12"/>
        <v>0</v>
      </c>
      <c r="BD42" s="36">
        <f t="shared" si="12"/>
        <v>0</v>
      </c>
      <c r="BE42" s="36">
        <f t="shared" si="12"/>
        <v>0</v>
      </c>
      <c r="BF42" s="36">
        <f t="shared" si="12"/>
        <v>125.12962718303619</v>
      </c>
      <c r="BG42" s="36">
        <f t="shared" si="12"/>
        <v>3.7056921261597995</v>
      </c>
      <c r="BH42" s="36">
        <f t="shared" si="12"/>
        <v>2.4019560038061005</v>
      </c>
      <c r="BI42" s="36">
        <f t="shared" si="12"/>
        <v>0</v>
      </c>
      <c r="BJ42" s="36">
        <f t="shared" si="12"/>
        <v>34.871146167817706</v>
      </c>
      <c r="BK42" s="38">
        <f>BK41+BK34</f>
        <v>1909.8137512967091</v>
      </c>
    </row>
    <row r="43" spans="1:67" ht="3" customHeight="1">
      <c r="A43" s="17"/>
      <c r="B43" s="25"/>
      <c r="C43" s="57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8"/>
    </row>
    <row r="44" spans="1:67">
      <c r="A44" s="17" t="s">
        <v>18</v>
      </c>
      <c r="B44" s="24" t="s">
        <v>8</v>
      </c>
      <c r="C44" s="57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8"/>
    </row>
    <row r="45" spans="1:67">
      <c r="A45" s="17" t="s">
        <v>80</v>
      </c>
      <c r="B45" s="25" t="s">
        <v>19</v>
      </c>
      <c r="C45" s="57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8"/>
    </row>
    <row r="46" spans="1:67">
      <c r="A46" s="17"/>
      <c r="B46" s="26" t="s">
        <v>125</v>
      </c>
      <c r="C46" s="36">
        <v>0</v>
      </c>
      <c r="D46" s="36">
        <v>0.8002299182257</v>
      </c>
      <c r="E46" s="36">
        <v>0</v>
      </c>
      <c r="F46" s="36">
        <v>0</v>
      </c>
      <c r="G46" s="36">
        <v>0</v>
      </c>
      <c r="H46" s="36">
        <v>1.0238183091155002</v>
      </c>
      <c r="I46" s="36">
        <v>0.10742457938699999</v>
      </c>
      <c r="J46" s="36">
        <v>0</v>
      </c>
      <c r="K46" s="36">
        <v>0</v>
      </c>
      <c r="L46" s="36">
        <v>0.74087071745090005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1.1784738642358012</v>
      </c>
      <c r="S46" s="36">
        <v>0.1080727096774</v>
      </c>
      <c r="T46" s="36">
        <v>0</v>
      </c>
      <c r="U46" s="36">
        <v>0</v>
      </c>
      <c r="V46" s="36">
        <v>0.6275251378061999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37.174788635297155</v>
      </c>
      <c r="AC46" s="36">
        <v>6.4024507307724994</v>
      </c>
      <c r="AD46" s="36">
        <v>0</v>
      </c>
      <c r="AE46" s="36">
        <v>0</v>
      </c>
      <c r="AF46" s="36">
        <v>63.211529965231826</v>
      </c>
      <c r="AG46" s="36">
        <v>0</v>
      </c>
      <c r="AH46" s="36">
        <v>0</v>
      </c>
      <c r="AI46" s="36">
        <v>0</v>
      </c>
      <c r="AJ46" s="36">
        <v>0</v>
      </c>
      <c r="AK46" s="36">
        <v>0</v>
      </c>
      <c r="AL46" s="36">
        <v>57.765589018264926</v>
      </c>
      <c r="AM46" s="36">
        <v>6.5881064995789984</v>
      </c>
      <c r="AN46" s="36">
        <v>1.8489099999998</v>
      </c>
      <c r="AO46" s="36">
        <v>0</v>
      </c>
      <c r="AP46" s="36">
        <v>44.921257131691796</v>
      </c>
      <c r="AQ46" s="36">
        <v>0</v>
      </c>
      <c r="AR46" s="36">
        <v>0</v>
      </c>
      <c r="AS46" s="36">
        <v>0</v>
      </c>
      <c r="AT46" s="36">
        <v>0</v>
      </c>
      <c r="AU46" s="36">
        <v>0</v>
      </c>
      <c r="AV46" s="36">
        <v>21.36510776847399</v>
      </c>
      <c r="AW46" s="36">
        <v>1.7291094416445001</v>
      </c>
      <c r="AX46" s="36">
        <v>0</v>
      </c>
      <c r="AY46" s="36">
        <v>0</v>
      </c>
      <c r="AZ46" s="36">
        <v>32.764988539376795</v>
      </c>
      <c r="BA46" s="36">
        <v>0</v>
      </c>
      <c r="BB46" s="36">
        <v>0</v>
      </c>
      <c r="BC46" s="36">
        <v>0</v>
      </c>
      <c r="BD46" s="36">
        <v>0</v>
      </c>
      <c r="BE46" s="36">
        <v>0</v>
      </c>
      <c r="BF46" s="36">
        <v>10.620552510650393</v>
      </c>
      <c r="BG46" s="36">
        <v>6.7429032655479011</v>
      </c>
      <c r="BH46" s="36">
        <v>0.53709758064510005</v>
      </c>
      <c r="BI46" s="36">
        <v>0</v>
      </c>
      <c r="BJ46" s="36">
        <v>8.353434022834902</v>
      </c>
      <c r="BK46" s="39">
        <f>SUM(C46:BJ46)</f>
        <v>304.61224034590907</v>
      </c>
    </row>
    <row r="47" spans="1:67">
      <c r="A47" s="17"/>
      <c r="B47" s="27" t="s">
        <v>87</v>
      </c>
      <c r="C47" s="36">
        <f>SUM(C46)</f>
        <v>0</v>
      </c>
      <c r="D47" s="36">
        <f t="shared" ref="D47:BJ47" si="13">SUM(D46)</f>
        <v>0.8002299182257</v>
      </c>
      <c r="E47" s="36">
        <f t="shared" si="13"/>
        <v>0</v>
      </c>
      <c r="F47" s="36">
        <f t="shared" si="13"/>
        <v>0</v>
      </c>
      <c r="G47" s="36">
        <f t="shared" si="13"/>
        <v>0</v>
      </c>
      <c r="H47" s="36">
        <f t="shared" si="13"/>
        <v>1.0238183091155002</v>
      </c>
      <c r="I47" s="36">
        <f t="shared" si="13"/>
        <v>0.10742457938699999</v>
      </c>
      <c r="J47" s="36">
        <f t="shared" si="13"/>
        <v>0</v>
      </c>
      <c r="K47" s="36">
        <f t="shared" si="13"/>
        <v>0</v>
      </c>
      <c r="L47" s="36">
        <f t="shared" si="13"/>
        <v>0.74087071745090005</v>
      </c>
      <c r="M47" s="36">
        <f t="shared" si="13"/>
        <v>0</v>
      </c>
      <c r="N47" s="36">
        <f t="shared" si="13"/>
        <v>0</v>
      </c>
      <c r="O47" s="36">
        <f t="shared" si="13"/>
        <v>0</v>
      </c>
      <c r="P47" s="36">
        <f t="shared" si="13"/>
        <v>0</v>
      </c>
      <c r="Q47" s="36">
        <f t="shared" si="13"/>
        <v>0</v>
      </c>
      <c r="R47" s="36">
        <f t="shared" si="13"/>
        <v>1.1784738642358012</v>
      </c>
      <c r="S47" s="36">
        <f t="shared" si="13"/>
        <v>0.1080727096774</v>
      </c>
      <c r="T47" s="36">
        <f t="shared" si="13"/>
        <v>0</v>
      </c>
      <c r="U47" s="36">
        <f t="shared" si="13"/>
        <v>0</v>
      </c>
      <c r="V47" s="36">
        <f t="shared" si="13"/>
        <v>0.6275251378061999</v>
      </c>
      <c r="W47" s="36">
        <f t="shared" si="13"/>
        <v>0</v>
      </c>
      <c r="X47" s="36">
        <f t="shared" si="13"/>
        <v>0</v>
      </c>
      <c r="Y47" s="36">
        <f t="shared" si="13"/>
        <v>0</v>
      </c>
      <c r="Z47" s="36">
        <f t="shared" si="13"/>
        <v>0</v>
      </c>
      <c r="AA47" s="36">
        <f t="shared" si="13"/>
        <v>0</v>
      </c>
      <c r="AB47" s="36">
        <f t="shared" si="13"/>
        <v>37.174788635297155</v>
      </c>
      <c r="AC47" s="36">
        <f t="shared" si="13"/>
        <v>6.4024507307724994</v>
      </c>
      <c r="AD47" s="36">
        <f t="shared" si="13"/>
        <v>0</v>
      </c>
      <c r="AE47" s="36">
        <f t="shared" si="13"/>
        <v>0</v>
      </c>
      <c r="AF47" s="36">
        <f t="shared" si="13"/>
        <v>63.211529965231826</v>
      </c>
      <c r="AG47" s="36">
        <f t="shared" si="13"/>
        <v>0</v>
      </c>
      <c r="AH47" s="36">
        <f t="shared" si="13"/>
        <v>0</v>
      </c>
      <c r="AI47" s="36">
        <f t="shared" si="13"/>
        <v>0</v>
      </c>
      <c r="AJ47" s="36">
        <f t="shared" si="13"/>
        <v>0</v>
      </c>
      <c r="AK47" s="36">
        <f t="shared" si="13"/>
        <v>0</v>
      </c>
      <c r="AL47" s="36">
        <f t="shared" si="13"/>
        <v>57.765589018264926</v>
      </c>
      <c r="AM47" s="36">
        <f t="shared" si="13"/>
        <v>6.5881064995789984</v>
      </c>
      <c r="AN47" s="36">
        <f t="shared" si="13"/>
        <v>1.8489099999998</v>
      </c>
      <c r="AO47" s="36">
        <f t="shared" si="13"/>
        <v>0</v>
      </c>
      <c r="AP47" s="36">
        <f t="shared" si="13"/>
        <v>44.921257131691796</v>
      </c>
      <c r="AQ47" s="36">
        <f t="shared" si="13"/>
        <v>0</v>
      </c>
      <c r="AR47" s="36">
        <f t="shared" si="13"/>
        <v>0</v>
      </c>
      <c r="AS47" s="36">
        <f t="shared" si="13"/>
        <v>0</v>
      </c>
      <c r="AT47" s="36">
        <f t="shared" si="13"/>
        <v>0</v>
      </c>
      <c r="AU47" s="36">
        <f t="shared" si="13"/>
        <v>0</v>
      </c>
      <c r="AV47" s="36">
        <f t="shared" si="13"/>
        <v>21.36510776847399</v>
      </c>
      <c r="AW47" s="36">
        <f t="shared" si="13"/>
        <v>1.7291094416445001</v>
      </c>
      <c r="AX47" s="36">
        <f t="shared" si="13"/>
        <v>0</v>
      </c>
      <c r="AY47" s="36">
        <f t="shared" si="13"/>
        <v>0</v>
      </c>
      <c r="AZ47" s="36">
        <f t="shared" si="13"/>
        <v>32.764988539376795</v>
      </c>
      <c r="BA47" s="36">
        <f t="shared" si="13"/>
        <v>0</v>
      </c>
      <c r="BB47" s="36">
        <f t="shared" si="13"/>
        <v>0</v>
      </c>
      <c r="BC47" s="36">
        <f t="shared" si="13"/>
        <v>0</v>
      </c>
      <c r="BD47" s="36">
        <f t="shared" si="13"/>
        <v>0</v>
      </c>
      <c r="BE47" s="36">
        <f t="shared" si="13"/>
        <v>0</v>
      </c>
      <c r="BF47" s="36">
        <f t="shared" si="13"/>
        <v>10.620552510650393</v>
      </c>
      <c r="BG47" s="36">
        <f t="shared" si="13"/>
        <v>6.7429032655479011</v>
      </c>
      <c r="BH47" s="36">
        <f t="shared" si="13"/>
        <v>0.53709758064510005</v>
      </c>
      <c r="BI47" s="36">
        <f t="shared" si="13"/>
        <v>0</v>
      </c>
      <c r="BJ47" s="36">
        <f t="shared" si="13"/>
        <v>8.353434022834902</v>
      </c>
      <c r="BK47" s="39">
        <f>SUM(BK46)</f>
        <v>304.61224034590907</v>
      </c>
    </row>
    <row r="48" spans="1:67" ht="2.25" customHeight="1">
      <c r="A48" s="17"/>
      <c r="B48" s="25"/>
      <c r="C48" s="57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8"/>
    </row>
    <row r="49" spans="1:63">
      <c r="A49" s="17" t="s">
        <v>4</v>
      </c>
      <c r="B49" s="24" t="s">
        <v>9</v>
      </c>
      <c r="C49" s="57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8"/>
    </row>
    <row r="50" spans="1:63">
      <c r="A50" s="17" t="s">
        <v>80</v>
      </c>
      <c r="B50" s="25" t="s">
        <v>20</v>
      </c>
      <c r="C50" s="57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8"/>
    </row>
    <row r="51" spans="1:63">
      <c r="A51" s="17"/>
      <c r="B51" s="34" t="s">
        <v>117</v>
      </c>
      <c r="C51" s="40">
        <v>0</v>
      </c>
      <c r="D51" s="40">
        <v>44.0642</v>
      </c>
      <c r="E51" s="40">
        <v>0</v>
      </c>
      <c r="F51" s="40">
        <v>0</v>
      </c>
      <c r="G51" s="40">
        <v>0</v>
      </c>
      <c r="H51" s="40">
        <v>15.610300000000001</v>
      </c>
      <c r="I51" s="40">
        <v>0.45590000000000003</v>
      </c>
      <c r="J51" s="40">
        <v>0</v>
      </c>
      <c r="K51" s="40">
        <v>0</v>
      </c>
      <c r="L51" s="40">
        <v>6.9017999999999997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9.3539999999999992</v>
      </c>
      <c r="S51" s="40">
        <v>0.1963</v>
      </c>
      <c r="T51" s="40">
        <v>0</v>
      </c>
      <c r="U51" s="40">
        <v>0</v>
      </c>
      <c r="V51" s="40">
        <v>1.9955000000000001</v>
      </c>
      <c r="W51" s="40">
        <v>0</v>
      </c>
      <c r="X51" s="40">
        <v>0</v>
      </c>
      <c r="Y51" s="40">
        <v>0</v>
      </c>
      <c r="Z51" s="40">
        <v>0</v>
      </c>
      <c r="AA51" s="40">
        <v>0</v>
      </c>
      <c r="AB51" s="40">
        <v>0</v>
      </c>
      <c r="AC51" s="40">
        <v>0</v>
      </c>
      <c r="AD51" s="40">
        <v>0</v>
      </c>
      <c r="AE51" s="40">
        <v>0</v>
      </c>
      <c r="AF51" s="40">
        <v>0</v>
      </c>
      <c r="AG51" s="40">
        <v>0</v>
      </c>
      <c r="AH51" s="40">
        <v>0</v>
      </c>
      <c r="AI51" s="40">
        <v>0</v>
      </c>
      <c r="AJ51" s="40">
        <v>0</v>
      </c>
      <c r="AK51" s="40">
        <v>0</v>
      </c>
      <c r="AL51" s="40">
        <v>0</v>
      </c>
      <c r="AM51" s="40">
        <v>0</v>
      </c>
      <c r="AN51" s="40">
        <v>0</v>
      </c>
      <c r="AO51" s="40">
        <v>0</v>
      </c>
      <c r="AP51" s="40">
        <v>0</v>
      </c>
      <c r="AQ51" s="40">
        <v>0</v>
      </c>
      <c r="AR51" s="40">
        <v>0</v>
      </c>
      <c r="AS51" s="40">
        <v>0</v>
      </c>
      <c r="AT51" s="40">
        <v>0</v>
      </c>
      <c r="AU51" s="40">
        <v>0</v>
      </c>
      <c r="AV51" s="40">
        <v>0</v>
      </c>
      <c r="AW51" s="40">
        <v>0</v>
      </c>
      <c r="AX51" s="40">
        <v>0</v>
      </c>
      <c r="AY51" s="40">
        <v>0</v>
      </c>
      <c r="AZ51" s="40">
        <v>0</v>
      </c>
      <c r="BA51" s="40">
        <v>0</v>
      </c>
      <c r="BB51" s="40">
        <v>0</v>
      </c>
      <c r="BC51" s="40">
        <v>0</v>
      </c>
      <c r="BD51" s="40">
        <v>0</v>
      </c>
      <c r="BE51" s="40">
        <v>0</v>
      </c>
      <c r="BF51" s="40">
        <v>0</v>
      </c>
      <c r="BG51" s="40">
        <v>0</v>
      </c>
      <c r="BH51" s="40">
        <v>0</v>
      </c>
      <c r="BI51" s="40">
        <v>0</v>
      </c>
      <c r="BJ51" s="40">
        <v>0</v>
      </c>
      <c r="BK51" s="39">
        <f>SUM(C51:BJ51)</f>
        <v>78.578000000000003</v>
      </c>
    </row>
    <row r="52" spans="1:63">
      <c r="A52" s="17"/>
      <c r="B52" s="26" t="s">
        <v>89</v>
      </c>
      <c r="C52" s="36">
        <f>SUM(C51)</f>
        <v>0</v>
      </c>
      <c r="D52" s="36">
        <f t="shared" ref="D52:BJ52" si="14">SUM(D51)</f>
        <v>44.0642</v>
      </c>
      <c r="E52" s="36">
        <f t="shared" si="14"/>
        <v>0</v>
      </c>
      <c r="F52" s="36">
        <f t="shared" si="14"/>
        <v>0</v>
      </c>
      <c r="G52" s="36">
        <f t="shared" si="14"/>
        <v>0</v>
      </c>
      <c r="H52" s="36">
        <f t="shared" si="14"/>
        <v>15.610300000000001</v>
      </c>
      <c r="I52" s="36">
        <f t="shared" si="14"/>
        <v>0.45590000000000003</v>
      </c>
      <c r="J52" s="36">
        <f t="shared" si="14"/>
        <v>0</v>
      </c>
      <c r="K52" s="36">
        <f t="shared" si="14"/>
        <v>0</v>
      </c>
      <c r="L52" s="36">
        <f t="shared" si="14"/>
        <v>6.9017999999999997</v>
      </c>
      <c r="M52" s="36">
        <f t="shared" si="14"/>
        <v>0</v>
      </c>
      <c r="N52" s="36">
        <f t="shared" si="14"/>
        <v>0</v>
      </c>
      <c r="O52" s="36">
        <f t="shared" si="14"/>
        <v>0</v>
      </c>
      <c r="P52" s="36">
        <f t="shared" si="14"/>
        <v>0</v>
      </c>
      <c r="Q52" s="36">
        <f t="shared" si="14"/>
        <v>0</v>
      </c>
      <c r="R52" s="36">
        <f t="shared" si="14"/>
        <v>9.3539999999999992</v>
      </c>
      <c r="S52" s="36">
        <f t="shared" si="14"/>
        <v>0.1963</v>
      </c>
      <c r="T52" s="36">
        <f t="shared" si="14"/>
        <v>0</v>
      </c>
      <c r="U52" s="36">
        <f t="shared" si="14"/>
        <v>0</v>
      </c>
      <c r="V52" s="36">
        <f t="shared" si="14"/>
        <v>1.9955000000000001</v>
      </c>
      <c r="W52" s="36">
        <f t="shared" si="14"/>
        <v>0</v>
      </c>
      <c r="X52" s="36">
        <f t="shared" si="14"/>
        <v>0</v>
      </c>
      <c r="Y52" s="36">
        <f t="shared" si="14"/>
        <v>0</v>
      </c>
      <c r="Z52" s="36">
        <f t="shared" si="14"/>
        <v>0</v>
      </c>
      <c r="AA52" s="36">
        <f t="shared" si="14"/>
        <v>0</v>
      </c>
      <c r="AB52" s="36">
        <f t="shared" si="14"/>
        <v>0</v>
      </c>
      <c r="AC52" s="36">
        <f t="shared" si="14"/>
        <v>0</v>
      </c>
      <c r="AD52" s="36">
        <f t="shared" si="14"/>
        <v>0</v>
      </c>
      <c r="AE52" s="36">
        <f t="shared" si="14"/>
        <v>0</v>
      </c>
      <c r="AF52" s="36">
        <f t="shared" si="14"/>
        <v>0</v>
      </c>
      <c r="AG52" s="36">
        <f t="shared" si="14"/>
        <v>0</v>
      </c>
      <c r="AH52" s="36">
        <f t="shared" si="14"/>
        <v>0</v>
      </c>
      <c r="AI52" s="36">
        <f t="shared" si="14"/>
        <v>0</v>
      </c>
      <c r="AJ52" s="36">
        <f t="shared" si="14"/>
        <v>0</v>
      </c>
      <c r="AK52" s="36">
        <f t="shared" si="14"/>
        <v>0</v>
      </c>
      <c r="AL52" s="36">
        <f t="shared" si="14"/>
        <v>0</v>
      </c>
      <c r="AM52" s="36">
        <f t="shared" si="14"/>
        <v>0</v>
      </c>
      <c r="AN52" s="36">
        <f t="shared" si="14"/>
        <v>0</v>
      </c>
      <c r="AO52" s="36">
        <f t="shared" si="14"/>
        <v>0</v>
      </c>
      <c r="AP52" s="36">
        <f t="shared" si="14"/>
        <v>0</v>
      </c>
      <c r="AQ52" s="36">
        <f t="shared" si="14"/>
        <v>0</v>
      </c>
      <c r="AR52" s="36">
        <f t="shared" si="14"/>
        <v>0</v>
      </c>
      <c r="AS52" s="36">
        <f t="shared" si="14"/>
        <v>0</v>
      </c>
      <c r="AT52" s="36">
        <f t="shared" si="14"/>
        <v>0</v>
      </c>
      <c r="AU52" s="36">
        <f t="shared" si="14"/>
        <v>0</v>
      </c>
      <c r="AV52" s="36">
        <f t="shared" si="14"/>
        <v>0</v>
      </c>
      <c r="AW52" s="36">
        <f t="shared" si="14"/>
        <v>0</v>
      </c>
      <c r="AX52" s="36">
        <f t="shared" si="14"/>
        <v>0</v>
      </c>
      <c r="AY52" s="36">
        <f t="shared" si="14"/>
        <v>0</v>
      </c>
      <c r="AZ52" s="36">
        <f t="shared" si="14"/>
        <v>0</v>
      </c>
      <c r="BA52" s="36">
        <f t="shared" si="14"/>
        <v>0</v>
      </c>
      <c r="BB52" s="36">
        <f t="shared" si="14"/>
        <v>0</v>
      </c>
      <c r="BC52" s="36">
        <f t="shared" si="14"/>
        <v>0</v>
      </c>
      <c r="BD52" s="36">
        <f t="shared" si="14"/>
        <v>0</v>
      </c>
      <c r="BE52" s="36">
        <f t="shared" si="14"/>
        <v>0</v>
      </c>
      <c r="BF52" s="36">
        <f t="shared" si="14"/>
        <v>0</v>
      </c>
      <c r="BG52" s="36">
        <f t="shared" si="14"/>
        <v>0</v>
      </c>
      <c r="BH52" s="36">
        <f t="shared" si="14"/>
        <v>0</v>
      </c>
      <c r="BI52" s="36">
        <f t="shared" si="14"/>
        <v>0</v>
      </c>
      <c r="BJ52" s="36">
        <f t="shared" si="14"/>
        <v>0</v>
      </c>
      <c r="BK52" s="39">
        <f>SUM(BK51)</f>
        <v>78.578000000000003</v>
      </c>
    </row>
    <row r="53" spans="1:63">
      <c r="A53" s="17" t="s">
        <v>81</v>
      </c>
      <c r="B53" s="25" t="s">
        <v>21</v>
      </c>
      <c r="C53" s="57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8"/>
    </row>
    <row r="54" spans="1:63">
      <c r="A54" s="17"/>
      <c r="B54" s="26" t="s">
        <v>40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0</v>
      </c>
      <c r="O54" s="36">
        <v>0</v>
      </c>
      <c r="P54" s="36">
        <v>0</v>
      </c>
      <c r="Q54" s="36">
        <v>0</v>
      </c>
      <c r="R54" s="36">
        <v>0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0</v>
      </c>
      <c r="AI54" s="36">
        <v>0</v>
      </c>
      <c r="AJ54" s="36">
        <v>0</v>
      </c>
      <c r="AK54" s="36">
        <v>0</v>
      </c>
      <c r="AL54" s="36">
        <v>0</v>
      </c>
      <c r="AM54" s="36">
        <v>0</v>
      </c>
      <c r="AN54" s="36">
        <v>0</v>
      </c>
      <c r="AO54" s="36">
        <v>0</v>
      </c>
      <c r="AP54" s="36">
        <v>0</v>
      </c>
      <c r="AQ54" s="36">
        <v>0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0</v>
      </c>
      <c r="AY54" s="36">
        <v>0</v>
      </c>
      <c r="AZ54" s="36">
        <v>0</v>
      </c>
      <c r="BA54" s="36">
        <v>0</v>
      </c>
      <c r="BB54" s="36">
        <v>0</v>
      </c>
      <c r="BC54" s="36">
        <v>0</v>
      </c>
      <c r="BD54" s="36">
        <v>0</v>
      </c>
      <c r="BE54" s="36">
        <v>0</v>
      </c>
      <c r="BF54" s="36">
        <v>0</v>
      </c>
      <c r="BG54" s="36">
        <v>0</v>
      </c>
      <c r="BH54" s="36">
        <v>0</v>
      </c>
      <c r="BI54" s="36">
        <v>0</v>
      </c>
      <c r="BJ54" s="36">
        <v>0</v>
      </c>
      <c r="BK54" s="39">
        <f>SUM(C54:BJ54)</f>
        <v>0</v>
      </c>
    </row>
    <row r="55" spans="1:63">
      <c r="A55" s="17"/>
      <c r="B55" s="26" t="s">
        <v>90</v>
      </c>
      <c r="C55" s="36">
        <f t="shared" ref="C55:BJ55" si="15">SUM(C54)</f>
        <v>0</v>
      </c>
      <c r="D55" s="36">
        <f t="shared" si="15"/>
        <v>0</v>
      </c>
      <c r="E55" s="36">
        <f t="shared" si="15"/>
        <v>0</v>
      </c>
      <c r="F55" s="36">
        <f t="shared" si="15"/>
        <v>0</v>
      </c>
      <c r="G55" s="36">
        <f t="shared" si="15"/>
        <v>0</v>
      </c>
      <c r="H55" s="36">
        <f t="shared" si="15"/>
        <v>0</v>
      </c>
      <c r="I55" s="36">
        <f t="shared" si="15"/>
        <v>0</v>
      </c>
      <c r="J55" s="36">
        <f t="shared" si="15"/>
        <v>0</v>
      </c>
      <c r="K55" s="36">
        <f t="shared" si="15"/>
        <v>0</v>
      </c>
      <c r="L55" s="36">
        <f t="shared" si="15"/>
        <v>0</v>
      </c>
      <c r="M55" s="36">
        <f t="shared" si="15"/>
        <v>0</v>
      </c>
      <c r="N55" s="36">
        <f t="shared" si="15"/>
        <v>0</v>
      </c>
      <c r="O55" s="36">
        <f t="shared" si="15"/>
        <v>0</v>
      </c>
      <c r="P55" s="36">
        <f t="shared" si="15"/>
        <v>0</v>
      </c>
      <c r="Q55" s="36">
        <f t="shared" si="15"/>
        <v>0</v>
      </c>
      <c r="R55" s="36">
        <f t="shared" si="15"/>
        <v>0</v>
      </c>
      <c r="S55" s="36">
        <f t="shared" si="15"/>
        <v>0</v>
      </c>
      <c r="T55" s="36">
        <f t="shared" si="15"/>
        <v>0</v>
      </c>
      <c r="U55" s="36">
        <f t="shared" si="15"/>
        <v>0</v>
      </c>
      <c r="V55" s="36">
        <f t="shared" si="15"/>
        <v>0</v>
      </c>
      <c r="W55" s="36">
        <f t="shared" si="15"/>
        <v>0</v>
      </c>
      <c r="X55" s="36">
        <f t="shared" si="15"/>
        <v>0</v>
      </c>
      <c r="Y55" s="36">
        <f t="shared" si="15"/>
        <v>0</v>
      </c>
      <c r="Z55" s="36">
        <f t="shared" si="15"/>
        <v>0</v>
      </c>
      <c r="AA55" s="36">
        <f t="shared" si="15"/>
        <v>0</v>
      </c>
      <c r="AB55" s="36">
        <f t="shared" si="15"/>
        <v>0</v>
      </c>
      <c r="AC55" s="36">
        <f t="shared" si="15"/>
        <v>0</v>
      </c>
      <c r="AD55" s="36">
        <f t="shared" si="15"/>
        <v>0</v>
      </c>
      <c r="AE55" s="36">
        <f t="shared" si="15"/>
        <v>0</v>
      </c>
      <c r="AF55" s="36">
        <f t="shared" si="15"/>
        <v>0</v>
      </c>
      <c r="AG55" s="36">
        <f t="shared" si="15"/>
        <v>0</v>
      </c>
      <c r="AH55" s="36">
        <f t="shared" si="15"/>
        <v>0</v>
      </c>
      <c r="AI55" s="36">
        <f t="shared" si="15"/>
        <v>0</v>
      </c>
      <c r="AJ55" s="36">
        <f t="shared" si="15"/>
        <v>0</v>
      </c>
      <c r="AK55" s="36">
        <f t="shared" si="15"/>
        <v>0</v>
      </c>
      <c r="AL55" s="36">
        <f t="shared" si="15"/>
        <v>0</v>
      </c>
      <c r="AM55" s="36">
        <f t="shared" si="15"/>
        <v>0</v>
      </c>
      <c r="AN55" s="36">
        <f t="shared" si="15"/>
        <v>0</v>
      </c>
      <c r="AO55" s="36">
        <f t="shared" si="15"/>
        <v>0</v>
      </c>
      <c r="AP55" s="36">
        <f t="shared" si="15"/>
        <v>0</v>
      </c>
      <c r="AQ55" s="36">
        <f t="shared" si="15"/>
        <v>0</v>
      </c>
      <c r="AR55" s="36">
        <f t="shared" si="15"/>
        <v>0</v>
      </c>
      <c r="AS55" s="36">
        <f t="shared" si="15"/>
        <v>0</v>
      </c>
      <c r="AT55" s="36">
        <f t="shared" si="15"/>
        <v>0</v>
      </c>
      <c r="AU55" s="36">
        <f t="shared" si="15"/>
        <v>0</v>
      </c>
      <c r="AV55" s="36">
        <f t="shared" si="15"/>
        <v>0</v>
      </c>
      <c r="AW55" s="36">
        <f t="shared" si="15"/>
        <v>0</v>
      </c>
      <c r="AX55" s="36">
        <f t="shared" si="15"/>
        <v>0</v>
      </c>
      <c r="AY55" s="36">
        <f t="shared" si="15"/>
        <v>0</v>
      </c>
      <c r="AZ55" s="36">
        <f t="shared" si="15"/>
        <v>0</v>
      </c>
      <c r="BA55" s="36">
        <f t="shared" si="15"/>
        <v>0</v>
      </c>
      <c r="BB55" s="36">
        <f t="shared" si="15"/>
        <v>0</v>
      </c>
      <c r="BC55" s="36">
        <f t="shared" si="15"/>
        <v>0</v>
      </c>
      <c r="BD55" s="36">
        <f t="shared" si="15"/>
        <v>0</v>
      </c>
      <c r="BE55" s="36">
        <f t="shared" si="15"/>
        <v>0</v>
      </c>
      <c r="BF55" s="36">
        <f t="shared" si="15"/>
        <v>0</v>
      </c>
      <c r="BG55" s="36">
        <f t="shared" si="15"/>
        <v>0</v>
      </c>
      <c r="BH55" s="36">
        <f t="shared" si="15"/>
        <v>0</v>
      </c>
      <c r="BI55" s="36">
        <f t="shared" si="15"/>
        <v>0</v>
      </c>
      <c r="BJ55" s="36">
        <f t="shared" si="15"/>
        <v>0</v>
      </c>
      <c r="BK55" s="39">
        <f>SUM(BK54)</f>
        <v>0</v>
      </c>
    </row>
    <row r="56" spans="1:63">
      <c r="A56" s="17"/>
      <c r="B56" s="27" t="s">
        <v>88</v>
      </c>
      <c r="C56" s="38">
        <f>C55+C52</f>
        <v>0</v>
      </c>
      <c r="D56" s="38">
        <f t="shared" ref="D56:BJ56" si="16">D55+D52</f>
        <v>44.0642</v>
      </c>
      <c r="E56" s="38">
        <f t="shared" si="16"/>
        <v>0</v>
      </c>
      <c r="F56" s="38">
        <f t="shared" si="16"/>
        <v>0</v>
      </c>
      <c r="G56" s="38">
        <f t="shared" si="16"/>
        <v>0</v>
      </c>
      <c r="H56" s="38">
        <f t="shared" si="16"/>
        <v>15.610300000000001</v>
      </c>
      <c r="I56" s="38">
        <f t="shared" si="16"/>
        <v>0.45590000000000003</v>
      </c>
      <c r="J56" s="38">
        <f t="shared" si="16"/>
        <v>0</v>
      </c>
      <c r="K56" s="38">
        <f t="shared" si="16"/>
        <v>0</v>
      </c>
      <c r="L56" s="38">
        <f t="shared" si="16"/>
        <v>6.9017999999999997</v>
      </c>
      <c r="M56" s="38">
        <f t="shared" si="16"/>
        <v>0</v>
      </c>
      <c r="N56" s="38">
        <f t="shared" si="16"/>
        <v>0</v>
      </c>
      <c r="O56" s="38">
        <f t="shared" si="16"/>
        <v>0</v>
      </c>
      <c r="P56" s="38">
        <f t="shared" si="16"/>
        <v>0</v>
      </c>
      <c r="Q56" s="38">
        <f t="shared" si="16"/>
        <v>0</v>
      </c>
      <c r="R56" s="38">
        <f t="shared" si="16"/>
        <v>9.3539999999999992</v>
      </c>
      <c r="S56" s="38">
        <f t="shared" si="16"/>
        <v>0.1963</v>
      </c>
      <c r="T56" s="38">
        <f t="shared" si="16"/>
        <v>0</v>
      </c>
      <c r="U56" s="38">
        <f t="shared" si="16"/>
        <v>0</v>
      </c>
      <c r="V56" s="38">
        <f t="shared" si="16"/>
        <v>1.9955000000000001</v>
      </c>
      <c r="W56" s="38">
        <f t="shared" si="16"/>
        <v>0</v>
      </c>
      <c r="X56" s="38">
        <f t="shared" si="16"/>
        <v>0</v>
      </c>
      <c r="Y56" s="38">
        <f t="shared" si="16"/>
        <v>0</v>
      </c>
      <c r="Z56" s="38">
        <f t="shared" si="16"/>
        <v>0</v>
      </c>
      <c r="AA56" s="38">
        <f t="shared" si="16"/>
        <v>0</v>
      </c>
      <c r="AB56" s="38">
        <f t="shared" si="16"/>
        <v>0</v>
      </c>
      <c r="AC56" s="38">
        <f t="shared" si="16"/>
        <v>0</v>
      </c>
      <c r="AD56" s="38">
        <f t="shared" si="16"/>
        <v>0</v>
      </c>
      <c r="AE56" s="38">
        <f t="shared" si="16"/>
        <v>0</v>
      </c>
      <c r="AF56" s="38">
        <f t="shared" si="16"/>
        <v>0</v>
      </c>
      <c r="AG56" s="38">
        <f t="shared" si="16"/>
        <v>0</v>
      </c>
      <c r="AH56" s="38">
        <f t="shared" si="16"/>
        <v>0</v>
      </c>
      <c r="AI56" s="38">
        <f t="shared" si="16"/>
        <v>0</v>
      </c>
      <c r="AJ56" s="38">
        <f t="shared" si="16"/>
        <v>0</v>
      </c>
      <c r="AK56" s="38">
        <f t="shared" si="16"/>
        <v>0</v>
      </c>
      <c r="AL56" s="38">
        <f t="shared" si="16"/>
        <v>0</v>
      </c>
      <c r="AM56" s="38">
        <f t="shared" si="16"/>
        <v>0</v>
      </c>
      <c r="AN56" s="38">
        <f t="shared" si="16"/>
        <v>0</v>
      </c>
      <c r="AO56" s="38">
        <f t="shared" si="16"/>
        <v>0</v>
      </c>
      <c r="AP56" s="38">
        <f t="shared" si="16"/>
        <v>0</v>
      </c>
      <c r="AQ56" s="38">
        <f t="shared" si="16"/>
        <v>0</v>
      </c>
      <c r="AR56" s="38">
        <f t="shared" si="16"/>
        <v>0</v>
      </c>
      <c r="AS56" s="38">
        <f t="shared" si="16"/>
        <v>0</v>
      </c>
      <c r="AT56" s="38">
        <f t="shared" si="16"/>
        <v>0</v>
      </c>
      <c r="AU56" s="38">
        <f t="shared" si="16"/>
        <v>0</v>
      </c>
      <c r="AV56" s="38">
        <f t="shared" si="16"/>
        <v>0</v>
      </c>
      <c r="AW56" s="38">
        <f t="shared" si="16"/>
        <v>0</v>
      </c>
      <c r="AX56" s="38">
        <f t="shared" si="16"/>
        <v>0</v>
      </c>
      <c r="AY56" s="38">
        <f t="shared" si="16"/>
        <v>0</v>
      </c>
      <c r="AZ56" s="38">
        <f t="shared" si="16"/>
        <v>0</v>
      </c>
      <c r="BA56" s="38">
        <f t="shared" si="16"/>
        <v>0</v>
      </c>
      <c r="BB56" s="38">
        <f t="shared" si="16"/>
        <v>0</v>
      </c>
      <c r="BC56" s="38">
        <f t="shared" si="16"/>
        <v>0</v>
      </c>
      <c r="BD56" s="38">
        <f t="shared" si="16"/>
        <v>0</v>
      </c>
      <c r="BE56" s="38">
        <f t="shared" si="16"/>
        <v>0</v>
      </c>
      <c r="BF56" s="38">
        <f t="shared" si="16"/>
        <v>0</v>
      </c>
      <c r="BG56" s="38">
        <f t="shared" si="16"/>
        <v>0</v>
      </c>
      <c r="BH56" s="38">
        <f t="shared" si="16"/>
        <v>0</v>
      </c>
      <c r="BI56" s="38">
        <f t="shared" si="16"/>
        <v>0</v>
      </c>
      <c r="BJ56" s="38">
        <f t="shared" si="16"/>
        <v>0</v>
      </c>
      <c r="BK56" s="38">
        <f>BK55+BK52</f>
        <v>78.578000000000003</v>
      </c>
    </row>
    <row r="57" spans="1:63" ht="4.5" customHeight="1">
      <c r="A57" s="17"/>
      <c r="B57" s="25"/>
      <c r="C57" s="57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8"/>
    </row>
    <row r="58" spans="1:63">
      <c r="A58" s="17" t="s">
        <v>22</v>
      </c>
      <c r="B58" s="24" t="s">
        <v>23</v>
      </c>
      <c r="C58" s="57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8"/>
    </row>
    <row r="59" spans="1:63">
      <c r="A59" s="17" t="s">
        <v>80</v>
      </c>
      <c r="B59" s="25" t="s">
        <v>24</v>
      </c>
      <c r="C59" s="57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8"/>
    </row>
    <row r="60" spans="1:63">
      <c r="A60" s="17"/>
      <c r="B60" s="26" t="s">
        <v>40</v>
      </c>
      <c r="C60" s="36">
        <v>0</v>
      </c>
      <c r="D60" s="36">
        <v>0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s="36">
        <v>0</v>
      </c>
      <c r="AI60" s="36">
        <v>0</v>
      </c>
      <c r="AJ60" s="36">
        <v>0</v>
      </c>
      <c r="AK60" s="36">
        <v>0</v>
      </c>
      <c r="AL60" s="36">
        <v>0</v>
      </c>
      <c r="AM60" s="36">
        <v>0</v>
      </c>
      <c r="AN60" s="36">
        <v>0</v>
      </c>
      <c r="AO60" s="36">
        <v>0</v>
      </c>
      <c r="AP60" s="36">
        <v>0</v>
      </c>
      <c r="AQ60" s="36">
        <v>0</v>
      </c>
      <c r="AR60" s="36">
        <v>0</v>
      </c>
      <c r="AS60" s="36">
        <v>0</v>
      </c>
      <c r="AT60" s="36">
        <v>0</v>
      </c>
      <c r="AU60" s="36">
        <v>0</v>
      </c>
      <c r="AV60" s="36">
        <v>0</v>
      </c>
      <c r="AW60" s="36">
        <v>0</v>
      </c>
      <c r="AX60" s="36">
        <v>0</v>
      </c>
      <c r="AY60" s="36">
        <v>0</v>
      </c>
      <c r="AZ60" s="36">
        <v>0</v>
      </c>
      <c r="BA60" s="36">
        <v>0</v>
      </c>
      <c r="BB60" s="36">
        <v>0</v>
      </c>
      <c r="BC60" s="36">
        <v>0</v>
      </c>
      <c r="BD60" s="36">
        <v>0</v>
      </c>
      <c r="BE60" s="36">
        <v>0</v>
      </c>
      <c r="BF60" s="36">
        <v>0</v>
      </c>
      <c r="BG60" s="36">
        <v>0</v>
      </c>
      <c r="BH60" s="36">
        <v>0</v>
      </c>
      <c r="BI60" s="36">
        <v>0</v>
      </c>
      <c r="BJ60" s="36">
        <v>0</v>
      </c>
      <c r="BK60" s="39">
        <f>SUM(C60:BJ60)</f>
        <v>0</v>
      </c>
    </row>
    <row r="61" spans="1:63">
      <c r="A61" s="17"/>
      <c r="B61" s="27" t="s">
        <v>87</v>
      </c>
      <c r="C61" s="36">
        <f t="shared" ref="C61:BJ61" si="17">SUM(C60)</f>
        <v>0</v>
      </c>
      <c r="D61" s="36">
        <f t="shared" si="17"/>
        <v>0</v>
      </c>
      <c r="E61" s="36">
        <f t="shared" si="17"/>
        <v>0</v>
      </c>
      <c r="F61" s="36">
        <f t="shared" si="17"/>
        <v>0</v>
      </c>
      <c r="G61" s="36">
        <f t="shared" si="17"/>
        <v>0</v>
      </c>
      <c r="H61" s="36">
        <f t="shared" si="17"/>
        <v>0</v>
      </c>
      <c r="I61" s="36">
        <f t="shared" si="17"/>
        <v>0</v>
      </c>
      <c r="J61" s="36">
        <f t="shared" si="17"/>
        <v>0</v>
      </c>
      <c r="K61" s="36">
        <f t="shared" si="17"/>
        <v>0</v>
      </c>
      <c r="L61" s="36">
        <f t="shared" si="17"/>
        <v>0</v>
      </c>
      <c r="M61" s="36">
        <f t="shared" si="17"/>
        <v>0</v>
      </c>
      <c r="N61" s="36">
        <f t="shared" si="17"/>
        <v>0</v>
      </c>
      <c r="O61" s="36">
        <f t="shared" si="17"/>
        <v>0</v>
      </c>
      <c r="P61" s="36">
        <f t="shared" si="17"/>
        <v>0</v>
      </c>
      <c r="Q61" s="36">
        <f t="shared" si="17"/>
        <v>0</v>
      </c>
      <c r="R61" s="36">
        <f t="shared" si="17"/>
        <v>0</v>
      </c>
      <c r="S61" s="36">
        <f t="shared" si="17"/>
        <v>0</v>
      </c>
      <c r="T61" s="36">
        <f t="shared" si="17"/>
        <v>0</v>
      </c>
      <c r="U61" s="36">
        <f t="shared" si="17"/>
        <v>0</v>
      </c>
      <c r="V61" s="36">
        <f t="shared" si="17"/>
        <v>0</v>
      </c>
      <c r="W61" s="36">
        <f t="shared" si="17"/>
        <v>0</v>
      </c>
      <c r="X61" s="36">
        <f t="shared" si="17"/>
        <v>0</v>
      </c>
      <c r="Y61" s="36">
        <f t="shared" si="17"/>
        <v>0</v>
      </c>
      <c r="Z61" s="36">
        <f t="shared" si="17"/>
        <v>0</v>
      </c>
      <c r="AA61" s="36">
        <f t="shared" si="17"/>
        <v>0</v>
      </c>
      <c r="AB61" s="36">
        <f t="shared" si="17"/>
        <v>0</v>
      </c>
      <c r="AC61" s="36">
        <f t="shared" si="17"/>
        <v>0</v>
      </c>
      <c r="AD61" s="36">
        <f t="shared" si="17"/>
        <v>0</v>
      </c>
      <c r="AE61" s="36">
        <f t="shared" si="17"/>
        <v>0</v>
      </c>
      <c r="AF61" s="36">
        <f t="shared" si="17"/>
        <v>0</v>
      </c>
      <c r="AG61" s="36">
        <f t="shared" si="17"/>
        <v>0</v>
      </c>
      <c r="AH61" s="36">
        <f t="shared" si="17"/>
        <v>0</v>
      </c>
      <c r="AI61" s="36">
        <f t="shared" si="17"/>
        <v>0</v>
      </c>
      <c r="AJ61" s="36">
        <f t="shared" si="17"/>
        <v>0</v>
      </c>
      <c r="AK61" s="36">
        <f t="shared" si="17"/>
        <v>0</v>
      </c>
      <c r="AL61" s="36">
        <f t="shared" si="17"/>
        <v>0</v>
      </c>
      <c r="AM61" s="36">
        <f t="shared" si="17"/>
        <v>0</v>
      </c>
      <c r="AN61" s="36">
        <f t="shared" si="17"/>
        <v>0</v>
      </c>
      <c r="AO61" s="36">
        <f t="shared" si="17"/>
        <v>0</v>
      </c>
      <c r="AP61" s="36">
        <f t="shared" si="17"/>
        <v>0</v>
      </c>
      <c r="AQ61" s="36">
        <f t="shared" si="17"/>
        <v>0</v>
      </c>
      <c r="AR61" s="36">
        <f t="shared" si="17"/>
        <v>0</v>
      </c>
      <c r="AS61" s="36">
        <f t="shared" si="17"/>
        <v>0</v>
      </c>
      <c r="AT61" s="36">
        <f t="shared" si="17"/>
        <v>0</v>
      </c>
      <c r="AU61" s="36">
        <f t="shared" si="17"/>
        <v>0</v>
      </c>
      <c r="AV61" s="36">
        <f t="shared" si="17"/>
        <v>0</v>
      </c>
      <c r="AW61" s="36">
        <f t="shared" si="17"/>
        <v>0</v>
      </c>
      <c r="AX61" s="36">
        <f t="shared" si="17"/>
        <v>0</v>
      </c>
      <c r="AY61" s="36">
        <f t="shared" si="17"/>
        <v>0</v>
      </c>
      <c r="AZ61" s="36">
        <f t="shared" si="17"/>
        <v>0</v>
      </c>
      <c r="BA61" s="36">
        <f t="shared" si="17"/>
        <v>0</v>
      </c>
      <c r="BB61" s="36">
        <f t="shared" si="17"/>
        <v>0</v>
      </c>
      <c r="BC61" s="36">
        <f t="shared" si="17"/>
        <v>0</v>
      </c>
      <c r="BD61" s="36">
        <f t="shared" si="17"/>
        <v>0</v>
      </c>
      <c r="BE61" s="36">
        <f t="shared" si="17"/>
        <v>0</v>
      </c>
      <c r="BF61" s="36">
        <f t="shared" si="17"/>
        <v>0</v>
      </c>
      <c r="BG61" s="36">
        <f t="shared" si="17"/>
        <v>0</v>
      </c>
      <c r="BH61" s="36">
        <f t="shared" si="17"/>
        <v>0</v>
      </c>
      <c r="BI61" s="36">
        <f t="shared" si="17"/>
        <v>0</v>
      </c>
      <c r="BJ61" s="36">
        <f t="shared" si="17"/>
        <v>0</v>
      </c>
      <c r="BK61" s="39">
        <f>SUM(BK60)</f>
        <v>0</v>
      </c>
    </row>
    <row r="62" spans="1:63" ht="4.5" customHeight="1">
      <c r="A62" s="17"/>
      <c r="B62" s="29"/>
      <c r="C62" s="57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8"/>
    </row>
    <row r="63" spans="1:63">
      <c r="A63" s="17"/>
      <c r="B63" s="30" t="s">
        <v>103</v>
      </c>
      <c r="C63" s="44">
        <f>C29+C42+C47+C56+C61</f>
        <v>0</v>
      </c>
      <c r="D63" s="44">
        <f t="shared" ref="D63:BJ63" si="18">D29+D42+D47+D56+D61</f>
        <v>125.66194722025671</v>
      </c>
      <c r="E63" s="44">
        <f t="shared" si="18"/>
        <v>345.445125661774</v>
      </c>
      <c r="F63" s="44">
        <f t="shared" si="18"/>
        <v>0</v>
      </c>
      <c r="G63" s="44">
        <f t="shared" si="18"/>
        <v>0</v>
      </c>
      <c r="H63" s="44">
        <f t="shared" si="18"/>
        <v>43.218590652871576</v>
      </c>
      <c r="I63" s="44">
        <f t="shared" si="18"/>
        <v>1215.6193109825326</v>
      </c>
      <c r="J63" s="44">
        <f t="shared" si="18"/>
        <v>478.17107516167431</v>
      </c>
      <c r="K63" s="44">
        <f t="shared" si="18"/>
        <v>0</v>
      </c>
      <c r="L63" s="44">
        <f t="shared" si="18"/>
        <v>52.038145755079206</v>
      </c>
      <c r="M63" s="44">
        <f t="shared" si="18"/>
        <v>0</v>
      </c>
      <c r="N63" s="44">
        <f t="shared" si="18"/>
        <v>0</v>
      </c>
      <c r="O63" s="44">
        <f t="shared" si="18"/>
        <v>0</v>
      </c>
      <c r="P63" s="44">
        <f t="shared" si="18"/>
        <v>0</v>
      </c>
      <c r="Q63" s="44">
        <f t="shared" si="18"/>
        <v>0</v>
      </c>
      <c r="R63" s="44">
        <f t="shared" si="18"/>
        <v>27.653746140514393</v>
      </c>
      <c r="S63" s="44">
        <f t="shared" si="18"/>
        <v>172.02761535861072</v>
      </c>
      <c r="T63" s="44">
        <f t="shared" si="18"/>
        <v>462.37173322444914</v>
      </c>
      <c r="U63" s="44">
        <f t="shared" si="18"/>
        <v>0</v>
      </c>
      <c r="V63" s="44">
        <f t="shared" si="18"/>
        <v>27.712712392960501</v>
      </c>
      <c r="W63" s="44">
        <f t="shared" si="18"/>
        <v>0</v>
      </c>
      <c r="X63" s="44">
        <f t="shared" si="18"/>
        <v>0.96790831080639994</v>
      </c>
      <c r="Y63" s="44">
        <f t="shared" si="18"/>
        <v>0</v>
      </c>
      <c r="Z63" s="44">
        <f t="shared" si="18"/>
        <v>0</v>
      </c>
      <c r="AA63" s="44">
        <f t="shared" si="18"/>
        <v>0</v>
      </c>
      <c r="AB63" s="44">
        <f t="shared" si="18"/>
        <v>246.9978272296861</v>
      </c>
      <c r="AC63" s="44">
        <f t="shared" si="18"/>
        <v>127.66868040061051</v>
      </c>
      <c r="AD63" s="44">
        <f t="shared" si="18"/>
        <v>25.100452724450705</v>
      </c>
      <c r="AE63" s="44">
        <f t="shared" si="18"/>
        <v>0</v>
      </c>
      <c r="AF63" s="44">
        <f t="shared" si="18"/>
        <v>385.95473398469267</v>
      </c>
      <c r="AG63" s="44">
        <f t="shared" si="18"/>
        <v>0</v>
      </c>
      <c r="AH63" s="44">
        <f t="shared" si="18"/>
        <v>0</v>
      </c>
      <c r="AI63" s="44">
        <f t="shared" si="18"/>
        <v>0</v>
      </c>
      <c r="AJ63" s="44">
        <f t="shared" si="18"/>
        <v>0</v>
      </c>
      <c r="AK63" s="44">
        <f t="shared" si="18"/>
        <v>0</v>
      </c>
      <c r="AL63" s="44">
        <f t="shared" si="18"/>
        <v>331.1834893176769</v>
      </c>
      <c r="AM63" s="44">
        <f t="shared" si="18"/>
        <v>159.5169651472483</v>
      </c>
      <c r="AN63" s="44">
        <f t="shared" si="18"/>
        <v>360.89331860357578</v>
      </c>
      <c r="AO63" s="44">
        <f t="shared" si="18"/>
        <v>0</v>
      </c>
      <c r="AP63" s="44">
        <f t="shared" si="18"/>
        <v>197.03731239652961</v>
      </c>
      <c r="AQ63" s="44">
        <f t="shared" si="18"/>
        <v>0</v>
      </c>
      <c r="AR63" s="44">
        <f t="shared" si="18"/>
        <v>0</v>
      </c>
      <c r="AS63" s="44">
        <f t="shared" si="18"/>
        <v>0</v>
      </c>
      <c r="AT63" s="44">
        <f t="shared" si="18"/>
        <v>0</v>
      </c>
      <c r="AU63" s="44">
        <f t="shared" si="18"/>
        <v>0</v>
      </c>
      <c r="AV63" s="44">
        <f t="shared" si="18"/>
        <v>604.22530627067567</v>
      </c>
      <c r="AW63" s="44">
        <f t="shared" si="18"/>
        <v>315.45972114855203</v>
      </c>
      <c r="AX63" s="44">
        <f t="shared" si="18"/>
        <v>85.428820570322003</v>
      </c>
      <c r="AY63" s="44">
        <f t="shared" si="18"/>
        <v>0</v>
      </c>
      <c r="AZ63" s="44">
        <f t="shared" si="18"/>
        <v>574.01588156572541</v>
      </c>
      <c r="BA63" s="44">
        <f t="shared" si="18"/>
        <v>0</v>
      </c>
      <c r="BB63" s="44">
        <f t="shared" si="18"/>
        <v>0</v>
      </c>
      <c r="BC63" s="44">
        <f t="shared" si="18"/>
        <v>0</v>
      </c>
      <c r="BD63" s="44">
        <f t="shared" si="18"/>
        <v>0</v>
      </c>
      <c r="BE63" s="44">
        <f t="shared" si="18"/>
        <v>0</v>
      </c>
      <c r="BF63" s="44">
        <f t="shared" si="18"/>
        <v>146.54683431004307</v>
      </c>
      <c r="BG63" s="44">
        <f t="shared" si="18"/>
        <v>110.60139661799502</v>
      </c>
      <c r="BH63" s="44">
        <f t="shared" si="18"/>
        <v>45.766744378804702</v>
      </c>
      <c r="BI63" s="44">
        <f t="shared" si="18"/>
        <v>0</v>
      </c>
      <c r="BJ63" s="44">
        <f t="shared" si="18"/>
        <v>67.353986574802718</v>
      </c>
      <c r="BK63" s="44">
        <f>BK29+BK42+BK47+BK56+BK61</f>
        <v>6734.6393821029233</v>
      </c>
    </row>
    <row r="64" spans="1:63" ht="4.5" customHeight="1">
      <c r="A64" s="17"/>
      <c r="B64" s="30"/>
      <c r="C64" s="54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6"/>
    </row>
    <row r="65" spans="1:63" ht="14.25" customHeight="1">
      <c r="A65" s="17" t="s">
        <v>5</v>
      </c>
      <c r="B65" s="31" t="s">
        <v>26</v>
      </c>
      <c r="C65" s="54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6"/>
    </row>
    <row r="66" spans="1:63">
      <c r="A66" s="17"/>
      <c r="B66" s="34" t="s">
        <v>118</v>
      </c>
      <c r="C66" s="40">
        <v>0</v>
      </c>
      <c r="D66" s="40">
        <v>0.52147654851610004</v>
      </c>
      <c r="E66" s="40">
        <v>0</v>
      </c>
      <c r="F66" s="40">
        <v>0</v>
      </c>
      <c r="G66" s="40">
        <v>0</v>
      </c>
      <c r="H66" s="40">
        <v>0.2976854281886</v>
      </c>
      <c r="I66" s="40">
        <v>0</v>
      </c>
      <c r="J66" s="40">
        <v>0</v>
      </c>
      <c r="K66" s="40">
        <v>0</v>
      </c>
      <c r="L66" s="40">
        <v>0.22094482909670002</v>
      </c>
      <c r="M66" s="40">
        <v>0</v>
      </c>
      <c r="N66" s="40">
        <v>0</v>
      </c>
      <c r="O66" s="40">
        <v>0</v>
      </c>
      <c r="P66" s="40">
        <v>0</v>
      </c>
      <c r="Q66" s="40">
        <v>0</v>
      </c>
      <c r="R66" s="40">
        <v>0.20517806322000004</v>
      </c>
      <c r="S66" s="40">
        <v>0</v>
      </c>
      <c r="T66" s="40">
        <v>0</v>
      </c>
      <c r="U66" s="40">
        <v>0</v>
      </c>
      <c r="V66" s="40">
        <v>5.0235191289000006E-3</v>
      </c>
      <c r="W66" s="40">
        <v>0</v>
      </c>
      <c r="X66" s="40">
        <v>0</v>
      </c>
      <c r="Y66" s="40">
        <v>0</v>
      </c>
      <c r="Z66" s="40">
        <v>0</v>
      </c>
      <c r="AA66" s="40">
        <v>0</v>
      </c>
      <c r="AB66" s="40">
        <v>14.925043359370044</v>
      </c>
      <c r="AC66" s="40">
        <v>2.3009577903200001E-2</v>
      </c>
      <c r="AD66" s="40">
        <v>0</v>
      </c>
      <c r="AE66" s="40">
        <v>0</v>
      </c>
      <c r="AF66" s="40">
        <v>1.5015065621596002</v>
      </c>
      <c r="AG66" s="40">
        <v>0</v>
      </c>
      <c r="AH66" s="40">
        <v>0</v>
      </c>
      <c r="AI66" s="40">
        <v>0</v>
      </c>
      <c r="AJ66" s="40">
        <v>0</v>
      </c>
      <c r="AK66" s="40">
        <v>0</v>
      </c>
      <c r="AL66" s="40">
        <v>16.692117162863955</v>
      </c>
      <c r="AM66" s="40">
        <v>0.16728680419310002</v>
      </c>
      <c r="AN66" s="40">
        <v>0</v>
      </c>
      <c r="AO66" s="40">
        <v>0</v>
      </c>
      <c r="AP66" s="40">
        <v>0.56946696590239987</v>
      </c>
      <c r="AQ66" s="40">
        <v>0</v>
      </c>
      <c r="AR66" s="40">
        <v>0</v>
      </c>
      <c r="AS66" s="40">
        <v>0</v>
      </c>
      <c r="AT66" s="40">
        <v>0</v>
      </c>
      <c r="AU66" s="40">
        <v>0</v>
      </c>
      <c r="AV66" s="40">
        <v>4.5989739909625929</v>
      </c>
      <c r="AW66" s="40">
        <v>3.9061288903099997E-2</v>
      </c>
      <c r="AX66" s="40">
        <v>0</v>
      </c>
      <c r="AY66" s="40">
        <v>0</v>
      </c>
      <c r="AZ66" s="40">
        <v>0.93150088412810006</v>
      </c>
      <c r="BA66" s="40">
        <v>0</v>
      </c>
      <c r="BB66" s="40">
        <v>0</v>
      </c>
      <c r="BC66" s="40">
        <v>0</v>
      </c>
      <c r="BD66" s="40">
        <v>0</v>
      </c>
      <c r="BE66" s="40">
        <v>0</v>
      </c>
      <c r="BF66" s="40">
        <v>2.792193202360886</v>
      </c>
      <c r="BG66" s="40">
        <v>0</v>
      </c>
      <c r="BH66" s="40">
        <v>0</v>
      </c>
      <c r="BI66" s="40">
        <v>0</v>
      </c>
      <c r="BJ66" s="40">
        <v>8.2229174032199995E-2</v>
      </c>
      <c r="BK66" s="39">
        <f>SUM(C66:BJ66)</f>
        <v>43.572697360929475</v>
      </c>
    </row>
    <row r="67" spans="1:63" ht="13.8" thickBot="1">
      <c r="A67" s="32"/>
      <c r="B67" s="27" t="s">
        <v>87</v>
      </c>
      <c r="C67" s="36">
        <f t="shared" ref="C67:BJ67" si="19">SUM(C66)</f>
        <v>0</v>
      </c>
      <c r="D67" s="36">
        <f t="shared" si="19"/>
        <v>0.52147654851610004</v>
      </c>
      <c r="E67" s="36">
        <f t="shared" si="19"/>
        <v>0</v>
      </c>
      <c r="F67" s="36">
        <f t="shared" si="19"/>
        <v>0</v>
      </c>
      <c r="G67" s="36">
        <f t="shared" si="19"/>
        <v>0</v>
      </c>
      <c r="H67" s="36">
        <f t="shared" si="19"/>
        <v>0.2976854281886</v>
      </c>
      <c r="I67" s="36">
        <f t="shared" si="19"/>
        <v>0</v>
      </c>
      <c r="J67" s="36">
        <f t="shared" si="19"/>
        <v>0</v>
      </c>
      <c r="K67" s="36">
        <f t="shared" si="19"/>
        <v>0</v>
      </c>
      <c r="L67" s="36">
        <f t="shared" si="19"/>
        <v>0.22094482909670002</v>
      </c>
      <c r="M67" s="36">
        <f t="shared" si="19"/>
        <v>0</v>
      </c>
      <c r="N67" s="36">
        <f t="shared" si="19"/>
        <v>0</v>
      </c>
      <c r="O67" s="36">
        <f t="shared" si="19"/>
        <v>0</v>
      </c>
      <c r="P67" s="36">
        <f t="shared" si="19"/>
        <v>0</v>
      </c>
      <c r="Q67" s="36">
        <f t="shared" si="19"/>
        <v>0</v>
      </c>
      <c r="R67" s="36">
        <f t="shared" si="19"/>
        <v>0.20517806322000004</v>
      </c>
      <c r="S67" s="36">
        <f t="shared" si="19"/>
        <v>0</v>
      </c>
      <c r="T67" s="36">
        <f t="shared" si="19"/>
        <v>0</v>
      </c>
      <c r="U67" s="36">
        <f t="shared" si="19"/>
        <v>0</v>
      </c>
      <c r="V67" s="36">
        <f t="shared" si="19"/>
        <v>5.0235191289000006E-3</v>
      </c>
      <c r="W67" s="36">
        <f t="shared" si="19"/>
        <v>0</v>
      </c>
      <c r="X67" s="36">
        <f t="shared" si="19"/>
        <v>0</v>
      </c>
      <c r="Y67" s="36">
        <f t="shared" si="19"/>
        <v>0</v>
      </c>
      <c r="Z67" s="36">
        <f t="shared" si="19"/>
        <v>0</v>
      </c>
      <c r="AA67" s="36">
        <f t="shared" si="19"/>
        <v>0</v>
      </c>
      <c r="AB67" s="36">
        <f t="shared" si="19"/>
        <v>14.925043359370044</v>
      </c>
      <c r="AC67" s="36">
        <f t="shared" si="19"/>
        <v>2.3009577903200001E-2</v>
      </c>
      <c r="AD67" s="36">
        <f t="shared" si="19"/>
        <v>0</v>
      </c>
      <c r="AE67" s="36">
        <f t="shared" si="19"/>
        <v>0</v>
      </c>
      <c r="AF67" s="36">
        <f t="shared" si="19"/>
        <v>1.5015065621596002</v>
      </c>
      <c r="AG67" s="36">
        <f t="shared" si="19"/>
        <v>0</v>
      </c>
      <c r="AH67" s="36">
        <f t="shared" si="19"/>
        <v>0</v>
      </c>
      <c r="AI67" s="36">
        <f t="shared" si="19"/>
        <v>0</v>
      </c>
      <c r="AJ67" s="36">
        <f t="shared" si="19"/>
        <v>0</v>
      </c>
      <c r="AK67" s="36">
        <f t="shared" si="19"/>
        <v>0</v>
      </c>
      <c r="AL67" s="36">
        <f t="shared" si="19"/>
        <v>16.692117162863955</v>
      </c>
      <c r="AM67" s="36">
        <f t="shared" si="19"/>
        <v>0.16728680419310002</v>
      </c>
      <c r="AN67" s="36">
        <f t="shared" si="19"/>
        <v>0</v>
      </c>
      <c r="AO67" s="36">
        <f t="shared" si="19"/>
        <v>0</v>
      </c>
      <c r="AP67" s="36">
        <f t="shared" si="19"/>
        <v>0.56946696590239987</v>
      </c>
      <c r="AQ67" s="36">
        <f t="shared" si="19"/>
        <v>0</v>
      </c>
      <c r="AR67" s="36">
        <f t="shared" si="19"/>
        <v>0</v>
      </c>
      <c r="AS67" s="36">
        <f t="shared" si="19"/>
        <v>0</v>
      </c>
      <c r="AT67" s="36">
        <f t="shared" si="19"/>
        <v>0</v>
      </c>
      <c r="AU67" s="36">
        <f t="shared" si="19"/>
        <v>0</v>
      </c>
      <c r="AV67" s="36">
        <f t="shared" si="19"/>
        <v>4.5989739909625929</v>
      </c>
      <c r="AW67" s="36">
        <f t="shared" si="19"/>
        <v>3.9061288903099997E-2</v>
      </c>
      <c r="AX67" s="36">
        <f t="shared" si="19"/>
        <v>0</v>
      </c>
      <c r="AY67" s="36">
        <f t="shared" si="19"/>
        <v>0</v>
      </c>
      <c r="AZ67" s="36">
        <f t="shared" si="19"/>
        <v>0.93150088412810006</v>
      </c>
      <c r="BA67" s="36">
        <f t="shared" si="19"/>
        <v>0</v>
      </c>
      <c r="BB67" s="36">
        <f t="shared" si="19"/>
        <v>0</v>
      </c>
      <c r="BC67" s="36">
        <f t="shared" si="19"/>
        <v>0</v>
      </c>
      <c r="BD67" s="36">
        <f t="shared" si="19"/>
        <v>0</v>
      </c>
      <c r="BE67" s="36">
        <f t="shared" si="19"/>
        <v>0</v>
      </c>
      <c r="BF67" s="36">
        <f t="shared" si="19"/>
        <v>2.792193202360886</v>
      </c>
      <c r="BG67" s="36">
        <f t="shared" si="19"/>
        <v>0</v>
      </c>
      <c r="BH67" s="36">
        <f t="shared" si="19"/>
        <v>0</v>
      </c>
      <c r="BI67" s="36">
        <f t="shared" si="19"/>
        <v>0</v>
      </c>
      <c r="BJ67" s="36">
        <f t="shared" si="19"/>
        <v>8.2229174032199995E-2</v>
      </c>
      <c r="BK67" s="39">
        <f>SUM(BK66)</f>
        <v>43.572697360929475</v>
      </c>
    </row>
    <row r="68" spans="1:63" ht="6" customHeight="1">
      <c r="A68" s="5"/>
      <c r="B68" s="23"/>
    </row>
    <row r="69" spans="1:63">
      <c r="A69" s="5"/>
      <c r="B69" s="5" t="s">
        <v>29</v>
      </c>
      <c r="L69" s="18" t="s">
        <v>41</v>
      </c>
    </row>
    <row r="70" spans="1:63">
      <c r="A70" s="5"/>
      <c r="B70" s="5" t="s">
        <v>30</v>
      </c>
      <c r="L70" s="5" t="s">
        <v>33</v>
      </c>
    </row>
    <row r="71" spans="1:63">
      <c r="L71" s="5" t="s">
        <v>34</v>
      </c>
    </row>
    <row r="72" spans="1:63">
      <c r="B72" s="5" t="s">
        <v>36</v>
      </c>
      <c r="L72" s="5" t="s">
        <v>102</v>
      </c>
    </row>
    <row r="73" spans="1:63">
      <c r="B73" s="5" t="s">
        <v>37</v>
      </c>
      <c r="L73" s="5" t="s">
        <v>104</v>
      </c>
    </row>
    <row r="74" spans="1:63">
      <c r="B74" s="5"/>
      <c r="L74" s="5" t="s">
        <v>35</v>
      </c>
    </row>
    <row r="82" spans="2:2">
      <c r="B82" s="5"/>
    </row>
  </sheetData>
  <mergeCells count="49">
    <mergeCell ref="B1:B5"/>
    <mergeCell ref="C2:V2"/>
    <mergeCell ref="W2:AP2"/>
    <mergeCell ref="AQ2:BJ2"/>
    <mergeCell ref="AV4:AZ4"/>
    <mergeCell ref="C4:G4"/>
    <mergeCell ref="M4:Q4"/>
    <mergeCell ref="C3:L3"/>
    <mergeCell ref="H4:L4"/>
    <mergeCell ref="R4:V4"/>
    <mergeCell ref="M3:V3"/>
    <mergeCell ref="W3:AF3"/>
    <mergeCell ref="AG3:AP3"/>
    <mergeCell ref="AQ3:AZ3"/>
    <mergeCell ref="BF4:BJ4"/>
    <mergeCell ref="W4:AA4"/>
    <mergeCell ref="C31:BK31"/>
    <mergeCell ref="C30:BK30"/>
    <mergeCell ref="C1:BK1"/>
    <mergeCell ref="BA3:BJ3"/>
    <mergeCell ref="BK2:BK5"/>
    <mergeCell ref="C7:BK7"/>
    <mergeCell ref="C6:BK6"/>
    <mergeCell ref="AQ4:AU4"/>
    <mergeCell ref="BA4:BE4"/>
    <mergeCell ref="AB4:AF4"/>
    <mergeCell ref="AL4:AP4"/>
    <mergeCell ref="AG4:AK4"/>
    <mergeCell ref="C45:BK45"/>
    <mergeCell ref="C44:BK44"/>
    <mergeCell ref="C43:BK43"/>
    <mergeCell ref="C35:BK35"/>
    <mergeCell ref="C32:BK32"/>
    <mergeCell ref="A1:A5"/>
    <mergeCell ref="C65:BK65"/>
    <mergeCell ref="C49:BK49"/>
    <mergeCell ref="C50:BK50"/>
    <mergeCell ref="C53:BK53"/>
    <mergeCell ref="C57:BK57"/>
    <mergeCell ref="C58:BK58"/>
    <mergeCell ref="C59:BK59"/>
    <mergeCell ref="C62:BK62"/>
    <mergeCell ref="C64:BK64"/>
    <mergeCell ref="C48:BK48"/>
    <mergeCell ref="C10:BK10"/>
    <mergeCell ref="C13:BK13"/>
    <mergeCell ref="C16:BK16"/>
    <mergeCell ref="C19:BK19"/>
    <mergeCell ref="C22:BK22"/>
  </mergeCells>
  <phoneticPr fontId="0" type="noConversion"/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6"/>
  <sheetViews>
    <sheetView workbookViewId="0"/>
  </sheetViews>
  <sheetFormatPr defaultRowHeight="13.2"/>
  <cols>
    <col min="1" max="1" width="2.33203125" customWidth="1"/>
    <col min="3" max="3" width="25.33203125" bestFit="1" customWidth="1"/>
    <col min="4" max="6" width="18.33203125" bestFit="1" customWidth="1"/>
    <col min="7" max="7" width="17.33203125" bestFit="1" customWidth="1"/>
    <col min="8" max="8" width="19.88671875" bestFit="1" customWidth="1"/>
    <col min="9" max="9" width="15.88671875" bestFit="1" customWidth="1"/>
    <col min="10" max="10" width="17" bestFit="1" customWidth="1"/>
    <col min="11" max="11" width="18.33203125" bestFit="1" customWidth="1"/>
    <col min="12" max="12" width="19.88671875" bestFit="1" customWidth="1"/>
  </cols>
  <sheetData>
    <row r="2" spans="2:12">
      <c r="B2" s="79" t="s">
        <v>122</v>
      </c>
      <c r="C2" s="60"/>
      <c r="D2" s="60"/>
      <c r="E2" s="60"/>
      <c r="F2" s="60"/>
      <c r="G2" s="60"/>
      <c r="H2" s="60"/>
      <c r="I2" s="60"/>
      <c r="J2" s="60"/>
      <c r="K2" s="60"/>
      <c r="L2" s="80"/>
    </row>
    <row r="3" spans="2:12">
      <c r="B3" s="79" t="s">
        <v>119</v>
      </c>
      <c r="C3" s="60"/>
      <c r="D3" s="60"/>
      <c r="E3" s="60"/>
      <c r="F3" s="60"/>
      <c r="G3" s="60"/>
      <c r="H3" s="60"/>
      <c r="I3" s="60"/>
      <c r="J3" s="60"/>
      <c r="K3" s="60"/>
      <c r="L3" s="80"/>
    </row>
    <row r="4" spans="2:12" ht="43.2">
      <c r="B4" s="4" t="s">
        <v>79</v>
      </c>
      <c r="C4" s="22" t="s">
        <v>42</v>
      </c>
      <c r="D4" s="22" t="s">
        <v>91</v>
      </c>
      <c r="E4" s="22" t="s">
        <v>92</v>
      </c>
      <c r="F4" s="22" t="s">
        <v>7</v>
      </c>
      <c r="G4" s="22" t="s">
        <v>8</v>
      </c>
      <c r="H4" s="22" t="s">
        <v>23</v>
      </c>
      <c r="I4" s="22" t="s">
        <v>98</v>
      </c>
      <c r="J4" s="22" t="s">
        <v>99</v>
      </c>
      <c r="K4" s="22" t="s">
        <v>78</v>
      </c>
      <c r="L4" s="22" t="s">
        <v>100</v>
      </c>
    </row>
    <row r="5" spans="2:12">
      <c r="B5" s="19">
        <v>1</v>
      </c>
      <c r="C5" s="20" t="s">
        <v>43</v>
      </c>
      <c r="D5" s="40">
        <v>0</v>
      </c>
      <c r="E5" s="35">
        <v>0</v>
      </c>
      <c r="F5" s="35">
        <v>9.4765100386400014E-2</v>
      </c>
      <c r="G5" s="35">
        <v>6.5327075677200003E-2</v>
      </c>
      <c r="H5" s="35">
        <v>0</v>
      </c>
      <c r="I5" s="35">
        <v>0</v>
      </c>
      <c r="J5" s="35">
        <v>0</v>
      </c>
      <c r="K5" s="35">
        <f>SUM(D5:J5)</f>
        <v>0.16009217606360002</v>
      </c>
      <c r="L5" s="35">
        <v>0</v>
      </c>
    </row>
    <row r="6" spans="2:12">
      <c r="B6" s="19">
        <v>2</v>
      </c>
      <c r="C6" s="21" t="s">
        <v>44</v>
      </c>
      <c r="D6" s="40">
        <v>10.376367267093803</v>
      </c>
      <c r="E6" s="35">
        <v>2.8391290552193014</v>
      </c>
      <c r="F6" s="35">
        <v>13.652055795198411</v>
      </c>
      <c r="G6" s="35">
        <v>2.0378123576798992</v>
      </c>
      <c r="H6" s="35">
        <v>0</v>
      </c>
      <c r="I6" s="35">
        <v>0.33139999999999997</v>
      </c>
      <c r="J6" s="35">
        <v>0</v>
      </c>
      <c r="K6" s="35">
        <f t="shared" ref="K6:K41" si="0">SUM(D6:J6)</f>
        <v>29.236764475191414</v>
      </c>
      <c r="L6" s="35">
        <v>0.37595030057079998</v>
      </c>
    </row>
    <row r="7" spans="2:12">
      <c r="B7" s="19">
        <v>3</v>
      </c>
      <c r="C7" s="20" t="s">
        <v>45</v>
      </c>
      <c r="D7" s="40">
        <v>0</v>
      </c>
      <c r="E7" s="35">
        <v>0</v>
      </c>
      <c r="F7" s="35">
        <v>0.18574113290149999</v>
      </c>
      <c r="G7" s="35">
        <v>5.3598804837999992E-3</v>
      </c>
      <c r="H7" s="35">
        <v>0</v>
      </c>
      <c r="I7" s="35">
        <v>7.1000000000000004E-3</v>
      </c>
      <c r="J7" s="35">
        <v>0</v>
      </c>
      <c r="K7" s="35">
        <f t="shared" si="0"/>
        <v>0.1982010133853</v>
      </c>
      <c r="L7" s="35">
        <v>5.31479126771E-2</v>
      </c>
    </row>
    <row r="8" spans="2:12">
      <c r="B8" s="19">
        <v>4</v>
      </c>
      <c r="C8" s="21" t="s">
        <v>46</v>
      </c>
      <c r="D8" s="40">
        <v>9.472001587676699</v>
      </c>
      <c r="E8" s="35">
        <v>1.6520535751589003</v>
      </c>
      <c r="F8" s="35">
        <v>6.988712450468908</v>
      </c>
      <c r="G8" s="35">
        <v>3.0768213526436003</v>
      </c>
      <c r="H8" s="35">
        <v>0</v>
      </c>
      <c r="I8" s="35">
        <v>0.1643</v>
      </c>
      <c r="J8" s="35">
        <v>0</v>
      </c>
      <c r="K8" s="35">
        <f t="shared" si="0"/>
        <v>21.353888965948105</v>
      </c>
      <c r="L8" s="35">
        <v>0.59154322224700018</v>
      </c>
    </row>
    <row r="9" spans="2:12">
      <c r="B9" s="19">
        <v>5</v>
      </c>
      <c r="C9" s="21" t="s">
        <v>47</v>
      </c>
      <c r="D9" s="40">
        <v>1.4968367221905996</v>
      </c>
      <c r="E9" s="35">
        <v>2.3943738968004018</v>
      </c>
      <c r="F9" s="35">
        <v>20.088278928063851</v>
      </c>
      <c r="G9" s="35">
        <v>5.6147481211935002</v>
      </c>
      <c r="H9" s="35">
        <v>0</v>
      </c>
      <c r="I9" s="35">
        <v>0.99029999999999996</v>
      </c>
      <c r="J9" s="35">
        <v>0</v>
      </c>
      <c r="K9" s="35">
        <f t="shared" si="0"/>
        <v>30.584537668248355</v>
      </c>
      <c r="L9" s="35">
        <v>0.88742206650069966</v>
      </c>
    </row>
    <row r="10" spans="2:12">
      <c r="B10" s="19">
        <v>6</v>
      </c>
      <c r="C10" s="21" t="s">
        <v>48</v>
      </c>
      <c r="D10" s="40">
        <v>0.4851046767735</v>
      </c>
      <c r="E10" s="35">
        <v>5.0453977740612999</v>
      </c>
      <c r="F10" s="35">
        <v>8.2709339080629967</v>
      </c>
      <c r="G10" s="35">
        <v>1.0647226485111998</v>
      </c>
      <c r="H10" s="35">
        <v>0</v>
      </c>
      <c r="I10" s="35">
        <v>0.15160000000000001</v>
      </c>
      <c r="J10" s="35">
        <v>0</v>
      </c>
      <c r="K10" s="35">
        <f t="shared" si="0"/>
        <v>15.017759007408996</v>
      </c>
      <c r="L10" s="35">
        <v>0.43169475938200019</v>
      </c>
    </row>
    <row r="11" spans="2:12">
      <c r="B11" s="19">
        <v>7</v>
      </c>
      <c r="C11" s="21" t="s">
        <v>49</v>
      </c>
      <c r="D11" s="40">
        <v>1.6772172353203001</v>
      </c>
      <c r="E11" s="35">
        <v>23.307403553054293</v>
      </c>
      <c r="F11" s="35">
        <v>13.5350925859999</v>
      </c>
      <c r="G11" s="35">
        <v>5.3319019465572044</v>
      </c>
      <c r="H11" s="35">
        <v>0</v>
      </c>
      <c r="I11" s="35">
        <v>0</v>
      </c>
      <c r="J11" s="35">
        <v>0</v>
      </c>
      <c r="K11" s="35">
        <f t="shared" si="0"/>
        <v>43.851615320931693</v>
      </c>
      <c r="L11" s="35">
        <v>0.74183459040429933</v>
      </c>
    </row>
    <row r="12" spans="2:12">
      <c r="B12" s="19">
        <v>8</v>
      </c>
      <c r="C12" s="20" t="s">
        <v>50</v>
      </c>
      <c r="D12" s="40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f t="shared" si="0"/>
        <v>0</v>
      </c>
      <c r="L12" s="35">
        <v>0</v>
      </c>
    </row>
    <row r="13" spans="2:12">
      <c r="B13" s="19">
        <v>9</v>
      </c>
      <c r="C13" s="20" t="s">
        <v>51</v>
      </c>
      <c r="D13" s="40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f t="shared" si="0"/>
        <v>0</v>
      </c>
      <c r="L13" s="35">
        <v>0</v>
      </c>
    </row>
    <row r="14" spans="2:12">
      <c r="B14" s="19">
        <v>10</v>
      </c>
      <c r="C14" s="21" t="s">
        <v>52</v>
      </c>
      <c r="D14" s="40">
        <v>0.86616133480629998</v>
      </c>
      <c r="E14" s="35">
        <v>1.4146856949994999</v>
      </c>
      <c r="F14" s="35">
        <v>4.7305811738796004</v>
      </c>
      <c r="G14" s="35">
        <v>1.5660336206720997</v>
      </c>
      <c r="H14" s="35">
        <v>0</v>
      </c>
      <c r="I14" s="35">
        <v>8.2000000000000003E-2</v>
      </c>
      <c r="J14" s="35">
        <v>0</v>
      </c>
      <c r="K14" s="35">
        <f t="shared" si="0"/>
        <v>8.6594618243575017</v>
      </c>
      <c r="L14" s="35">
        <v>0.43346113918829998</v>
      </c>
    </row>
    <row r="15" spans="2:12">
      <c r="B15" s="19">
        <v>11</v>
      </c>
      <c r="C15" s="21" t="s">
        <v>53</v>
      </c>
      <c r="D15" s="40">
        <v>96.739564086540383</v>
      </c>
      <c r="E15" s="35">
        <v>89.821182711663468</v>
      </c>
      <c r="F15" s="35">
        <v>79.748087339901872</v>
      </c>
      <c r="G15" s="35">
        <v>18.842202802894377</v>
      </c>
      <c r="H15" s="35">
        <v>0</v>
      </c>
      <c r="I15" s="35">
        <v>0.90860000000000007</v>
      </c>
      <c r="J15" s="35">
        <v>0</v>
      </c>
      <c r="K15" s="35">
        <f t="shared" si="0"/>
        <v>286.05963694100012</v>
      </c>
      <c r="L15" s="35">
        <v>1.9612006048371997</v>
      </c>
    </row>
    <row r="16" spans="2:12">
      <c r="B16" s="19">
        <v>12</v>
      </c>
      <c r="C16" s="21" t="s">
        <v>54</v>
      </c>
      <c r="D16" s="40">
        <v>230.9429541947392</v>
      </c>
      <c r="E16" s="35">
        <v>21.697540585574405</v>
      </c>
      <c r="F16" s="35">
        <v>32.702136739451326</v>
      </c>
      <c r="G16" s="35">
        <v>4.9662942053644095</v>
      </c>
      <c r="H16" s="35">
        <v>0</v>
      </c>
      <c r="I16" s="35">
        <v>0.72619999999999996</v>
      </c>
      <c r="J16" s="35">
        <v>0</v>
      </c>
      <c r="K16" s="35">
        <f t="shared" si="0"/>
        <v>291.03512572512938</v>
      </c>
      <c r="L16" s="35">
        <v>0.93665757108229974</v>
      </c>
    </row>
    <row r="17" spans="2:12">
      <c r="B17" s="19">
        <v>13</v>
      </c>
      <c r="C17" s="21" t="s">
        <v>55</v>
      </c>
      <c r="D17" s="40">
        <v>0.3903160453224</v>
      </c>
      <c r="E17" s="35">
        <v>17.732014202966706</v>
      </c>
      <c r="F17" s="35">
        <v>9.0210461689924006</v>
      </c>
      <c r="G17" s="35">
        <v>0.85157706044800019</v>
      </c>
      <c r="H17" s="35">
        <v>0</v>
      </c>
      <c r="I17" s="35">
        <v>4.3799999999999999E-2</v>
      </c>
      <c r="J17" s="35">
        <v>0</v>
      </c>
      <c r="K17" s="35">
        <f t="shared" si="0"/>
        <v>28.038753477729511</v>
      </c>
      <c r="L17" s="35">
        <v>0.46924412731469983</v>
      </c>
    </row>
    <row r="18" spans="2:12">
      <c r="B18" s="19">
        <v>14</v>
      </c>
      <c r="C18" s="21" t="s">
        <v>56</v>
      </c>
      <c r="D18" s="40">
        <v>4.2793596128000008E-3</v>
      </c>
      <c r="E18" s="35">
        <v>0.26791112770850001</v>
      </c>
      <c r="F18" s="35">
        <v>5.4329169283202976</v>
      </c>
      <c r="G18" s="35">
        <v>1.5906492887053998</v>
      </c>
      <c r="H18" s="35">
        <v>0</v>
      </c>
      <c r="I18" s="35">
        <v>3.1899999999999998E-2</v>
      </c>
      <c r="J18" s="35">
        <v>0</v>
      </c>
      <c r="K18" s="35">
        <f t="shared" si="0"/>
        <v>7.3276567043469978</v>
      </c>
      <c r="L18" s="35">
        <v>0.11388116603049997</v>
      </c>
    </row>
    <row r="19" spans="2:12">
      <c r="B19" s="19">
        <v>15</v>
      </c>
      <c r="C19" s="21" t="s">
        <v>57</v>
      </c>
      <c r="D19" s="40">
        <v>0.88199894422400016</v>
      </c>
      <c r="E19" s="35">
        <v>2.6884738071576</v>
      </c>
      <c r="F19" s="35">
        <v>14.911492878923973</v>
      </c>
      <c r="G19" s="35">
        <v>4.251250520656205</v>
      </c>
      <c r="H19" s="35">
        <v>0</v>
      </c>
      <c r="I19" s="35">
        <v>1.4E-2</v>
      </c>
      <c r="J19" s="35">
        <v>0</v>
      </c>
      <c r="K19" s="35">
        <f t="shared" si="0"/>
        <v>22.74721615096178</v>
      </c>
      <c r="L19" s="35">
        <v>0.65563404163270023</v>
      </c>
    </row>
    <row r="20" spans="2:12">
      <c r="B20" s="19">
        <v>16</v>
      </c>
      <c r="C20" s="21" t="s">
        <v>58</v>
      </c>
      <c r="D20" s="40">
        <v>226.92953438063341</v>
      </c>
      <c r="E20" s="35">
        <v>105.1038290053898</v>
      </c>
      <c r="F20" s="35">
        <v>101.59669394278973</v>
      </c>
      <c r="G20" s="35">
        <v>22.723823285721231</v>
      </c>
      <c r="H20" s="35">
        <v>0</v>
      </c>
      <c r="I20" s="35">
        <v>2.4492000000000003</v>
      </c>
      <c r="J20" s="35">
        <v>0</v>
      </c>
      <c r="K20" s="35">
        <f t="shared" si="0"/>
        <v>458.80308061453417</v>
      </c>
      <c r="L20" s="35">
        <v>2.3581140500268951</v>
      </c>
    </row>
    <row r="21" spans="2:12">
      <c r="B21" s="19">
        <v>17</v>
      </c>
      <c r="C21" s="21" t="s">
        <v>59</v>
      </c>
      <c r="D21" s="40">
        <v>210.31222353674039</v>
      </c>
      <c r="E21" s="35">
        <v>214.94249831528597</v>
      </c>
      <c r="F21" s="35">
        <v>26.233048607327373</v>
      </c>
      <c r="G21" s="35">
        <v>7.6062890332550062</v>
      </c>
      <c r="H21" s="35">
        <v>0</v>
      </c>
      <c r="I21" s="35">
        <v>0.61099999999999999</v>
      </c>
      <c r="J21" s="35">
        <v>0</v>
      </c>
      <c r="K21" s="35">
        <f t="shared" si="0"/>
        <v>459.70505949260871</v>
      </c>
      <c r="L21" s="35">
        <v>0.9019259437272994</v>
      </c>
    </row>
    <row r="22" spans="2:12">
      <c r="B22" s="19">
        <v>18</v>
      </c>
      <c r="C22" s="20" t="s">
        <v>60</v>
      </c>
      <c r="D22" s="40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f t="shared" si="0"/>
        <v>0</v>
      </c>
      <c r="L22" s="35">
        <v>0</v>
      </c>
    </row>
    <row r="23" spans="2:12">
      <c r="B23" s="19">
        <v>19</v>
      </c>
      <c r="C23" s="21" t="s">
        <v>61</v>
      </c>
      <c r="D23" s="40">
        <v>14.339418702089503</v>
      </c>
      <c r="E23" s="35">
        <v>44.174459348763612</v>
      </c>
      <c r="F23" s="35">
        <v>71.391804866350469</v>
      </c>
      <c r="G23" s="35">
        <v>20.555208812359901</v>
      </c>
      <c r="H23" s="35">
        <v>0</v>
      </c>
      <c r="I23" s="35">
        <v>2.0951</v>
      </c>
      <c r="J23" s="35">
        <v>0</v>
      </c>
      <c r="K23" s="35">
        <f t="shared" si="0"/>
        <v>152.55599172956349</v>
      </c>
      <c r="L23" s="35">
        <v>1.3020384822583964</v>
      </c>
    </row>
    <row r="24" spans="2:12">
      <c r="B24" s="19">
        <v>20</v>
      </c>
      <c r="C24" s="21" t="s">
        <v>62</v>
      </c>
      <c r="D24" s="40">
        <v>1276.4168284332568</v>
      </c>
      <c r="E24" s="35">
        <v>535.26548077874259</v>
      </c>
      <c r="F24" s="35">
        <v>877.65129033322489</v>
      </c>
      <c r="G24" s="35">
        <v>88.071844339429873</v>
      </c>
      <c r="H24" s="35">
        <v>0</v>
      </c>
      <c r="I24" s="35">
        <v>56.197699999999998</v>
      </c>
      <c r="J24" s="35">
        <v>0</v>
      </c>
      <c r="K24" s="35">
        <f t="shared" si="0"/>
        <v>2833.6031438846544</v>
      </c>
      <c r="L24" s="35">
        <v>14.560572054194692</v>
      </c>
    </row>
    <row r="25" spans="2:12">
      <c r="B25" s="19">
        <v>21</v>
      </c>
      <c r="C25" s="20" t="s">
        <v>63</v>
      </c>
      <c r="D25" s="40">
        <v>0</v>
      </c>
      <c r="E25" s="35">
        <v>1.1152522257000001E-3</v>
      </c>
      <c r="F25" s="35">
        <v>0.13961205948239999</v>
      </c>
      <c r="G25" s="35">
        <v>1.0108178064E-3</v>
      </c>
      <c r="H25" s="35">
        <v>0</v>
      </c>
      <c r="I25" s="35">
        <v>0</v>
      </c>
      <c r="J25" s="35">
        <v>0</v>
      </c>
      <c r="K25" s="35">
        <f t="shared" si="0"/>
        <v>0.14173812951449999</v>
      </c>
      <c r="L25" s="35">
        <v>2.45579676E-5</v>
      </c>
    </row>
    <row r="26" spans="2:12">
      <c r="B26" s="19">
        <v>22</v>
      </c>
      <c r="C26" s="21" t="s">
        <v>64</v>
      </c>
      <c r="D26" s="40">
        <v>0</v>
      </c>
      <c r="E26" s="35">
        <v>3.5317911289999998E-3</v>
      </c>
      <c r="F26" s="35">
        <v>0.78534307238439993</v>
      </c>
      <c r="G26" s="35">
        <v>3.7596830642000001E-3</v>
      </c>
      <c r="H26" s="35">
        <v>0</v>
      </c>
      <c r="I26" s="35">
        <v>0.22360000000000002</v>
      </c>
      <c r="J26" s="35">
        <v>0</v>
      </c>
      <c r="K26" s="35">
        <f t="shared" si="0"/>
        <v>1.0162345465775999</v>
      </c>
      <c r="L26" s="35">
        <v>3.7481353837899994E-2</v>
      </c>
    </row>
    <row r="27" spans="2:12">
      <c r="B27" s="19">
        <v>23</v>
      </c>
      <c r="C27" s="20" t="s">
        <v>65</v>
      </c>
      <c r="D27" s="40">
        <v>0</v>
      </c>
      <c r="E27" s="35">
        <v>1.11128387E-5</v>
      </c>
      <c r="F27" s="35">
        <v>8.4403870960000004E-4</v>
      </c>
      <c r="G27" s="35">
        <v>0</v>
      </c>
      <c r="H27" s="35">
        <v>0</v>
      </c>
      <c r="I27" s="35">
        <v>0</v>
      </c>
      <c r="J27" s="35">
        <v>0</v>
      </c>
      <c r="K27" s="35">
        <f t="shared" si="0"/>
        <v>8.5515154830000009E-4</v>
      </c>
      <c r="L27" s="35">
        <v>1.19391024191E-2</v>
      </c>
    </row>
    <row r="28" spans="2:12">
      <c r="B28" s="19">
        <v>24</v>
      </c>
      <c r="C28" s="20" t="s">
        <v>66</v>
      </c>
      <c r="D28" s="40">
        <v>0</v>
      </c>
      <c r="E28" s="35">
        <v>0</v>
      </c>
      <c r="F28" s="35">
        <v>0.53501820012609991</v>
      </c>
      <c r="G28" s="35">
        <v>0.10957977729020001</v>
      </c>
      <c r="H28" s="35">
        <v>0</v>
      </c>
      <c r="I28" s="35">
        <v>9.5100000000000004E-2</v>
      </c>
      <c r="J28" s="35">
        <v>0</v>
      </c>
      <c r="K28" s="35">
        <f t="shared" si="0"/>
        <v>0.73969797741629983</v>
      </c>
      <c r="L28" s="35">
        <v>3.9894217548000002E-2</v>
      </c>
    </row>
    <row r="29" spans="2:12">
      <c r="B29" s="19">
        <v>25</v>
      </c>
      <c r="C29" s="21" t="s">
        <v>67</v>
      </c>
      <c r="D29" s="40">
        <v>452.0977754088629</v>
      </c>
      <c r="E29" s="35">
        <v>35.979075634173221</v>
      </c>
      <c r="F29" s="35">
        <v>175.36821612003928</v>
      </c>
      <c r="G29" s="35">
        <v>16.535626516692609</v>
      </c>
      <c r="H29" s="35">
        <v>0</v>
      </c>
      <c r="I29" s="35">
        <v>2.5388000000000002</v>
      </c>
      <c r="J29" s="35">
        <v>0</v>
      </c>
      <c r="K29" s="35">
        <f t="shared" si="0"/>
        <v>682.51949367976806</v>
      </c>
      <c r="L29" s="35">
        <v>2.029134365844401</v>
      </c>
    </row>
    <row r="30" spans="2:12">
      <c r="B30" s="19">
        <v>26</v>
      </c>
      <c r="C30" s="21" t="s">
        <v>68</v>
      </c>
      <c r="D30" s="40">
        <v>47.04212811467341</v>
      </c>
      <c r="E30" s="35">
        <v>10.283898356468997</v>
      </c>
      <c r="F30" s="35">
        <v>14.472908147075579</v>
      </c>
      <c r="G30" s="35">
        <v>5.4710571828129968</v>
      </c>
      <c r="H30" s="35">
        <v>0</v>
      </c>
      <c r="I30" s="35">
        <v>0.81479999999999997</v>
      </c>
      <c r="J30" s="35">
        <v>0</v>
      </c>
      <c r="K30" s="35">
        <f t="shared" si="0"/>
        <v>78.084791801030988</v>
      </c>
      <c r="L30" s="35">
        <v>0.99991599775909945</v>
      </c>
    </row>
    <row r="31" spans="2:12">
      <c r="B31" s="19">
        <v>27</v>
      </c>
      <c r="C31" s="21" t="s">
        <v>17</v>
      </c>
      <c r="D31" s="40">
        <v>4.4461895519673993</v>
      </c>
      <c r="E31" s="35">
        <v>1.4127164516000001E-3</v>
      </c>
      <c r="F31" s="35">
        <v>1.2471027705116999</v>
      </c>
      <c r="G31" s="35">
        <v>1.2766837183534998</v>
      </c>
      <c r="H31" s="35">
        <v>0</v>
      </c>
      <c r="I31" s="35">
        <v>0.73180000000000001</v>
      </c>
      <c r="J31" s="35">
        <v>0</v>
      </c>
      <c r="K31" s="35">
        <f t="shared" si="0"/>
        <v>7.7031887572841979</v>
      </c>
      <c r="L31" s="35">
        <v>2.3048851612499997E-2</v>
      </c>
    </row>
    <row r="32" spans="2:12">
      <c r="B32" s="19">
        <v>28</v>
      </c>
      <c r="C32" s="21" t="s">
        <v>69</v>
      </c>
      <c r="D32" s="40">
        <v>7.7566175322100014E-2</v>
      </c>
      <c r="E32" s="35">
        <v>4.8098369030999998E-3</v>
      </c>
      <c r="F32" s="35">
        <v>2.3361534073827008</v>
      </c>
      <c r="G32" s="35">
        <v>0.41971568993379993</v>
      </c>
      <c r="H32" s="35">
        <v>0</v>
      </c>
      <c r="I32" s="35">
        <v>0</v>
      </c>
      <c r="J32" s="35">
        <v>0</v>
      </c>
      <c r="K32" s="35">
        <f t="shared" si="0"/>
        <v>2.8382451095417007</v>
      </c>
      <c r="L32" s="35">
        <v>4.0775653063500006E-2</v>
      </c>
    </row>
    <row r="33" spans="2:12">
      <c r="B33" s="19">
        <v>29</v>
      </c>
      <c r="C33" s="21" t="s">
        <v>70</v>
      </c>
      <c r="D33" s="40">
        <v>17.510429774705798</v>
      </c>
      <c r="E33" s="35">
        <v>11.725116352178006</v>
      </c>
      <c r="F33" s="35">
        <v>17.640590437722313</v>
      </c>
      <c r="G33" s="35">
        <v>4.3931249493663014</v>
      </c>
      <c r="H33" s="35">
        <v>0</v>
      </c>
      <c r="I33" s="35">
        <v>0.24079999999999999</v>
      </c>
      <c r="J33" s="35">
        <v>0</v>
      </c>
      <c r="K33" s="35">
        <f t="shared" si="0"/>
        <v>51.510061513972417</v>
      </c>
      <c r="L33" s="35">
        <v>0.83343736353550002</v>
      </c>
    </row>
    <row r="34" spans="2:12">
      <c r="B34" s="19">
        <v>30</v>
      </c>
      <c r="C34" s="21" t="s">
        <v>71</v>
      </c>
      <c r="D34" s="40">
        <v>6.7163072903500005</v>
      </c>
      <c r="E34" s="35">
        <v>3.8339127478302983</v>
      </c>
      <c r="F34" s="35">
        <v>40.075290651340232</v>
      </c>
      <c r="G34" s="35">
        <v>6.6274151193549118</v>
      </c>
      <c r="H34" s="35">
        <v>0</v>
      </c>
      <c r="I34" s="35">
        <v>1.0091000000000001</v>
      </c>
      <c r="J34" s="35">
        <v>0</v>
      </c>
      <c r="K34" s="35">
        <f t="shared" si="0"/>
        <v>58.26202580887545</v>
      </c>
      <c r="L34" s="35">
        <v>1.2351648599491996</v>
      </c>
    </row>
    <row r="35" spans="2:12">
      <c r="B35" s="19">
        <v>31</v>
      </c>
      <c r="C35" s="20" t="s">
        <v>72</v>
      </c>
      <c r="D35" s="40">
        <v>0.29288157909670004</v>
      </c>
      <c r="E35" s="35">
        <v>0.27218829700000002</v>
      </c>
      <c r="F35" s="35">
        <v>0.19805964383750002</v>
      </c>
      <c r="G35" s="35">
        <v>2.1483903225799999E-2</v>
      </c>
      <c r="H35" s="35">
        <v>0</v>
      </c>
      <c r="I35" s="35">
        <v>0</v>
      </c>
      <c r="J35" s="35">
        <v>0</v>
      </c>
      <c r="K35" s="35">
        <f t="shared" si="0"/>
        <v>0.78461342316000005</v>
      </c>
      <c r="L35" s="35">
        <v>5.05208177412E-2</v>
      </c>
    </row>
    <row r="36" spans="2:12">
      <c r="B36" s="19">
        <v>32</v>
      </c>
      <c r="C36" s="21" t="s">
        <v>73</v>
      </c>
      <c r="D36" s="40">
        <v>134.24531175805697</v>
      </c>
      <c r="E36" s="35">
        <v>26.233804272208992</v>
      </c>
      <c r="F36" s="35">
        <v>71.39346450508117</v>
      </c>
      <c r="G36" s="35">
        <v>15.197882799253238</v>
      </c>
      <c r="H36" s="35">
        <v>0</v>
      </c>
      <c r="I36" s="35">
        <v>2.1019000000000001</v>
      </c>
      <c r="J36" s="35">
        <v>0</v>
      </c>
      <c r="K36" s="35">
        <f t="shared" si="0"/>
        <v>249.17236333460039</v>
      </c>
      <c r="L36" s="35">
        <v>2.6749273276189878</v>
      </c>
    </row>
    <row r="37" spans="2:12">
      <c r="B37" s="19">
        <v>33</v>
      </c>
      <c r="C37" s="21" t="s">
        <v>120</v>
      </c>
      <c r="D37" s="40">
        <v>71.785412281403538</v>
      </c>
      <c r="E37" s="35">
        <v>13.517096690720704</v>
      </c>
      <c r="F37" s="35">
        <v>65.972655186420667</v>
      </c>
      <c r="G37" s="35">
        <v>14.067293975346997</v>
      </c>
      <c r="H37" s="40">
        <v>0</v>
      </c>
      <c r="I37" s="35">
        <v>0.84150000000000003</v>
      </c>
      <c r="J37" s="40">
        <v>0</v>
      </c>
      <c r="K37" s="35">
        <f t="shared" si="0"/>
        <v>166.18395813389188</v>
      </c>
      <c r="L37" s="35">
        <v>1.8176498130694996</v>
      </c>
    </row>
    <row r="38" spans="2:12">
      <c r="B38" s="19">
        <v>34</v>
      </c>
      <c r="C38" s="21" t="s">
        <v>74</v>
      </c>
      <c r="D38" s="40">
        <v>6.8756558059999994E-4</v>
      </c>
      <c r="E38" s="35">
        <v>0.166799729516</v>
      </c>
      <c r="F38" s="35">
        <v>0.89459060080199981</v>
      </c>
      <c r="G38" s="35">
        <v>0.16603950367709999</v>
      </c>
      <c r="H38" s="35">
        <v>0</v>
      </c>
      <c r="I38" s="35">
        <v>4.7899999999999998E-2</v>
      </c>
      <c r="J38" s="35">
        <v>0</v>
      </c>
      <c r="K38" s="35">
        <f t="shared" si="0"/>
        <v>1.2760173995757</v>
      </c>
      <c r="L38" s="35">
        <v>1.5069124644899999E-2</v>
      </c>
    </row>
    <row r="39" spans="2:12">
      <c r="B39" s="19">
        <v>35</v>
      </c>
      <c r="C39" s="21" t="s">
        <v>75</v>
      </c>
      <c r="D39" s="40">
        <v>167.34931804353965</v>
      </c>
      <c r="E39" s="35">
        <v>64.237937720508199</v>
      </c>
      <c r="F39" s="35">
        <v>133.80267066266541</v>
      </c>
      <c r="G39" s="35">
        <v>27.931514113314403</v>
      </c>
      <c r="H39" s="35">
        <v>0</v>
      </c>
      <c r="I39" s="35">
        <v>1.3319999999999999</v>
      </c>
      <c r="J39" s="35">
        <v>0</v>
      </c>
      <c r="K39" s="35">
        <f t="shared" si="0"/>
        <v>394.65344054002765</v>
      </c>
      <c r="L39" s="35">
        <v>2.3219739194020992</v>
      </c>
    </row>
    <row r="40" spans="2:12">
      <c r="B40" s="19">
        <v>36</v>
      </c>
      <c r="C40" s="21" t="s">
        <v>76</v>
      </c>
      <c r="D40" s="40">
        <v>0.24839023328980006</v>
      </c>
      <c r="E40" s="35">
        <v>2.5873046610622006</v>
      </c>
      <c r="F40" s="35">
        <v>7.6164323417673039</v>
      </c>
      <c r="G40" s="35">
        <v>3.2232990398314012</v>
      </c>
      <c r="H40" s="35">
        <v>0</v>
      </c>
      <c r="I40" s="35">
        <v>0</v>
      </c>
      <c r="J40" s="35">
        <v>0</v>
      </c>
      <c r="K40" s="35">
        <f t="shared" si="0"/>
        <v>13.675426275950706</v>
      </c>
      <c r="L40" s="35">
        <v>0.43512439325180019</v>
      </c>
    </row>
    <row r="41" spans="2:12">
      <c r="B41" s="19">
        <v>37</v>
      </c>
      <c r="C41" s="21" t="s">
        <v>77</v>
      </c>
      <c r="D41" s="40">
        <v>80.980247143409187</v>
      </c>
      <c r="E41" s="35">
        <v>140.3174904292645</v>
      </c>
      <c r="F41" s="35">
        <v>91.100120571118254</v>
      </c>
      <c r="G41" s="35">
        <v>20.944887204334414</v>
      </c>
      <c r="H41" s="35">
        <v>0</v>
      </c>
      <c r="I41" s="35">
        <v>3.7965</v>
      </c>
      <c r="J41" s="35">
        <v>0</v>
      </c>
      <c r="K41" s="35">
        <f t="shared" si="0"/>
        <v>337.13924534812634</v>
      </c>
      <c r="L41" s="35">
        <v>4.2322936095890951</v>
      </c>
    </row>
    <row r="42" spans="2:12" ht="14.4">
      <c r="B42" s="22" t="s">
        <v>11</v>
      </c>
      <c r="C42" s="4"/>
      <c r="D42" s="46">
        <f t="shared" ref="D42:L42" si="1">SUM(D5:D41)</f>
        <v>3064.1234514272783</v>
      </c>
      <c r="E42" s="35">
        <f>SUM(E5:E41)</f>
        <v>1377.5119390330256</v>
      </c>
      <c r="F42" s="35">
        <f t="shared" si="1"/>
        <v>1909.8137512967103</v>
      </c>
      <c r="G42" s="35">
        <f>SUM(G5:G41)</f>
        <v>304.61224034591112</v>
      </c>
      <c r="H42" s="45">
        <f t="shared" si="1"/>
        <v>0</v>
      </c>
      <c r="I42" s="45">
        <f t="shared" si="1"/>
        <v>78.577999999999989</v>
      </c>
      <c r="J42" s="45">
        <f t="shared" si="1"/>
        <v>0</v>
      </c>
      <c r="K42" s="45">
        <f t="shared" si="1"/>
        <v>6734.639382102926</v>
      </c>
      <c r="L42" s="35">
        <f t="shared" si="1"/>
        <v>43.572697360929261</v>
      </c>
    </row>
    <row r="43" spans="2:12">
      <c r="B43" t="s">
        <v>93</v>
      </c>
    </row>
    <row r="46" spans="2:12">
      <c r="E46" s="51"/>
    </row>
  </sheetData>
  <mergeCells count="2">
    <mergeCell ref="B2:L2"/>
    <mergeCell ref="B3:L3"/>
  </mergeCells>
  <phoneticPr fontId="0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Frmtfor AAUM disclosure</vt:lpstr>
      <vt:lpstr>Anex A2 Frmt AAUM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IMF0189</cp:lastModifiedBy>
  <cp:lastPrinted>2014-03-24T10:58:12Z</cp:lastPrinted>
  <dcterms:created xsi:type="dcterms:W3CDTF">2014-01-06T04:43:23Z</dcterms:created>
  <dcterms:modified xsi:type="dcterms:W3CDTF">2017-04-10T04:21:11Z</dcterms:modified>
</cp:coreProperties>
</file>