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K37" i="9" l="1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N29" i="8" s="1"/>
  <c r="O9" i="8"/>
  <c r="P9" i="8"/>
  <c r="Q9" i="8"/>
  <c r="R9" i="8"/>
  <c r="S9" i="8"/>
  <c r="T9" i="8"/>
  <c r="U9" i="8"/>
  <c r="V9" i="8"/>
  <c r="W9" i="8"/>
  <c r="X9" i="8"/>
  <c r="Y9" i="8"/>
  <c r="Z9" i="8"/>
  <c r="AA9" i="8"/>
  <c r="AA29" i="8" s="1"/>
  <c r="AB9" i="8"/>
  <c r="AC9" i="8"/>
  <c r="AD9" i="8"/>
  <c r="AE9" i="8"/>
  <c r="AE29" i="8" s="1"/>
  <c r="AF9" i="8"/>
  <c r="AG9" i="8"/>
  <c r="AH9" i="8"/>
  <c r="AI9" i="8"/>
  <c r="AJ9" i="8"/>
  <c r="AK9" i="8"/>
  <c r="AL9" i="8"/>
  <c r="AM9" i="8"/>
  <c r="AN9" i="8"/>
  <c r="AO9" i="8"/>
  <c r="AP9" i="8"/>
  <c r="AP29" i="8" s="1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F29" i="8" s="1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R29" i="8" s="1"/>
  <c r="S12" i="8"/>
  <c r="T12" i="8"/>
  <c r="U12" i="8"/>
  <c r="V12" i="8"/>
  <c r="W12" i="8"/>
  <c r="W29" i="8" s="1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T29" i="8" s="1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J29" i="8" s="1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H29" i="8" s="1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X29" i="8" s="1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BK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H29" i="8"/>
  <c r="Y29" i="8"/>
  <c r="AL29" i="8"/>
  <c r="BB29" i="8"/>
  <c r="BK33" i="8"/>
  <c r="BK34" i="8" s="1"/>
  <c r="C34" i="8"/>
  <c r="D34" i="8"/>
  <c r="E34" i="8"/>
  <c r="E42" i="8" s="1"/>
  <c r="F34" i="8"/>
  <c r="G34" i="8"/>
  <c r="G42" i="8" s="1"/>
  <c r="H34" i="8"/>
  <c r="I34" i="8"/>
  <c r="J34" i="8"/>
  <c r="K34" i="8"/>
  <c r="K42" i="8" s="1"/>
  <c r="L34" i="8"/>
  <c r="M34" i="8"/>
  <c r="N34" i="8"/>
  <c r="O34" i="8"/>
  <c r="P34" i="8"/>
  <c r="Q34" i="8"/>
  <c r="R34" i="8"/>
  <c r="R42" i="8" s="1"/>
  <c r="S34" i="8"/>
  <c r="T34" i="8"/>
  <c r="U34" i="8"/>
  <c r="V34" i="8"/>
  <c r="W34" i="8"/>
  <c r="X34" i="8"/>
  <c r="Y34" i="8"/>
  <c r="Z34" i="8"/>
  <c r="Z42" i="8" s="1"/>
  <c r="AA34" i="8"/>
  <c r="AB34" i="8"/>
  <c r="AC34" i="8"/>
  <c r="AD34" i="8"/>
  <c r="AE34" i="8"/>
  <c r="AF34" i="8"/>
  <c r="AG34" i="8"/>
  <c r="AH34" i="8"/>
  <c r="AH42" i="8" s="1"/>
  <c r="AI34" i="8"/>
  <c r="AJ34" i="8"/>
  <c r="AK34" i="8"/>
  <c r="AL34" i="8"/>
  <c r="AM34" i="8"/>
  <c r="AN34" i="8"/>
  <c r="AO34" i="8"/>
  <c r="AP34" i="8"/>
  <c r="AP42" i="8" s="1"/>
  <c r="AQ34" i="8"/>
  <c r="AR34" i="8"/>
  <c r="AS34" i="8"/>
  <c r="AT34" i="8"/>
  <c r="AU34" i="8"/>
  <c r="AV34" i="8"/>
  <c r="AW34" i="8"/>
  <c r="AX34" i="8"/>
  <c r="AX42" i="8" s="1"/>
  <c r="AY34" i="8"/>
  <c r="AZ34" i="8"/>
  <c r="BA34" i="8"/>
  <c r="BB34" i="8"/>
  <c r="BC34" i="8"/>
  <c r="BD34" i="8"/>
  <c r="BE34" i="8"/>
  <c r="BF34" i="8"/>
  <c r="BF42" i="8" s="1"/>
  <c r="BG34" i="8"/>
  <c r="BH34" i="8"/>
  <c r="BI34" i="8"/>
  <c r="BJ34" i="8"/>
  <c r="BK36" i="8"/>
  <c r="BK37" i="8"/>
  <c r="BK38" i="8"/>
  <c r="BK39" i="8"/>
  <c r="BK40" i="8"/>
  <c r="C41" i="8"/>
  <c r="D41" i="8"/>
  <c r="E41" i="8"/>
  <c r="F41" i="8"/>
  <c r="F42" i="8" s="1"/>
  <c r="G41" i="8"/>
  <c r="H41" i="8"/>
  <c r="H42" i="8" s="1"/>
  <c r="I41" i="8"/>
  <c r="J41" i="8"/>
  <c r="J42" i="8" s="1"/>
  <c r="K41" i="8"/>
  <c r="L41" i="8"/>
  <c r="L42" i="8" s="1"/>
  <c r="M41" i="8"/>
  <c r="N41" i="8"/>
  <c r="O41" i="8"/>
  <c r="P41" i="8"/>
  <c r="P42" i="8" s="1"/>
  <c r="Q41" i="8"/>
  <c r="R41" i="8"/>
  <c r="S41" i="8"/>
  <c r="T41" i="8"/>
  <c r="T42" i="8" s="1"/>
  <c r="U41" i="8"/>
  <c r="V41" i="8"/>
  <c r="V42" i="8" s="1"/>
  <c r="W41" i="8"/>
  <c r="X41" i="8"/>
  <c r="Y41" i="8"/>
  <c r="Z41" i="8"/>
  <c r="AA41" i="8"/>
  <c r="AB41" i="8"/>
  <c r="AC41" i="8"/>
  <c r="AD41" i="8"/>
  <c r="AD42" i="8" s="1"/>
  <c r="AE41" i="8"/>
  <c r="AF41" i="8"/>
  <c r="AG41" i="8"/>
  <c r="AH41" i="8"/>
  <c r="AI41" i="8"/>
  <c r="AJ41" i="8"/>
  <c r="AK41" i="8"/>
  <c r="AL41" i="8"/>
  <c r="AL42" i="8" s="1"/>
  <c r="AM41" i="8"/>
  <c r="AN41" i="8"/>
  <c r="AO41" i="8"/>
  <c r="AP41" i="8"/>
  <c r="AQ41" i="8"/>
  <c r="AR41" i="8"/>
  <c r="AS41" i="8"/>
  <c r="AT41" i="8"/>
  <c r="AT42" i="8" s="1"/>
  <c r="AU41" i="8"/>
  <c r="AV41" i="8"/>
  <c r="AW41" i="8"/>
  <c r="AX41" i="8"/>
  <c r="AY41" i="8"/>
  <c r="AZ41" i="8"/>
  <c r="BA41" i="8"/>
  <c r="BB41" i="8"/>
  <c r="BB42" i="8" s="1"/>
  <c r="BC41" i="8"/>
  <c r="BD41" i="8"/>
  <c r="BE41" i="8"/>
  <c r="BF41" i="8"/>
  <c r="BG41" i="8"/>
  <c r="BH41" i="8"/>
  <c r="BI41" i="8"/>
  <c r="BJ41" i="8"/>
  <c r="BJ42" i="8" s="1"/>
  <c r="N42" i="8"/>
  <c r="X42" i="8"/>
  <c r="AB42" i="8"/>
  <c r="AF42" i="8"/>
  <c r="AJ42" i="8"/>
  <c r="AN42" i="8"/>
  <c r="AR42" i="8"/>
  <c r="AV42" i="8"/>
  <c r="AZ42" i="8"/>
  <c r="BD42" i="8"/>
  <c r="BH42" i="8"/>
  <c r="BK46" i="8"/>
  <c r="BK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51" i="8"/>
  <c r="BK52" i="8" s="1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P56" i="8" s="1"/>
  <c r="Q52" i="8"/>
  <c r="R52" i="8"/>
  <c r="S52" i="8"/>
  <c r="T52" i="8"/>
  <c r="T56" i="8" s="1"/>
  <c r="U52" i="8"/>
  <c r="V52" i="8"/>
  <c r="W52" i="8"/>
  <c r="X52" i="8"/>
  <c r="X56" i="8" s="1"/>
  <c r="Y52" i="8"/>
  <c r="Z52" i="8"/>
  <c r="AA52" i="8"/>
  <c r="AB52" i="8"/>
  <c r="AB56" i="8" s="1"/>
  <c r="AC52" i="8"/>
  <c r="AD52" i="8"/>
  <c r="AE52" i="8"/>
  <c r="AF52" i="8"/>
  <c r="AF56" i="8" s="1"/>
  <c r="AG52" i="8"/>
  <c r="AH52" i="8"/>
  <c r="AI52" i="8"/>
  <c r="AJ52" i="8"/>
  <c r="AJ56" i="8" s="1"/>
  <c r="AK52" i="8"/>
  <c r="AL52" i="8"/>
  <c r="AM52" i="8"/>
  <c r="AN52" i="8"/>
  <c r="AN56" i="8" s="1"/>
  <c r="AO52" i="8"/>
  <c r="AP52" i="8"/>
  <c r="AQ52" i="8"/>
  <c r="AR52" i="8"/>
  <c r="AR56" i="8" s="1"/>
  <c r="AS52" i="8"/>
  <c r="AT52" i="8"/>
  <c r="AU52" i="8"/>
  <c r="AV52" i="8"/>
  <c r="AV56" i="8" s="1"/>
  <c r="AW52" i="8"/>
  <c r="AX52" i="8"/>
  <c r="AY52" i="8"/>
  <c r="AZ52" i="8"/>
  <c r="AZ56" i="8" s="1"/>
  <c r="BA52" i="8"/>
  <c r="BB52" i="8"/>
  <c r="BC52" i="8"/>
  <c r="BD52" i="8"/>
  <c r="BD56" i="8" s="1"/>
  <c r="BE52" i="8"/>
  <c r="BF52" i="8"/>
  <c r="BG52" i="8"/>
  <c r="BH52" i="8"/>
  <c r="BH56" i="8" s="1"/>
  <c r="BI52" i="8"/>
  <c r="BJ52" i="8"/>
  <c r="BK54" i="8"/>
  <c r="BK55" i="8" s="1"/>
  <c r="C55" i="8"/>
  <c r="D55" i="8"/>
  <c r="E55" i="8"/>
  <c r="E56" i="8" s="1"/>
  <c r="F55" i="8"/>
  <c r="F56" i="8" s="1"/>
  <c r="G55" i="8"/>
  <c r="G56" i="8" s="1"/>
  <c r="H55" i="8"/>
  <c r="I55" i="8"/>
  <c r="J55" i="8"/>
  <c r="J56" i="8" s="1"/>
  <c r="K55" i="8"/>
  <c r="L55" i="8"/>
  <c r="M55" i="8"/>
  <c r="N55" i="8"/>
  <c r="N56" i="8" s="1"/>
  <c r="O55" i="8"/>
  <c r="P55" i="8"/>
  <c r="Q55" i="8"/>
  <c r="R55" i="8"/>
  <c r="S55" i="8"/>
  <c r="T55" i="8"/>
  <c r="U55" i="8"/>
  <c r="V55" i="8"/>
  <c r="W55" i="8"/>
  <c r="X55" i="8"/>
  <c r="Y55" i="8"/>
  <c r="Z55" i="8"/>
  <c r="Z56" i="8" s="1"/>
  <c r="AA55" i="8"/>
  <c r="AB55" i="8"/>
  <c r="AC55" i="8"/>
  <c r="AD55" i="8"/>
  <c r="AE55" i="8"/>
  <c r="AF55" i="8"/>
  <c r="AG55" i="8"/>
  <c r="AH55" i="8"/>
  <c r="AH56" i="8" s="1"/>
  <c r="AI55" i="8"/>
  <c r="AJ55" i="8"/>
  <c r="AK55" i="8"/>
  <c r="AL55" i="8"/>
  <c r="AM55" i="8"/>
  <c r="AN55" i="8"/>
  <c r="AO55" i="8"/>
  <c r="AP55" i="8"/>
  <c r="AP56" i="8" s="1"/>
  <c r="AQ55" i="8"/>
  <c r="AR55" i="8"/>
  <c r="AS55" i="8"/>
  <c r="AT55" i="8"/>
  <c r="AU55" i="8"/>
  <c r="AV55" i="8"/>
  <c r="AW55" i="8"/>
  <c r="AX55" i="8"/>
  <c r="AX56" i="8" s="1"/>
  <c r="AY55" i="8"/>
  <c r="AZ55" i="8"/>
  <c r="BA55" i="8"/>
  <c r="BB55" i="8"/>
  <c r="BC55" i="8"/>
  <c r="BD55" i="8"/>
  <c r="BE55" i="8"/>
  <c r="BF55" i="8"/>
  <c r="BF56" i="8" s="1"/>
  <c r="BG55" i="8"/>
  <c r="BH55" i="8"/>
  <c r="BI55" i="8"/>
  <c r="BJ55" i="8"/>
  <c r="C56" i="8"/>
  <c r="I56" i="8"/>
  <c r="K56" i="8"/>
  <c r="V56" i="8"/>
  <c r="AD56" i="8"/>
  <c r="AL56" i="8"/>
  <c r="AT56" i="8"/>
  <c r="BB56" i="8"/>
  <c r="BJ56" i="8"/>
  <c r="BK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G42" i="9"/>
  <c r="E42" i="9"/>
  <c r="K5" i="9"/>
  <c r="L42" i="9"/>
  <c r="F42" i="9"/>
  <c r="J42" i="9"/>
  <c r="I42" i="9"/>
  <c r="H42" i="9"/>
  <c r="K41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C56" i="8" l="1"/>
  <c r="AU56" i="8"/>
  <c r="AM56" i="8"/>
  <c r="AE56" i="8"/>
  <c r="AE63" i="8" s="1"/>
  <c r="W56" i="8"/>
  <c r="O56" i="8"/>
  <c r="AD29" i="8"/>
  <c r="BG56" i="8"/>
  <c r="AY56" i="8"/>
  <c r="AQ56" i="8"/>
  <c r="AI56" i="8"/>
  <c r="AA56" i="8"/>
  <c r="S56" i="8"/>
  <c r="J29" i="8"/>
  <c r="R56" i="8"/>
  <c r="H56" i="8"/>
  <c r="BI56" i="8"/>
  <c r="BE56" i="8"/>
  <c r="BA56" i="8"/>
  <c r="AW56" i="8"/>
  <c r="AS56" i="8"/>
  <c r="AO56" i="8"/>
  <c r="AK56" i="8"/>
  <c r="AG56" i="8"/>
  <c r="AC56" i="8"/>
  <c r="Y56" i="8"/>
  <c r="U56" i="8"/>
  <c r="Q56" i="8"/>
  <c r="M56" i="8"/>
  <c r="AF29" i="8"/>
  <c r="AB29" i="8"/>
  <c r="D29" i="8"/>
  <c r="D56" i="8"/>
  <c r="D42" i="9"/>
  <c r="BI42" i="8"/>
  <c r="BG42" i="8"/>
  <c r="BG63" i="8" s="1"/>
  <c r="BE42" i="8"/>
  <c r="BC42" i="8"/>
  <c r="BA42" i="8"/>
  <c r="AY42" i="8"/>
  <c r="AY63" i="8" s="1"/>
  <c r="AW42" i="8"/>
  <c r="AU42" i="8"/>
  <c r="AS42" i="8"/>
  <c r="AQ42" i="8"/>
  <c r="AO42" i="8"/>
  <c r="AM42" i="8"/>
  <c r="AK42" i="8"/>
  <c r="AI42" i="8"/>
  <c r="AG42" i="8"/>
  <c r="AE42" i="8"/>
  <c r="AC42" i="8"/>
  <c r="AA42" i="8"/>
  <c r="AA63" i="8" s="1"/>
  <c r="Y42" i="8"/>
  <c r="W42" i="8"/>
  <c r="U42" i="8"/>
  <c r="Q42" i="8"/>
  <c r="O42" i="8"/>
  <c r="M42" i="8"/>
  <c r="I42" i="8"/>
  <c r="C42" i="8"/>
  <c r="C63" i="8" s="1"/>
  <c r="BH29" i="8"/>
  <c r="BD29" i="8"/>
  <c r="AZ29" i="8"/>
  <c r="AZ63" i="8" s="1"/>
  <c r="AV29" i="8"/>
  <c r="AV63" i="8" s="1"/>
  <c r="AR29" i="8"/>
  <c r="AN29" i="8"/>
  <c r="AJ29" i="8"/>
  <c r="AJ63" i="8" s="1"/>
  <c r="Z29" i="8"/>
  <c r="Z63" i="8" s="1"/>
  <c r="X29" i="8"/>
  <c r="T29" i="8"/>
  <c r="P29" i="8"/>
  <c r="L29" i="8"/>
  <c r="F29" i="8"/>
  <c r="W63" i="8"/>
  <c r="L56" i="8"/>
  <c r="BK56" i="8"/>
  <c r="BI29" i="8"/>
  <c r="BG29" i="8"/>
  <c r="BE29" i="8"/>
  <c r="BE63" i="8" s="1"/>
  <c r="BC29" i="8"/>
  <c r="BC63" i="8" s="1"/>
  <c r="BA29" i="8"/>
  <c r="AY29" i="8"/>
  <c r="AW29" i="8"/>
  <c r="AU29" i="8"/>
  <c r="AP63" i="8"/>
  <c r="BH63" i="8"/>
  <c r="BD63" i="8"/>
  <c r="P63" i="8"/>
  <c r="F63" i="8"/>
  <c r="BJ63" i="8"/>
  <c r="BF63" i="8"/>
  <c r="BB63" i="8"/>
  <c r="AX63" i="8"/>
  <c r="AT63" i="8"/>
  <c r="AH63" i="8"/>
  <c r="Y63" i="8"/>
  <c r="N63" i="8"/>
  <c r="AU63" i="8"/>
  <c r="AS29" i="8"/>
  <c r="AQ29" i="8"/>
  <c r="AO29" i="8"/>
  <c r="AO63" i="8" s="1"/>
  <c r="AM29" i="8"/>
  <c r="AM63" i="8" s="1"/>
  <c r="AK29" i="8"/>
  <c r="AI29" i="8"/>
  <c r="AG29" i="8"/>
  <c r="AC29" i="8"/>
  <c r="AC63" i="8" s="1"/>
  <c r="U29" i="8"/>
  <c r="S29" i="8"/>
  <c r="Q29" i="8"/>
  <c r="O29" i="8"/>
  <c r="O63" i="8" s="1"/>
  <c r="M29" i="8"/>
  <c r="M63" i="8" s="1"/>
  <c r="K29" i="8"/>
  <c r="K63" i="8" s="1"/>
  <c r="G29" i="8"/>
  <c r="G63" i="8" s="1"/>
  <c r="E29" i="8"/>
  <c r="C29" i="8"/>
  <c r="K42" i="9"/>
  <c r="AN63" i="8"/>
  <c r="AL63" i="8"/>
  <c r="S42" i="8"/>
  <c r="S63" i="8" s="1"/>
  <c r="BK41" i="8"/>
  <c r="BK42" i="8" s="1"/>
  <c r="D42" i="8"/>
  <c r="D63" i="8" s="1"/>
  <c r="AR63" i="8"/>
  <c r="AF63" i="8"/>
  <c r="AD63" i="8"/>
  <c r="AB63" i="8"/>
  <c r="X63" i="8"/>
  <c r="T63" i="8"/>
  <c r="R63" i="8"/>
  <c r="H63" i="8"/>
  <c r="J63" i="8"/>
  <c r="V29" i="8"/>
  <c r="V63" i="8" s="1"/>
  <c r="BK28" i="8"/>
  <c r="BK15" i="8"/>
  <c r="I29" i="8"/>
  <c r="E63" i="8"/>
  <c r="Q63" i="8" l="1"/>
  <c r="AW63" i="8"/>
  <c r="L63" i="8"/>
  <c r="AI63" i="8"/>
  <c r="AQ63" i="8"/>
  <c r="AG63" i="8"/>
  <c r="I63" i="8"/>
  <c r="U63" i="8"/>
  <c r="AK63" i="8"/>
  <c r="AS63" i="8"/>
  <c r="BA63" i="8"/>
  <c r="BI63" i="8"/>
  <c r="BK29" i="8"/>
  <c r="BK63" i="8" s="1"/>
</calcChain>
</file>

<file path=xl/sharedStrings.xml><?xml version="1.0" encoding="utf-8"?>
<sst xmlns="http://schemas.openxmlformats.org/spreadsheetml/2006/main" count="161" uniqueCount="125">
  <si>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</si>
  <si>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</si>
  <si>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</si>
  <si>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</si>
  <si>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</si>
  <si>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</si>
  <si>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</si>
  <si>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</si>
  <si>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</si>
  <si>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</si>
  <si>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</si>
  <si>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</si>
  <si>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</si>
  <si>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</si>
  <si>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</si>
  <si>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</si>
  <si>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</si>
  <si>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</si>
  <si>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</si>
  <si>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</si>
  <si>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</si>
  <si>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</si>
  <si>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</si>
  <si>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</si>
  <si>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</si>
  <si>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</si>
  <si>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</si>
  <si>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</si>
  <si>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</si>
  <si>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</si>
  <si>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</si>
  <si>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</si>
  <si>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</si>
  <si>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</si>
  <si>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</si>
  <si>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</si>
  <si>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</si>
  <si>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</si>
  <si>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</si>
  <si>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</si>
  <si>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</si>
  <si>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</si>
  <si>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</si>
  <si>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</si>
  <si>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</si>
  <si>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</si>
  <si>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</si>
  <si>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</si>
  <si>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</si>
  <si>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</si>
  <si>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</si>
  <si>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</si>
  <si>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</si>
  <si>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</si>
  <si>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</si>
  <si>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</si>
  <si>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</si>
  <si>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</si>
  <si>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</si>
  <si>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</si>
  <si>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</si>
  <si>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</si>
  <si>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</si>
  <si>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</si>
  <si>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</si>
  <si>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</si>
  <si>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</si>
  <si>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</si>
  <si>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</si>
  <si>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</si>
  <si>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</si>
  <si>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</si>
  <si>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</si>
  <si>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</si>
  <si>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</si>
  <si>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</si>
  <si>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</si>
  <si>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</si>
  <si>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</si>
  <si>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</si>
  <si>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</si>
  <si>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</si>
  <si>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</si>
  <si>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</si>
  <si>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</si>
  <si>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</si>
  <si>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</si>
  <si>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</si>
  <si>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</si>
  <si>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</si>
  <si>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</si>
  <si>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</si>
  <si>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</si>
  <si>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</si>
  <si>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</si>
  <si>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</si>
  <si>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</si>
  <si>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</si>
  <si>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</si>
  <si>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</si>
  <si>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</si>
  <si>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</si>
  <si>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</si>
  <si>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</si>
  <si>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</si>
  <si>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</si>
  <si>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</si>
  <si>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</si>
  <si>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</si>
  <si>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</si>
  <si>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</si>
  <si>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</si>
  <si>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</si>
  <si>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</si>
  <si>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</si>
  <si>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</si>
  <si>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</si>
  <si>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</si>
  <si>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</si>
  <si>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</si>
  <si>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May, 2017(All figures in Rs. Crore)</t>
  </si>
  <si>
    <t>Table showing State wise /Union Territory wise contribution to AAUM of category of schemes as on 31st May, 2017</t>
  </si>
  <si>
    <t>IDBI MIDCAP Fund</t>
  </si>
  <si>
    <t>IDBI Prudence Fund</t>
  </si>
  <si>
    <t>IDBI Corporate Debt Opportunities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</si>
</sst>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2"/>
  <sheetViews>
    <sheetView showGridLines="0" tabSelected="1" zoomScale="85" zoomScaleNormal="85" workbookViewId="0">
      <pane xSplit="2" ySplit="5" topLeftCell="C45" activePane="bottomRight" state="frozen"/>
      <selection activeCell="F20" sqref="F20"/>
      <selection pane="topRight" activeCell="F20" sqref="F20"/>
      <selection pane="bottomLeft" activeCell="F20" sqref="F20"/>
      <selection pane="bottomRight" activeCell="B35" sqref="B3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9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 x14ac:dyDescent="0.35">
      <c r="A1" s="75" t="s">
        <v>79</v>
      </c>
      <c r="B1" s="52" t="s">
        <v>32</v>
      </c>
      <c r="C1" s="66" t="s">
        <v>120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 x14ac:dyDescent="0.2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 x14ac:dyDescent="0.2">
      <c r="A8" s="17"/>
      <c r="B8" s="34" t="s">
        <v>105</v>
      </c>
      <c r="C8" s="40">
        <v>0</v>
      </c>
      <c r="D8" s="40">
        <v>118.19385857948329</v>
      </c>
      <c r="E8" s="40">
        <v>372.76371091161292</v>
      </c>
      <c r="F8" s="40">
        <v>0</v>
      </c>
      <c r="G8" s="40">
        <v>0</v>
      </c>
      <c r="H8" s="40">
        <v>3.7373784176672005</v>
      </c>
      <c r="I8" s="40">
        <v>932.04896857912843</v>
      </c>
      <c r="J8" s="40">
        <v>255.15749997283731</v>
      </c>
      <c r="K8" s="40">
        <v>0</v>
      </c>
      <c r="L8" s="40">
        <v>24.422191599672004</v>
      </c>
      <c r="M8" s="40">
        <v>0</v>
      </c>
      <c r="N8" s="40">
        <v>5.0261651233547999</v>
      </c>
      <c r="O8" s="40">
        <v>0</v>
      </c>
      <c r="P8" s="40">
        <v>0</v>
      </c>
      <c r="Q8" s="40">
        <v>0</v>
      </c>
      <c r="R8" s="40">
        <v>2.1354586939549991</v>
      </c>
      <c r="S8" s="40">
        <v>218.26336257296705</v>
      </c>
      <c r="T8" s="40">
        <v>138.19109413851419</v>
      </c>
      <c r="U8" s="40">
        <v>0</v>
      </c>
      <c r="V8" s="40">
        <v>10.423970480126501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5.4095757816344987</v>
      </c>
      <c r="AC8" s="40">
        <v>114.67008636817644</v>
      </c>
      <c r="AD8" s="40">
        <v>11.172920855322001</v>
      </c>
      <c r="AE8" s="40">
        <v>0</v>
      </c>
      <c r="AF8" s="40">
        <v>80.931763787920801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4.4924674529818001</v>
      </c>
      <c r="AM8" s="40">
        <v>21.199545739094205</v>
      </c>
      <c r="AN8" s="40">
        <v>255.79218926060958</v>
      </c>
      <c r="AO8" s="40">
        <v>0</v>
      </c>
      <c r="AP8" s="40">
        <v>35.490227649826195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5.0096442023941981</v>
      </c>
      <c r="AW8" s="40">
        <v>384.62396252322253</v>
      </c>
      <c r="AX8" s="40">
        <v>90.962534054225614</v>
      </c>
      <c r="AY8" s="40">
        <v>0</v>
      </c>
      <c r="AZ8" s="40">
        <v>56.884583158508995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1.6070875776663001</v>
      </c>
      <c r="BG8" s="40">
        <v>50.714984767483607</v>
      </c>
      <c r="BH8" s="40">
        <v>21.833622276386599</v>
      </c>
      <c r="BI8" s="40">
        <v>0</v>
      </c>
      <c r="BJ8" s="40">
        <v>3.0340011509337996</v>
      </c>
      <c r="BK8" s="41">
        <f>SUM(C8:BJ8)</f>
        <v>3224.1928556757048</v>
      </c>
    </row>
    <row r="9" spans="1:107" x14ac:dyDescent="0.2">
      <c r="A9" s="17"/>
      <c r="B9" s="26" t="s">
        <v>89</v>
      </c>
      <c r="C9" s="38">
        <f t="shared" ref="C9:BJ9" si="0">SUM(C8)</f>
        <v>0</v>
      </c>
      <c r="D9" s="38">
        <f t="shared" si="0"/>
        <v>118.19385857948329</v>
      </c>
      <c r="E9" s="38">
        <f t="shared" si="0"/>
        <v>372.76371091161292</v>
      </c>
      <c r="F9" s="38">
        <f t="shared" si="0"/>
        <v>0</v>
      </c>
      <c r="G9" s="38">
        <f t="shared" si="0"/>
        <v>0</v>
      </c>
      <c r="H9" s="38">
        <f t="shared" si="0"/>
        <v>3.7373784176672005</v>
      </c>
      <c r="I9" s="38">
        <f t="shared" si="0"/>
        <v>932.04896857912843</v>
      </c>
      <c r="J9" s="38">
        <f t="shared" si="0"/>
        <v>255.15749997283731</v>
      </c>
      <c r="K9" s="38">
        <f t="shared" si="0"/>
        <v>0</v>
      </c>
      <c r="L9" s="38">
        <f t="shared" si="0"/>
        <v>24.422191599672004</v>
      </c>
      <c r="M9" s="38">
        <f t="shared" si="0"/>
        <v>0</v>
      </c>
      <c r="N9" s="38">
        <f t="shared" si="0"/>
        <v>5.0261651233547999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2.1354586939549991</v>
      </c>
      <c r="S9" s="38">
        <f t="shared" si="0"/>
        <v>218.26336257296705</v>
      </c>
      <c r="T9" s="38">
        <f t="shared" si="0"/>
        <v>138.19109413851419</v>
      </c>
      <c r="U9" s="38">
        <f t="shared" si="0"/>
        <v>0</v>
      </c>
      <c r="V9" s="38">
        <f t="shared" si="0"/>
        <v>10.423970480126501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5.4095757816344987</v>
      </c>
      <c r="AC9" s="38">
        <f t="shared" si="0"/>
        <v>114.67008636817644</v>
      </c>
      <c r="AD9" s="38">
        <f t="shared" si="0"/>
        <v>11.172920855322001</v>
      </c>
      <c r="AE9" s="38">
        <f t="shared" si="0"/>
        <v>0</v>
      </c>
      <c r="AF9" s="38">
        <f t="shared" si="0"/>
        <v>80.931763787920801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4.4924674529818001</v>
      </c>
      <c r="AM9" s="38">
        <f t="shared" si="0"/>
        <v>21.199545739094205</v>
      </c>
      <c r="AN9" s="38">
        <f t="shared" si="0"/>
        <v>255.79218926060958</v>
      </c>
      <c r="AO9" s="38">
        <f t="shared" si="0"/>
        <v>0</v>
      </c>
      <c r="AP9" s="38">
        <f t="shared" si="0"/>
        <v>35.490227649826195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5.0096442023941981</v>
      </c>
      <c r="AW9" s="38">
        <f>(SUM(AW8))</f>
        <v>384.62396252322253</v>
      </c>
      <c r="AX9" s="38">
        <f t="shared" si="0"/>
        <v>90.962534054225614</v>
      </c>
      <c r="AY9" s="38">
        <f t="shared" si="0"/>
        <v>0</v>
      </c>
      <c r="AZ9" s="38">
        <f t="shared" si="0"/>
        <v>56.884583158508995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1.6070875776663001</v>
      </c>
      <c r="BG9" s="38">
        <f t="shared" si="0"/>
        <v>50.714984767483607</v>
      </c>
      <c r="BH9" s="38">
        <f t="shared" si="0"/>
        <v>21.833622276386599</v>
      </c>
      <c r="BI9" s="38">
        <f t="shared" si="0"/>
        <v>0</v>
      </c>
      <c r="BJ9" s="38">
        <f t="shared" si="0"/>
        <v>3.0340011509337996</v>
      </c>
      <c r="BK9" s="36">
        <f>SUM(BK8)</f>
        <v>3224.1928556757048</v>
      </c>
    </row>
    <row r="10" spans="1:107" x14ac:dyDescent="0.2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 x14ac:dyDescent="0.2">
      <c r="A11" s="17"/>
      <c r="B11" s="34" t="s">
        <v>106</v>
      </c>
      <c r="C11" s="40">
        <v>0</v>
      </c>
      <c r="D11" s="40">
        <v>4.1444463498707993</v>
      </c>
      <c r="E11" s="40">
        <v>0</v>
      </c>
      <c r="F11" s="40">
        <v>0</v>
      </c>
      <c r="G11" s="40">
        <v>0</v>
      </c>
      <c r="H11" s="40">
        <v>0.154808688128</v>
      </c>
      <c r="I11" s="40">
        <v>0</v>
      </c>
      <c r="J11" s="40">
        <v>0</v>
      </c>
      <c r="K11" s="40">
        <v>0</v>
      </c>
      <c r="L11" s="40">
        <v>1.6734414129000001E-2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0.17798612974090003</v>
      </c>
      <c r="S11" s="40">
        <v>2.4755536257999998E-2</v>
      </c>
      <c r="T11" s="40">
        <v>0</v>
      </c>
      <c r="U11" s="40">
        <v>0</v>
      </c>
      <c r="V11" s="40">
        <v>1.2067598322500001E-2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0.79937898741540048</v>
      </c>
      <c r="AC11" s="40">
        <v>0.1829943682579</v>
      </c>
      <c r="AD11" s="40">
        <v>0.86716628387080008</v>
      </c>
      <c r="AE11" s="40">
        <v>0</v>
      </c>
      <c r="AF11" s="40">
        <v>0.6729715058382999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0.81217668018810019</v>
      </c>
      <c r="AM11" s="40">
        <v>9.843988290309999E-2</v>
      </c>
      <c r="AN11" s="40">
        <v>2.4151012875160003</v>
      </c>
      <c r="AO11" s="40">
        <v>0</v>
      </c>
      <c r="AP11" s="40">
        <v>0.62106884061250012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0.76486800580350012</v>
      </c>
      <c r="AW11" s="40">
        <v>6.2708170663544998</v>
      </c>
      <c r="AX11" s="40">
        <v>0</v>
      </c>
      <c r="AY11" s="40">
        <v>0</v>
      </c>
      <c r="AZ11" s="40">
        <v>0.9760697994187999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0.18976559132100002</v>
      </c>
      <c r="BG11" s="40">
        <v>2.0710862003224002</v>
      </c>
      <c r="BH11" s="40">
        <v>0</v>
      </c>
      <c r="BI11" s="40">
        <v>0</v>
      </c>
      <c r="BJ11" s="40">
        <v>0</v>
      </c>
      <c r="BK11" s="41">
        <f>SUM(C11:BJ11)</f>
        <v>21.272703216271495</v>
      </c>
      <c r="BL11" s="42"/>
      <c r="BO11" s="42"/>
    </row>
    <row r="12" spans="1:107" x14ac:dyDescent="0.2">
      <c r="A12" s="17"/>
      <c r="B12" s="26" t="s">
        <v>90</v>
      </c>
      <c r="C12" s="38">
        <f t="shared" ref="C12:BJ12" si="1">SUM(C11)</f>
        <v>0</v>
      </c>
      <c r="D12" s="38">
        <f t="shared" si="1"/>
        <v>4.1444463498707993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0.154808688128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1.6734414129000001E-2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0.17798612974090003</v>
      </c>
      <c r="S12" s="38">
        <f t="shared" si="1"/>
        <v>2.4755536257999998E-2</v>
      </c>
      <c r="T12" s="38">
        <f t="shared" si="1"/>
        <v>0</v>
      </c>
      <c r="U12" s="38">
        <f t="shared" si="1"/>
        <v>0</v>
      </c>
      <c r="V12" s="38">
        <f t="shared" si="1"/>
        <v>1.2067598322500001E-2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0.79937898741540048</v>
      </c>
      <c r="AC12" s="38">
        <f t="shared" si="1"/>
        <v>0.1829943682579</v>
      </c>
      <c r="AD12" s="38">
        <f t="shared" si="1"/>
        <v>0.86716628387080008</v>
      </c>
      <c r="AE12" s="38">
        <f t="shared" si="1"/>
        <v>0</v>
      </c>
      <c r="AF12" s="38">
        <f t="shared" si="1"/>
        <v>0.6729715058382999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0.81217668018810019</v>
      </c>
      <c r="AM12" s="38">
        <f t="shared" si="1"/>
        <v>9.843988290309999E-2</v>
      </c>
      <c r="AN12" s="38">
        <f t="shared" si="1"/>
        <v>2.4151012875160003</v>
      </c>
      <c r="AO12" s="38">
        <f t="shared" si="1"/>
        <v>0</v>
      </c>
      <c r="AP12" s="38">
        <f t="shared" si="1"/>
        <v>0.62106884061250012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0.76486800580350012</v>
      </c>
      <c r="AW12" s="38">
        <f>(SUM(AW11))</f>
        <v>6.2708170663544998</v>
      </c>
      <c r="AX12" s="38">
        <f t="shared" si="1"/>
        <v>0</v>
      </c>
      <c r="AY12" s="38">
        <f t="shared" si="1"/>
        <v>0</v>
      </c>
      <c r="AZ12" s="38">
        <f t="shared" si="1"/>
        <v>0.9760697994187999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0.18976559132100002</v>
      </c>
      <c r="BG12" s="38">
        <f t="shared" si="1"/>
        <v>2.0710862003224002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21.272703216271495</v>
      </c>
    </row>
    <row r="13" spans="1:107" x14ac:dyDescent="0.2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 x14ac:dyDescent="0.2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83</v>
      </c>
      <c r="B16" s="25" t="s">
        <v>15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</row>
    <row r="17" spans="1:67" x14ac:dyDescent="0.2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85</v>
      </c>
      <c r="B19" s="33" t="s">
        <v>101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</row>
    <row r="20" spans="1:67" x14ac:dyDescent="0.2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86</v>
      </c>
      <c r="B22" s="25" t="s">
        <v>16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</row>
    <row r="23" spans="1:67" x14ac:dyDescent="0.2">
      <c r="A23" s="17"/>
      <c r="B23" s="34" t="s">
        <v>124</v>
      </c>
      <c r="C23" s="40">
        <v>0</v>
      </c>
      <c r="D23" s="40">
        <v>0.61739703035479998</v>
      </c>
      <c r="E23" s="40">
        <v>0</v>
      </c>
      <c r="F23" s="40">
        <v>0</v>
      </c>
      <c r="G23" s="40">
        <v>0</v>
      </c>
      <c r="H23" s="40">
        <v>0.33987081570709993</v>
      </c>
      <c r="I23" s="40">
        <v>3.9063657898064004</v>
      </c>
      <c r="J23" s="40">
        <v>0</v>
      </c>
      <c r="K23" s="40">
        <v>0</v>
      </c>
      <c r="L23" s="40">
        <v>0.63952083867679987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0.50634080754470012</v>
      </c>
      <c r="S23" s="40">
        <v>1.0056617736772999</v>
      </c>
      <c r="T23" s="40">
        <v>1.0464935008064</v>
      </c>
      <c r="U23" s="40">
        <v>0</v>
      </c>
      <c r="V23" s="40">
        <v>0.69147893651580006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4.2542491456304043</v>
      </c>
      <c r="AC23" s="40">
        <v>0.70945301183830001</v>
      </c>
      <c r="AD23" s="40">
        <v>1.5256589099031002</v>
      </c>
      <c r="AE23" s="40">
        <v>0</v>
      </c>
      <c r="AF23" s="40">
        <v>19.030029785252207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9.211295400764989</v>
      </c>
      <c r="AM23" s="40">
        <v>1.3185665712254997</v>
      </c>
      <c r="AN23" s="40">
        <v>0</v>
      </c>
      <c r="AO23" s="40">
        <v>0</v>
      </c>
      <c r="AP23" s="40">
        <v>15.740220440444205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11.473027849134189</v>
      </c>
      <c r="AW23" s="40">
        <v>31.921560354837091</v>
      </c>
      <c r="AX23" s="40">
        <v>4.0152996073548</v>
      </c>
      <c r="AY23" s="40">
        <v>0</v>
      </c>
      <c r="AZ23" s="40">
        <v>38.983134337249311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1.8751750764750998</v>
      </c>
      <c r="BG23" s="40">
        <v>3.5059354547416999</v>
      </c>
      <c r="BH23" s="40">
        <v>1.651935337387</v>
      </c>
      <c r="BI23" s="40">
        <v>0</v>
      </c>
      <c r="BJ23" s="40">
        <v>3.0652034827729997</v>
      </c>
      <c r="BK23" s="41">
        <f>SUM(C23:BJ23)</f>
        <v>157.03387425810016</v>
      </c>
      <c r="BL23" s="42"/>
      <c r="BN23" s="42"/>
    </row>
    <row r="24" spans="1:67" x14ac:dyDescent="0.2">
      <c r="A24" s="17"/>
      <c r="B24" s="34" t="s">
        <v>107</v>
      </c>
      <c r="C24" s="40">
        <v>0</v>
      </c>
      <c r="D24" s="40">
        <v>0.5947146596774</v>
      </c>
      <c r="E24" s="40">
        <v>0</v>
      </c>
      <c r="F24" s="40">
        <v>0</v>
      </c>
      <c r="G24" s="40">
        <v>0</v>
      </c>
      <c r="H24" s="40">
        <v>0.12821269132159999</v>
      </c>
      <c r="I24" s="40">
        <v>0.1581097627419</v>
      </c>
      <c r="J24" s="40">
        <v>0</v>
      </c>
      <c r="K24" s="40">
        <v>0</v>
      </c>
      <c r="L24" s="40">
        <v>0.1292829846129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8.6873405901499987E-2</v>
      </c>
      <c r="S24" s="40">
        <v>0</v>
      </c>
      <c r="T24" s="40">
        <v>0.38835775606450001</v>
      </c>
      <c r="U24" s="40">
        <v>0</v>
      </c>
      <c r="V24" s="40">
        <v>6.9332073580500003E-2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2.8126741763062997</v>
      </c>
      <c r="AC24" s="40">
        <v>0.25233575806440001</v>
      </c>
      <c r="AD24" s="40">
        <v>0</v>
      </c>
      <c r="AE24" s="40">
        <v>0</v>
      </c>
      <c r="AF24" s="40">
        <v>4.3068787910628998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2.6913589385280052</v>
      </c>
      <c r="AM24" s="40">
        <v>0.32203542383849998</v>
      </c>
      <c r="AN24" s="40">
        <v>7.1165322580599988E-2</v>
      </c>
      <c r="AO24" s="40">
        <v>0</v>
      </c>
      <c r="AP24" s="40">
        <v>1.5583914302573998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3.6107386724340036</v>
      </c>
      <c r="AW24" s="40">
        <v>5.8691150522575999</v>
      </c>
      <c r="AX24" s="40">
        <v>0</v>
      </c>
      <c r="AY24" s="40">
        <v>0</v>
      </c>
      <c r="AZ24" s="40">
        <v>11.856493640029502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0.65626137028370035</v>
      </c>
      <c r="BG24" s="40">
        <v>0.42757556548370002</v>
      </c>
      <c r="BH24" s="40">
        <v>0.49088673383870002</v>
      </c>
      <c r="BI24" s="40">
        <v>0</v>
      </c>
      <c r="BJ24" s="40">
        <v>0.84397526977380011</v>
      </c>
      <c r="BK24" s="41">
        <f>SUM(C24:BJ24)</f>
        <v>37.324769478639404</v>
      </c>
      <c r="BL24" s="42"/>
      <c r="BM24" s="43"/>
      <c r="BN24" s="42"/>
    </row>
    <row r="25" spans="1:67" x14ac:dyDescent="0.2">
      <c r="A25" s="17"/>
      <c r="B25" s="34" t="s">
        <v>108</v>
      </c>
      <c r="C25" s="40">
        <v>0</v>
      </c>
      <c r="D25" s="40">
        <v>0.58135183574189997</v>
      </c>
      <c r="E25" s="40">
        <v>0</v>
      </c>
      <c r="F25" s="40">
        <v>0</v>
      </c>
      <c r="G25" s="40">
        <v>0</v>
      </c>
      <c r="H25" s="40">
        <v>4.0860584902700003E-2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6.9739276708899997E-2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0.64326675118900012</v>
      </c>
      <c r="AC25" s="40">
        <v>0.24076363132230003</v>
      </c>
      <c r="AD25" s="40">
        <v>0</v>
      </c>
      <c r="AE25" s="40">
        <v>0</v>
      </c>
      <c r="AF25" s="40">
        <v>1.0467707733220999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1.9437429877916992</v>
      </c>
      <c r="AM25" s="40">
        <v>4.7096984516128</v>
      </c>
      <c r="AN25" s="40">
        <v>0</v>
      </c>
      <c r="AO25" s="40">
        <v>0</v>
      </c>
      <c r="AP25" s="40">
        <v>1.2037196448058001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5.7864170620774997</v>
      </c>
      <c r="AW25" s="40">
        <v>3.3657616357411007</v>
      </c>
      <c r="AX25" s="40">
        <v>0</v>
      </c>
      <c r="AY25" s="40">
        <v>0</v>
      </c>
      <c r="AZ25" s="40">
        <v>7.8848366005124007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1.1194877146375999</v>
      </c>
      <c r="BG25" s="40">
        <v>0</v>
      </c>
      <c r="BH25" s="40">
        <v>0</v>
      </c>
      <c r="BI25" s="40">
        <v>0</v>
      </c>
      <c r="BJ25" s="40">
        <v>0.83297684925730009</v>
      </c>
      <c r="BK25" s="41">
        <f>SUM(C25:BJ25)</f>
        <v>29.469393799623099</v>
      </c>
      <c r="BM25" s="42"/>
      <c r="BO25" s="42"/>
    </row>
    <row r="26" spans="1:67" x14ac:dyDescent="0.2">
      <c r="A26" s="17"/>
      <c r="B26" s="34" t="s">
        <v>109</v>
      </c>
      <c r="C26" s="40">
        <v>0</v>
      </c>
      <c r="D26" s="40">
        <v>7.5567325155482994</v>
      </c>
      <c r="E26" s="40">
        <v>0</v>
      </c>
      <c r="F26" s="40">
        <v>0</v>
      </c>
      <c r="G26" s="40">
        <v>0</v>
      </c>
      <c r="H26" s="40">
        <v>0.31044219064309991</v>
      </c>
      <c r="I26" s="40">
        <v>8.0613358578385998</v>
      </c>
      <c r="J26" s="40">
        <v>10.027906554032201</v>
      </c>
      <c r="K26" s="40">
        <v>0</v>
      </c>
      <c r="L26" s="40">
        <v>1.3762293127092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0.16845095903109999</v>
      </c>
      <c r="S26" s="40">
        <v>0.72337937225799998</v>
      </c>
      <c r="T26" s="40">
        <v>23.178696912967698</v>
      </c>
      <c r="U26" s="40">
        <v>0</v>
      </c>
      <c r="V26" s="40">
        <v>0.6865115470319999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0.73551332273939996</v>
      </c>
      <c r="AC26" s="40">
        <v>1.1056223366126998</v>
      </c>
      <c r="AD26" s="40">
        <v>2.026572943129</v>
      </c>
      <c r="AE26" s="40">
        <v>0</v>
      </c>
      <c r="AF26" s="40">
        <v>8.4066704221591024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0.60149654941679997</v>
      </c>
      <c r="AM26" s="40">
        <v>0.98717261519340016</v>
      </c>
      <c r="AN26" s="40">
        <v>21.032556655225601</v>
      </c>
      <c r="AO26" s="40">
        <v>0</v>
      </c>
      <c r="AP26" s="40">
        <v>1.5119632386442001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2.1137548222177007</v>
      </c>
      <c r="AW26" s="40">
        <v>14.9225940618382</v>
      </c>
      <c r="AX26" s="40">
        <v>5.5351368719353999</v>
      </c>
      <c r="AY26" s="40">
        <v>0</v>
      </c>
      <c r="AZ26" s="40">
        <v>10.901090569480404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0.38148219873969991</v>
      </c>
      <c r="BG26" s="40">
        <v>6.0233597557092002</v>
      </c>
      <c r="BH26" s="40">
        <v>0</v>
      </c>
      <c r="BI26" s="40">
        <v>0</v>
      </c>
      <c r="BJ26" s="40">
        <v>1.5662035470319</v>
      </c>
      <c r="BK26" s="41">
        <f>SUM(C26:BJ26)</f>
        <v>129.9408751321329</v>
      </c>
      <c r="BM26" s="42"/>
      <c r="BO26" s="42"/>
    </row>
    <row r="27" spans="1:67" x14ac:dyDescent="0.2">
      <c r="A27" s="17"/>
      <c r="B27" s="34" t="s">
        <v>110</v>
      </c>
      <c r="C27" s="40">
        <v>0</v>
      </c>
      <c r="D27" s="40">
        <v>0.61546055603219996</v>
      </c>
      <c r="E27" s="40">
        <v>0</v>
      </c>
      <c r="F27" s="40">
        <v>0</v>
      </c>
      <c r="G27" s="40">
        <v>0</v>
      </c>
      <c r="H27" s="40">
        <v>1.2592897030250005</v>
      </c>
      <c r="I27" s="40">
        <v>135.87255975253433</v>
      </c>
      <c r="J27" s="40">
        <v>87.787249404483603</v>
      </c>
      <c r="K27" s="40">
        <v>0</v>
      </c>
      <c r="L27" s="40">
        <v>9.882204425384101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1.8161842806680004</v>
      </c>
      <c r="S27" s="40">
        <v>17.441569660354403</v>
      </c>
      <c r="T27" s="40">
        <v>86.472777747419102</v>
      </c>
      <c r="U27" s="40">
        <v>0</v>
      </c>
      <c r="V27" s="40">
        <v>19.277019499840385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3.0790628758941012</v>
      </c>
      <c r="AC27" s="40">
        <v>66.199552505727283</v>
      </c>
      <c r="AD27" s="40">
        <v>0</v>
      </c>
      <c r="AE27" s="40">
        <v>0</v>
      </c>
      <c r="AF27" s="40">
        <v>60.529848468959308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4.3313696269841957</v>
      </c>
      <c r="AM27" s="40">
        <v>60.319866251708397</v>
      </c>
      <c r="AN27" s="40">
        <v>184.16370525620198</v>
      </c>
      <c r="AO27" s="40">
        <v>0</v>
      </c>
      <c r="AP27" s="40">
        <v>28.441271216442907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8.8392392650530027</v>
      </c>
      <c r="AW27" s="40">
        <v>44.113011908125614</v>
      </c>
      <c r="AX27" s="40">
        <v>2.0159793667419001</v>
      </c>
      <c r="AY27" s="40">
        <v>0</v>
      </c>
      <c r="AZ27" s="40">
        <v>44.448783050984055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2.8168428733695001</v>
      </c>
      <c r="BG27" s="40">
        <v>45.815558426869494</v>
      </c>
      <c r="BH27" s="40">
        <v>2.8358142667738995</v>
      </c>
      <c r="BI27" s="40">
        <v>0</v>
      </c>
      <c r="BJ27" s="40">
        <v>12.571428074285294</v>
      </c>
      <c r="BK27" s="41">
        <f>SUM(C27:BJ27)</f>
        <v>930.94564846386231</v>
      </c>
      <c r="BL27" s="42"/>
      <c r="BN27" s="42"/>
    </row>
    <row r="28" spans="1:67" x14ac:dyDescent="0.2">
      <c r="A28" s="17"/>
      <c r="B28" s="26" t="s">
        <v>94</v>
      </c>
      <c r="C28" s="38">
        <f>SUM(C23:C27)</f>
        <v>0</v>
      </c>
      <c r="D28" s="38">
        <f t="shared" ref="D28:BJ28" si="7">SUM(D23:D27)</f>
        <v>9.9656565973545987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2.0786759855995003</v>
      </c>
      <c r="I28" s="38">
        <f t="shared" si="7"/>
        <v>147.99837116292122</v>
      </c>
      <c r="J28" s="38">
        <f t="shared" si="7"/>
        <v>97.815155958515803</v>
      </c>
      <c r="K28" s="38">
        <f t="shared" si="7"/>
        <v>0</v>
      </c>
      <c r="L28" s="38">
        <f t="shared" si="7"/>
        <v>12.027237561383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2.6475887298542005</v>
      </c>
      <c r="S28" s="38">
        <f t="shared" si="7"/>
        <v>19.170610806289702</v>
      </c>
      <c r="T28" s="38">
        <f t="shared" si="7"/>
        <v>111.0863259172577</v>
      </c>
      <c r="U28" s="38">
        <f t="shared" si="7"/>
        <v>0</v>
      </c>
      <c r="V28" s="38">
        <f t="shared" si="7"/>
        <v>20.724342056968684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11.524766271759205</v>
      </c>
      <c r="AC28" s="38">
        <f t="shared" si="7"/>
        <v>68.507727243564986</v>
      </c>
      <c r="AD28" s="38">
        <f t="shared" si="7"/>
        <v>3.5522318530321</v>
      </c>
      <c r="AE28" s="38">
        <f t="shared" si="7"/>
        <v>0</v>
      </c>
      <c r="AF28" s="38">
        <f t="shared" si="7"/>
        <v>93.320198240755616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18.779263503485687</v>
      </c>
      <c r="AM28" s="38">
        <f t="shared" si="7"/>
        <v>67.657339313578603</v>
      </c>
      <c r="AN28" s="38">
        <f t="shared" si="7"/>
        <v>205.26742723400818</v>
      </c>
      <c r="AO28" s="38">
        <f t="shared" si="7"/>
        <v>0</v>
      </c>
      <c r="AP28" s="38">
        <f t="shared" si="7"/>
        <v>48.455565970594513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31.823177670916394</v>
      </c>
      <c r="AW28" s="38">
        <f t="shared" si="7"/>
        <v>100.1920430127996</v>
      </c>
      <c r="AX28" s="38">
        <f t="shared" si="7"/>
        <v>11.5664158460321</v>
      </c>
      <c r="AY28" s="38">
        <f t="shared" si="7"/>
        <v>0</v>
      </c>
      <c r="AZ28" s="38">
        <f t="shared" si="7"/>
        <v>114.07433819825567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6.849249233505601</v>
      </c>
      <c r="BG28" s="38">
        <f t="shared" si="7"/>
        <v>55.772429202804091</v>
      </c>
      <c r="BH28" s="38">
        <f t="shared" si="7"/>
        <v>4.9786363379995997</v>
      </c>
      <c r="BI28" s="38">
        <f t="shared" si="7"/>
        <v>0</v>
      </c>
      <c r="BJ28" s="38">
        <f t="shared" si="7"/>
        <v>18.879787223121294</v>
      </c>
      <c r="BK28" s="38">
        <f>SUM(BK23:BK27)</f>
        <v>1284.7145611323579</v>
      </c>
    </row>
    <row r="29" spans="1:67" x14ac:dyDescent="0.2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132.30396152670869</v>
      </c>
      <c r="E29" s="38">
        <f t="shared" si="8"/>
        <v>372.76371091161292</v>
      </c>
      <c r="F29" s="38">
        <f t="shared" si="8"/>
        <v>0</v>
      </c>
      <c r="G29" s="38">
        <f t="shared" si="8"/>
        <v>0</v>
      </c>
      <c r="H29" s="38">
        <f t="shared" si="8"/>
        <v>5.9708630913947012</v>
      </c>
      <c r="I29" s="38">
        <f t="shared" si="8"/>
        <v>1080.0473397420496</v>
      </c>
      <c r="J29" s="38">
        <f t="shared" si="8"/>
        <v>352.97265593135313</v>
      </c>
      <c r="K29" s="38">
        <f t="shared" si="8"/>
        <v>0</v>
      </c>
      <c r="L29" s="38">
        <f t="shared" si="8"/>
        <v>36.466163575184005</v>
      </c>
      <c r="M29" s="38">
        <f t="shared" si="8"/>
        <v>0</v>
      </c>
      <c r="N29" s="38">
        <f t="shared" si="8"/>
        <v>5.0261651233547999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4.9610335535500996</v>
      </c>
      <c r="S29" s="38">
        <f t="shared" si="8"/>
        <v>237.45872891551477</v>
      </c>
      <c r="T29" s="38">
        <f t="shared" si="8"/>
        <v>249.27742005577187</v>
      </c>
      <c r="U29" s="38">
        <f t="shared" si="8"/>
        <v>0</v>
      </c>
      <c r="V29" s="38">
        <f t="shared" si="8"/>
        <v>31.160380135417682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17.733721040809105</v>
      </c>
      <c r="AC29" s="38">
        <f t="shared" si="8"/>
        <v>183.36080797999932</v>
      </c>
      <c r="AD29" s="38">
        <f t="shared" si="8"/>
        <v>15.5923189922249</v>
      </c>
      <c r="AE29" s="38">
        <f t="shared" si="8"/>
        <v>0</v>
      </c>
      <c r="AF29" s="38">
        <f t="shared" si="8"/>
        <v>174.92493353451471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24.083907636655589</v>
      </c>
      <c r="AM29" s="38">
        <f t="shared" si="9"/>
        <v>88.955324935575902</v>
      </c>
      <c r="AN29" s="38">
        <f t="shared" si="9"/>
        <v>463.47471778213378</v>
      </c>
      <c r="AO29" s="38">
        <f t="shared" si="9"/>
        <v>0</v>
      </c>
      <c r="AP29" s="38">
        <f t="shared" si="9"/>
        <v>84.56686246103321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37.597689879114093</v>
      </c>
      <c r="AW29" s="38">
        <f t="shared" si="9"/>
        <v>491.08682260237663</v>
      </c>
      <c r="AX29" s="38">
        <f t="shared" si="9"/>
        <v>102.52894990025771</v>
      </c>
      <c r="AY29" s="38">
        <f t="shared" si="9"/>
        <v>0</v>
      </c>
      <c r="AZ29" s="38">
        <f t="shared" si="9"/>
        <v>171.93499115618346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8.6461024024929003</v>
      </c>
      <c r="BG29" s="38">
        <f t="shared" si="9"/>
        <v>108.5585001706101</v>
      </c>
      <c r="BH29" s="38">
        <f t="shared" si="9"/>
        <v>26.812258614386199</v>
      </c>
      <c r="BI29" s="38">
        <f t="shared" si="9"/>
        <v>0</v>
      </c>
      <c r="BJ29" s="38">
        <f t="shared" si="9"/>
        <v>21.913788374055095</v>
      </c>
      <c r="BK29" s="38">
        <f t="shared" si="9"/>
        <v>4530.1801200243344</v>
      </c>
    </row>
    <row r="30" spans="1:67" ht="3.75" customHeight="1" x14ac:dyDescent="0.2">
      <c r="A30" s="17"/>
      <c r="B30" s="28"/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</row>
    <row r="31" spans="1:67" x14ac:dyDescent="0.2">
      <c r="A31" s="17" t="s">
        <v>1</v>
      </c>
      <c r="B31" s="24" t="s">
        <v>7</v>
      </c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5"/>
    </row>
    <row r="32" spans="1:67" s="5" customFormat="1" x14ac:dyDescent="0.2">
      <c r="A32" s="17" t="s">
        <v>80</v>
      </c>
      <c r="B32" s="25" t="s">
        <v>2</v>
      </c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4"/>
    </row>
    <row r="33" spans="1:67" s="50" customFormat="1" x14ac:dyDescent="0.2">
      <c r="A33" s="47"/>
      <c r="B33" s="48" t="s">
        <v>111</v>
      </c>
      <c r="C33" s="40">
        <v>0</v>
      </c>
      <c r="D33" s="40">
        <v>0.62918957329030001</v>
      </c>
      <c r="E33" s="40">
        <v>0</v>
      </c>
      <c r="F33" s="40">
        <v>0</v>
      </c>
      <c r="G33" s="40">
        <v>0</v>
      </c>
      <c r="H33" s="40">
        <v>8.3146904722212902</v>
      </c>
      <c r="I33" s="40">
        <v>1.9866893322500002E-2</v>
      </c>
      <c r="J33" s="40">
        <v>0</v>
      </c>
      <c r="K33" s="40">
        <v>0</v>
      </c>
      <c r="L33" s="40">
        <v>0.8050858972885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6.8344397256083962</v>
      </c>
      <c r="S33" s="40">
        <v>0</v>
      </c>
      <c r="T33" s="40">
        <v>0</v>
      </c>
      <c r="U33" s="40">
        <v>0</v>
      </c>
      <c r="V33" s="40">
        <v>0.32776426299939998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53.627618977552281</v>
      </c>
      <c r="AC33" s="40">
        <v>1.1096369285801999</v>
      </c>
      <c r="AD33" s="40">
        <v>0</v>
      </c>
      <c r="AE33" s="40">
        <v>0</v>
      </c>
      <c r="AF33" s="40">
        <v>21.920687911181311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57.877148850157262</v>
      </c>
      <c r="AM33" s="40">
        <v>0.33512558654809999</v>
      </c>
      <c r="AN33" s="40">
        <v>0</v>
      </c>
      <c r="AO33" s="40">
        <v>0</v>
      </c>
      <c r="AP33" s="40">
        <v>7.6397075986052991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301.71005780655099</v>
      </c>
      <c r="AW33" s="40">
        <v>7.2272641204176988</v>
      </c>
      <c r="AX33" s="40">
        <v>0</v>
      </c>
      <c r="AY33" s="40">
        <v>0</v>
      </c>
      <c r="AZ33" s="40">
        <v>87.951846956832497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64.845811271840034</v>
      </c>
      <c r="BG33" s="40">
        <v>7.0963087548300011E-2</v>
      </c>
      <c r="BH33" s="40">
        <v>0</v>
      </c>
      <c r="BI33" s="40">
        <v>0</v>
      </c>
      <c r="BJ33" s="40">
        <v>9.3791801284776</v>
      </c>
      <c r="BK33" s="49">
        <f>SUM(C33:BJ33)</f>
        <v>630.62608604902198</v>
      </c>
    </row>
    <row r="34" spans="1:67" s="5" customFormat="1" x14ac:dyDescent="0.2">
      <c r="A34" s="17"/>
      <c r="B34" s="26" t="s">
        <v>89</v>
      </c>
      <c r="C34" s="38">
        <f>SUM(C33)</f>
        <v>0</v>
      </c>
      <c r="D34" s="38">
        <f t="shared" ref="D34:BJ34" si="10">SUM(D33)</f>
        <v>0.62918957329030001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8.3146904722212902</v>
      </c>
      <c r="I34" s="38">
        <f t="shared" si="10"/>
        <v>1.9866893322500002E-2</v>
      </c>
      <c r="J34" s="38">
        <f t="shared" si="10"/>
        <v>0</v>
      </c>
      <c r="K34" s="38">
        <f t="shared" si="10"/>
        <v>0</v>
      </c>
      <c r="L34" s="38">
        <f t="shared" si="10"/>
        <v>0.8050858972885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6.8344397256083962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0.32776426299939998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53.627618977552281</v>
      </c>
      <c r="AC34" s="38">
        <f t="shared" si="10"/>
        <v>1.1096369285801999</v>
      </c>
      <c r="AD34" s="38">
        <f t="shared" si="10"/>
        <v>0</v>
      </c>
      <c r="AE34" s="38">
        <f t="shared" si="10"/>
        <v>0</v>
      </c>
      <c r="AF34" s="38">
        <f t="shared" si="10"/>
        <v>21.920687911181311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57.877148850157262</v>
      </c>
      <c r="AM34" s="38">
        <f t="shared" si="10"/>
        <v>0.33512558654809999</v>
      </c>
      <c r="AN34" s="38">
        <f t="shared" si="10"/>
        <v>0</v>
      </c>
      <c r="AO34" s="38">
        <f t="shared" si="10"/>
        <v>0</v>
      </c>
      <c r="AP34" s="38">
        <f t="shared" si="10"/>
        <v>7.6397075986052991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301.71005780655099</v>
      </c>
      <c r="AW34" s="38">
        <f t="shared" si="10"/>
        <v>7.2272641204176988</v>
      </c>
      <c r="AX34" s="38">
        <f t="shared" si="10"/>
        <v>0</v>
      </c>
      <c r="AY34" s="38">
        <f t="shared" si="10"/>
        <v>0</v>
      </c>
      <c r="AZ34" s="38">
        <f t="shared" si="10"/>
        <v>87.951846956832497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64.845811271840034</v>
      </c>
      <c r="BG34" s="38">
        <f t="shared" si="10"/>
        <v>7.0963087548300011E-2</v>
      </c>
      <c r="BH34" s="38">
        <f t="shared" si="10"/>
        <v>0</v>
      </c>
      <c r="BI34" s="38">
        <f t="shared" si="10"/>
        <v>0</v>
      </c>
      <c r="BJ34" s="38">
        <f t="shared" si="10"/>
        <v>9.3791801284776</v>
      </c>
      <c r="BK34" s="38">
        <f>SUM(BK33)</f>
        <v>630.62608604902198</v>
      </c>
    </row>
    <row r="35" spans="1:67" x14ac:dyDescent="0.2">
      <c r="A35" s="17" t="s">
        <v>81</v>
      </c>
      <c r="B35" s="25" t="s">
        <v>17</v>
      </c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 x14ac:dyDescent="0.2">
      <c r="A36" s="17"/>
      <c r="B36" s="34" t="s">
        <v>112</v>
      </c>
      <c r="C36" s="40">
        <v>0</v>
      </c>
      <c r="D36" s="40">
        <v>0.62397856325800005</v>
      </c>
      <c r="E36" s="40">
        <v>0</v>
      </c>
      <c r="F36" s="40">
        <v>0</v>
      </c>
      <c r="G36" s="40">
        <v>0</v>
      </c>
      <c r="H36" s="40">
        <v>5.1084932300655028</v>
      </c>
      <c r="I36" s="40">
        <v>1.3151010493866999</v>
      </c>
      <c r="J36" s="40">
        <v>0</v>
      </c>
      <c r="K36" s="40">
        <v>0</v>
      </c>
      <c r="L36" s="40">
        <v>2.0701151774497006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2.2331155953249975</v>
      </c>
      <c r="S36" s="40">
        <v>0.38167399512889999</v>
      </c>
      <c r="T36" s="40">
        <v>0</v>
      </c>
      <c r="U36" s="40">
        <v>0</v>
      </c>
      <c r="V36" s="40">
        <v>1.1686721773219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30.491811068754316</v>
      </c>
      <c r="AC36" s="40">
        <v>2.4431666495150002</v>
      </c>
      <c r="AD36" s="40">
        <v>0</v>
      </c>
      <c r="AE36" s="40">
        <v>0</v>
      </c>
      <c r="AF36" s="40">
        <v>26.897553362854897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42.324817530202417</v>
      </c>
      <c r="AM36" s="40">
        <v>1.6909654020959002</v>
      </c>
      <c r="AN36" s="40">
        <v>0</v>
      </c>
      <c r="AO36" s="40">
        <v>0</v>
      </c>
      <c r="AP36" s="40">
        <v>13.275906589119002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142.83839426730881</v>
      </c>
      <c r="AW36" s="40">
        <v>16.021870968542899</v>
      </c>
      <c r="AX36" s="40">
        <v>0</v>
      </c>
      <c r="AY36" s="40">
        <v>0</v>
      </c>
      <c r="AZ36" s="40">
        <v>136.75167990063215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30.182930735184318</v>
      </c>
      <c r="BG36" s="40">
        <v>2.7168493289672004</v>
      </c>
      <c r="BH36" s="40">
        <v>0</v>
      </c>
      <c r="BI36" s="40">
        <v>0</v>
      </c>
      <c r="BJ36" s="40">
        <v>15.668137371411497</v>
      </c>
      <c r="BK36" s="41">
        <f>SUM(C36:BJ36)</f>
        <v>474.20523296252412</v>
      </c>
      <c r="BM36" s="42"/>
      <c r="BO36" s="42"/>
    </row>
    <row r="37" spans="1:67" x14ac:dyDescent="0.2">
      <c r="A37" s="17"/>
      <c r="B37" s="34" t="s">
        <v>113</v>
      </c>
      <c r="C37" s="40">
        <v>0</v>
      </c>
      <c r="D37" s="40">
        <v>0.62324805241930004</v>
      </c>
      <c r="E37" s="40">
        <v>0</v>
      </c>
      <c r="F37" s="40">
        <v>0</v>
      </c>
      <c r="G37" s="40">
        <v>0</v>
      </c>
      <c r="H37" s="40">
        <v>4.8596653717302019</v>
      </c>
      <c r="I37" s="40">
        <v>4.6312485703541988</v>
      </c>
      <c r="J37" s="40">
        <v>0</v>
      </c>
      <c r="K37" s="40">
        <v>0</v>
      </c>
      <c r="L37" s="40">
        <v>3.6802078509340004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2.5312280879271993</v>
      </c>
      <c r="S37" s="40">
        <v>3.4458223682899995</v>
      </c>
      <c r="T37" s="40">
        <v>0</v>
      </c>
      <c r="U37" s="40">
        <v>0</v>
      </c>
      <c r="V37" s="40">
        <v>1.2047151781603003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63.78328039249358</v>
      </c>
      <c r="AC37" s="40">
        <v>4.9031280066436</v>
      </c>
      <c r="AD37" s="40">
        <v>0</v>
      </c>
      <c r="AE37" s="40">
        <v>0</v>
      </c>
      <c r="AF37" s="40">
        <v>29.21536048972467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81.809234161922859</v>
      </c>
      <c r="AM37" s="40">
        <v>3.0797568080315001</v>
      </c>
      <c r="AN37" s="40">
        <v>0</v>
      </c>
      <c r="AO37" s="40">
        <v>0</v>
      </c>
      <c r="AP37" s="40">
        <v>16.783364027277692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104.17752942454875</v>
      </c>
      <c r="AW37" s="40">
        <v>9.7927398984151957</v>
      </c>
      <c r="AX37" s="40">
        <v>0</v>
      </c>
      <c r="AY37" s="40">
        <v>0</v>
      </c>
      <c r="AZ37" s="40">
        <v>81.192021295453102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26.777260393521622</v>
      </c>
      <c r="BG37" s="40">
        <v>0.99357132464430031</v>
      </c>
      <c r="BH37" s="40">
        <v>0</v>
      </c>
      <c r="BI37" s="40">
        <v>0</v>
      </c>
      <c r="BJ37" s="40">
        <v>7.8026531598341</v>
      </c>
      <c r="BK37" s="41">
        <f>SUM(C37:BJ37)</f>
        <v>451.28603486232618</v>
      </c>
      <c r="BM37" s="42"/>
      <c r="BO37" s="42"/>
    </row>
    <row r="38" spans="1:67" x14ac:dyDescent="0.2">
      <c r="A38" s="17"/>
      <c r="B38" s="34" t="s">
        <v>122</v>
      </c>
      <c r="C38" s="40">
        <v>0</v>
      </c>
      <c r="D38" s="40">
        <v>0.53983309287090009</v>
      </c>
      <c r="E38" s="40">
        <v>0</v>
      </c>
      <c r="F38" s="40">
        <v>0</v>
      </c>
      <c r="G38" s="40">
        <v>0</v>
      </c>
      <c r="H38" s="40">
        <v>1.3241750657493003</v>
      </c>
      <c r="I38" s="40">
        <v>0</v>
      </c>
      <c r="J38" s="40">
        <v>0</v>
      </c>
      <c r="K38" s="40">
        <v>0</v>
      </c>
      <c r="L38" s="40">
        <v>0.61764105987050011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1.5005584777136001</v>
      </c>
      <c r="S38" s="40">
        <v>9.8947981288999981E-3</v>
      </c>
      <c r="T38" s="40">
        <v>0</v>
      </c>
      <c r="U38" s="40">
        <v>0</v>
      </c>
      <c r="V38" s="40">
        <v>0.12091722954810001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44.395178057047509</v>
      </c>
      <c r="AC38" s="40">
        <v>11.083849844899397</v>
      </c>
      <c r="AD38" s="40">
        <v>0</v>
      </c>
      <c r="AE38" s="40">
        <v>0</v>
      </c>
      <c r="AF38" s="40">
        <v>59.922323329806474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61.624921463113104</v>
      </c>
      <c r="AM38" s="40">
        <v>11.3847363696421</v>
      </c>
      <c r="AN38" s="40">
        <v>0.86559013128990014</v>
      </c>
      <c r="AO38" s="40">
        <v>0</v>
      </c>
      <c r="AP38" s="40">
        <v>34.959182919910234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8.7390032494381806</v>
      </c>
      <c r="AW38" s="40">
        <v>0.31840482306410001</v>
      </c>
      <c r="AX38" s="40">
        <v>0</v>
      </c>
      <c r="AY38" s="40">
        <v>0</v>
      </c>
      <c r="AZ38" s="40">
        <v>4.9443172380608997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5.0872027883304973</v>
      </c>
      <c r="BG38" s="40">
        <v>0.27172960438689997</v>
      </c>
      <c r="BH38" s="40">
        <v>0</v>
      </c>
      <c r="BI38" s="40">
        <v>0</v>
      </c>
      <c r="BJ38" s="40">
        <v>1.2855449941926997</v>
      </c>
      <c r="BK38" s="41">
        <f>SUM(C38:BJ38)</f>
        <v>248.99500453706332</v>
      </c>
      <c r="BM38" s="42"/>
      <c r="BO38" s="42"/>
    </row>
    <row r="39" spans="1:67" x14ac:dyDescent="0.2">
      <c r="A39" s="17"/>
      <c r="B39" s="34" t="s">
        <v>114</v>
      </c>
      <c r="C39" s="40">
        <v>0</v>
      </c>
      <c r="D39" s="40">
        <v>0.61383457554830001</v>
      </c>
      <c r="E39" s="40">
        <v>0</v>
      </c>
      <c r="F39" s="40">
        <v>0</v>
      </c>
      <c r="G39" s="40">
        <v>0</v>
      </c>
      <c r="H39" s="40">
        <v>1.3027345959584002</v>
      </c>
      <c r="I39" s="40">
        <v>46.255924538354698</v>
      </c>
      <c r="J39" s="40">
        <v>0</v>
      </c>
      <c r="K39" s="40">
        <v>0</v>
      </c>
      <c r="L39" s="40">
        <v>0.43819635738669999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0.39967250354210032</v>
      </c>
      <c r="S39" s="40">
        <v>5.4199282516772005</v>
      </c>
      <c r="T39" s="40">
        <v>0</v>
      </c>
      <c r="U39" s="40">
        <v>0</v>
      </c>
      <c r="V39" s="40">
        <v>5.1750724838000002E-3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16.964017090703955</v>
      </c>
      <c r="AC39" s="40">
        <v>1.6635731150636999</v>
      </c>
      <c r="AD39" s="40">
        <v>0</v>
      </c>
      <c r="AE39" s="40">
        <v>0</v>
      </c>
      <c r="AF39" s="40">
        <v>4.4514262133528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21.315403296793395</v>
      </c>
      <c r="AM39" s="40">
        <v>2.5142957175478</v>
      </c>
      <c r="AN39" s="40">
        <v>0</v>
      </c>
      <c r="AO39" s="40">
        <v>0</v>
      </c>
      <c r="AP39" s="40">
        <v>0.57513164354800006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13.99668493599261</v>
      </c>
      <c r="AW39" s="40">
        <v>59.946247906579998</v>
      </c>
      <c r="AX39" s="40">
        <v>0</v>
      </c>
      <c r="AY39" s="40">
        <v>0</v>
      </c>
      <c r="AZ39" s="40">
        <v>1.3465628664184999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5.2223905012229901</v>
      </c>
      <c r="BG39" s="40">
        <v>6.4487911257900002E-2</v>
      </c>
      <c r="BH39" s="40">
        <v>0</v>
      </c>
      <c r="BI39" s="40">
        <v>0</v>
      </c>
      <c r="BJ39" s="40">
        <v>0</v>
      </c>
      <c r="BK39" s="41">
        <f>SUM(C39:BJ39)</f>
        <v>182.49568709343288</v>
      </c>
      <c r="BM39" s="42"/>
      <c r="BO39" s="42"/>
    </row>
    <row r="40" spans="1:67" x14ac:dyDescent="0.2">
      <c r="A40" s="17"/>
      <c r="B40" s="34" t="s">
        <v>115</v>
      </c>
      <c r="C40" s="40">
        <v>0</v>
      </c>
      <c r="D40" s="40">
        <v>0.7030612680967</v>
      </c>
      <c r="E40" s="40">
        <v>0</v>
      </c>
      <c r="F40" s="40">
        <v>0</v>
      </c>
      <c r="G40" s="40">
        <v>0</v>
      </c>
      <c r="H40" s="40">
        <v>1.8093097294056006</v>
      </c>
      <c r="I40" s="40">
        <v>0</v>
      </c>
      <c r="J40" s="40">
        <v>0</v>
      </c>
      <c r="K40" s="40">
        <v>0</v>
      </c>
      <c r="L40" s="40">
        <v>2.5727470510631001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0.81962919515409982</v>
      </c>
      <c r="S40" s="40">
        <v>0</v>
      </c>
      <c r="T40" s="40">
        <v>0</v>
      </c>
      <c r="U40" s="40">
        <v>0</v>
      </c>
      <c r="V40" s="40">
        <v>1.24894004193E-2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5.5405442427992027</v>
      </c>
      <c r="AC40" s="40">
        <v>8.0531403322500014E-2</v>
      </c>
      <c r="AD40" s="40">
        <v>0</v>
      </c>
      <c r="AE40" s="40">
        <v>0</v>
      </c>
      <c r="AF40" s="40">
        <v>2.6366766037411002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4.7985920642685969</v>
      </c>
      <c r="AM40" s="40">
        <v>0.16551042035460001</v>
      </c>
      <c r="AN40" s="40">
        <v>0</v>
      </c>
      <c r="AO40" s="40">
        <v>0</v>
      </c>
      <c r="AP40" s="40">
        <v>0.32956173587069998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10.752267486947778</v>
      </c>
      <c r="AW40" s="40">
        <v>0.32988013199970001</v>
      </c>
      <c r="AX40" s="40">
        <v>0</v>
      </c>
      <c r="AY40" s="40">
        <v>0</v>
      </c>
      <c r="AZ40" s="40">
        <v>4.9166941359334002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3.5268156223533982</v>
      </c>
      <c r="BG40" s="40">
        <v>0.21234536954829999</v>
      </c>
      <c r="BH40" s="40">
        <v>0</v>
      </c>
      <c r="BI40" s="40">
        <v>0</v>
      </c>
      <c r="BJ40" s="40">
        <v>0.41333146899969997</v>
      </c>
      <c r="BK40" s="41">
        <f>SUM(C40:BJ40)</f>
        <v>39.61998733027778</v>
      </c>
      <c r="BM40" s="42"/>
      <c r="BO40" s="42"/>
    </row>
    <row r="41" spans="1:67" x14ac:dyDescent="0.2">
      <c r="A41" s="17"/>
      <c r="B41" s="26" t="s">
        <v>90</v>
      </c>
      <c r="C41" s="36">
        <f>SUM(C36:C40)</f>
        <v>0</v>
      </c>
      <c r="D41" s="36">
        <f t="shared" ref="D41:BJ41" si="11">SUM(D36:D40)</f>
        <v>3.1039555521932001</v>
      </c>
      <c r="E41" s="36">
        <f t="shared" si="11"/>
        <v>0</v>
      </c>
      <c r="F41" s="36">
        <f t="shared" si="11"/>
        <v>0</v>
      </c>
      <c r="G41" s="36">
        <f t="shared" si="11"/>
        <v>0</v>
      </c>
      <c r="H41" s="36">
        <f t="shared" si="11"/>
        <v>14.404377992909005</v>
      </c>
      <c r="I41" s="36">
        <f t="shared" si="11"/>
        <v>52.202274158095598</v>
      </c>
      <c r="J41" s="36">
        <f t="shared" si="11"/>
        <v>0</v>
      </c>
      <c r="K41" s="36">
        <f t="shared" si="11"/>
        <v>0</v>
      </c>
      <c r="L41" s="36">
        <f t="shared" si="11"/>
        <v>9.3789074967040023</v>
      </c>
      <c r="M41" s="36">
        <f t="shared" si="11"/>
        <v>0</v>
      </c>
      <c r="N41" s="36">
        <f t="shared" si="11"/>
        <v>0</v>
      </c>
      <c r="O41" s="36">
        <f t="shared" si="11"/>
        <v>0</v>
      </c>
      <c r="P41" s="36">
        <f t="shared" si="11"/>
        <v>0</v>
      </c>
      <c r="Q41" s="36">
        <f t="shared" si="11"/>
        <v>0</v>
      </c>
      <c r="R41" s="36">
        <f t="shared" si="11"/>
        <v>7.4842038596619966</v>
      </c>
      <c r="S41" s="36">
        <f t="shared" si="11"/>
        <v>9.2573194132249998</v>
      </c>
      <c r="T41" s="36">
        <f t="shared" si="11"/>
        <v>0</v>
      </c>
      <c r="U41" s="36">
        <f t="shared" si="11"/>
        <v>0</v>
      </c>
      <c r="V41" s="36">
        <f t="shared" si="11"/>
        <v>2.5119690579334</v>
      </c>
      <c r="W41" s="36">
        <f t="shared" si="11"/>
        <v>0</v>
      </c>
      <c r="X41" s="36">
        <f t="shared" si="11"/>
        <v>0</v>
      </c>
      <c r="Y41" s="36">
        <f t="shared" si="11"/>
        <v>0</v>
      </c>
      <c r="Z41" s="36">
        <f t="shared" si="11"/>
        <v>0</v>
      </c>
      <c r="AA41" s="36">
        <f t="shared" si="11"/>
        <v>0</v>
      </c>
      <c r="AB41" s="36">
        <f t="shared" si="11"/>
        <v>161.17483085179856</v>
      </c>
      <c r="AC41" s="36">
        <f t="shared" si="11"/>
        <v>20.174249019444193</v>
      </c>
      <c r="AD41" s="36">
        <f t="shared" si="11"/>
        <v>0</v>
      </c>
      <c r="AE41" s="36">
        <f t="shared" si="11"/>
        <v>0</v>
      </c>
      <c r="AF41" s="36">
        <f t="shared" si="11"/>
        <v>123.12333999947994</v>
      </c>
      <c r="AG41" s="36">
        <f t="shared" si="11"/>
        <v>0</v>
      </c>
      <c r="AH41" s="36">
        <f t="shared" si="11"/>
        <v>0</v>
      </c>
      <c r="AI41" s="36">
        <f t="shared" si="11"/>
        <v>0</v>
      </c>
      <c r="AJ41" s="36">
        <f t="shared" si="11"/>
        <v>0</v>
      </c>
      <c r="AK41" s="36">
        <f t="shared" si="11"/>
        <v>0</v>
      </c>
      <c r="AL41" s="36">
        <f t="shared" si="11"/>
        <v>211.87296851630038</v>
      </c>
      <c r="AM41" s="36">
        <f t="shared" si="11"/>
        <v>18.835264717671901</v>
      </c>
      <c r="AN41" s="36">
        <f t="shared" si="11"/>
        <v>0.86559013128990014</v>
      </c>
      <c r="AO41" s="36">
        <f t="shared" si="11"/>
        <v>0</v>
      </c>
      <c r="AP41" s="36">
        <f t="shared" si="11"/>
        <v>65.923146915725638</v>
      </c>
      <c r="AQ41" s="36">
        <f t="shared" si="11"/>
        <v>0</v>
      </c>
      <c r="AR41" s="36">
        <f t="shared" si="11"/>
        <v>0</v>
      </c>
      <c r="AS41" s="36">
        <f t="shared" si="11"/>
        <v>0</v>
      </c>
      <c r="AT41" s="36">
        <f t="shared" si="11"/>
        <v>0</v>
      </c>
      <c r="AU41" s="36">
        <f t="shared" si="11"/>
        <v>0</v>
      </c>
      <c r="AV41" s="36">
        <f t="shared" si="11"/>
        <v>280.50387936423613</v>
      </c>
      <c r="AW41" s="36">
        <f t="shared" si="11"/>
        <v>86.40914372860189</v>
      </c>
      <c r="AX41" s="36">
        <f t="shared" si="11"/>
        <v>0</v>
      </c>
      <c r="AY41" s="36">
        <f t="shared" si="11"/>
        <v>0</v>
      </c>
      <c r="AZ41" s="36">
        <f t="shared" si="11"/>
        <v>229.15127543649808</v>
      </c>
      <c r="BA41" s="36">
        <f t="shared" si="11"/>
        <v>0</v>
      </c>
      <c r="BB41" s="36">
        <f t="shared" si="11"/>
        <v>0</v>
      </c>
      <c r="BC41" s="36">
        <f t="shared" si="11"/>
        <v>0</v>
      </c>
      <c r="BD41" s="36">
        <f t="shared" si="11"/>
        <v>0</v>
      </c>
      <c r="BE41" s="36">
        <f t="shared" si="11"/>
        <v>0</v>
      </c>
      <c r="BF41" s="36">
        <f t="shared" si="11"/>
        <v>70.79660004061283</v>
      </c>
      <c r="BG41" s="36">
        <f t="shared" si="11"/>
        <v>4.2589835388046016</v>
      </c>
      <c r="BH41" s="36">
        <f t="shared" si="11"/>
        <v>0</v>
      </c>
      <c r="BI41" s="36">
        <f t="shared" si="11"/>
        <v>0</v>
      </c>
      <c r="BJ41" s="36">
        <f t="shared" si="11"/>
        <v>25.169666994438</v>
      </c>
      <c r="BK41" s="38">
        <f>SUM(BK36:BK40)</f>
        <v>1396.6019467856242</v>
      </c>
    </row>
    <row r="42" spans="1:67" x14ac:dyDescent="0.2">
      <c r="A42" s="17"/>
      <c r="B42" s="27" t="s">
        <v>88</v>
      </c>
      <c r="C42" s="36">
        <f>C34+C41</f>
        <v>0</v>
      </c>
      <c r="D42" s="36">
        <f t="shared" ref="D42:BJ42" si="12">D34+D41</f>
        <v>3.7331451254835</v>
      </c>
      <c r="E42" s="36">
        <f t="shared" si="12"/>
        <v>0</v>
      </c>
      <c r="F42" s="36">
        <f t="shared" si="12"/>
        <v>0</v>
      </c>
      <c r="G42" s="36">
        <f t="shared" si="12"/>
        <v>0</v>
      </c>
      <c r="H42" s="36">
        <f t="shared" si="12"/>
        <v>22.719068465130295</v>
      </c>
      <c r="I42" s="36">
        <f t="shared" si="12"/>
        <v>52.222141051418099</v>
      </c>
      <c r="J42" s="36">
        <f t="shared" si="12"/>
        <v>0</v>
      </c>
      <c r="K42" s="36">
        <f t="shared" si="12"/>
        <v>0</v>
      </c>
      <c r="L42" s="36">
        <f t="shared" si="12"/>
        <v>10.183993393992502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14.318643585270394</v>
      </c>
      <c r="S42" s="36">
        <f t="shared" si="12"/>
        <v>9.2573194132249998</v>
      </c>
      <c r="T42" s="36">
        <f t="shared" si="12"/>
        <v>0</v>
      </c>
      <c r="U42" s="36">
        <f t="shared" si="12"/>
        <v>0</v>
      </c>
      <c r="V42" s="36">
        <f t="shared" si="12"/>
        <v>2.8397333209328002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214.80244982935085</v>
      </c>
      <c r="AC42" s="36">
        <f t="shared" si="12"/>
        <v>21.283885948024395</v>
      </c>
      <c r="AD42" s="36">
        <f t="shared" si="12"/>
        <v>0</v>
      </c>
      <c r="AE42" s="36">
        <f t="shared" si="12"/>
        <v>0</v>
      </c>
      <c r="AF42" s="36">
        <f t="shared" si="12"/>
        <v>145.04402791066124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269.75011736645763</v>
      </c>
      <c r="AM42" s="36">
        <f t="shared" si="12"/>
        <v>19.17039030422</v>
      </c>
      <c r="AN42" s="36">
        <f t="shared" si="12"/>
        <v>0.86559013128990014</v>
      </c>
      <c r="AO42" s="36">
        <f t="shared" si="12"/>
        <v>0</v>
      </c>
      <c r="AP42" s="36">
        <f t="shared" si="12"/>
        <v>73.562854514330937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582.21393717078718</v>
      </c>
      <c r="AW42" s="36">
        <f t="shared" si="12"/>
        <v>93.636407849019591</v>
      </c>
      <c r="AX42" s="36">
        <f t="shared" si="12"/>
        <v>0</v>
      </c>
      <c r="AY42" s="36">
        <f t="shared" si="12"/>
        <v>0</v>
      </c>
      <c r="AZ42" s="36">
        <f t="shared" si="12"/>
        <v>317.10312239333058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135.64241131245285</v>
      </c>
      <c r="BG42" s="36">
        <f t="shared" si="12"/>
        <v>4.3299466263529016</v>
      </c>
      <c r="BH42" s="36">
        <f t="shared" si="12"/>
        <v>0</v>
      </c>
      <c r="BI42" s="36">
        <f t="shared" si="12"/>
        <v>0</v>
      </c>
      <c r="BJ42" s="36">
        <f t="shared" si="12"/>
        <v>34.548847122915603</v>
      </c>
      <c r="BK42" s="38">
        <f>BK41+BK34</f>
        <v>2027.2280328346462</v>
      </c>
    </row>
    <row r="43" spans="1:67" ht="3" customHeight="1" x14ac:dyDescent="0.2">
      <c r="A43" s="17"/>
      <c r="B43" s="25"/>
      <c r="C43" s="6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5"/>
    </row>
    <row r="44" spans="1:67" x14ac:dyDescent="0.2">
      <c r="A44" s="17" t="s">
        <v>18</v>
      </c>
      <c r="B44" s="24" t="s">
        <v>8</v>
      </c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5"/>
    </row>
    <row r="45" spans="1:67" x14ac:dyDescent="0.2">
      <c r="A45" s="17" t="s">
        <v>80</v>
      </c>
      <c r="B45" s="25" t="s">
        <v>19</v>
      </c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 x14ac:dyDescent="0.2">
      <c r="A46" s="17"/>
      <c r="B46" s="26" t="s">
        <v>123</v>
      </c>
      <c r="C46" s="36">
        <v>0</v>
      </c>
      <c r="D46" s="36">
        <v>0.56472701306450002</v>
      </c>
      <c r="E46" s="36">
        <v>0</v>
      </c>
      <c r="F46" s="36">
        <v>0</v>
      </c>
      <c r="G46" s="36">
        <v>0</v>
      </c>
      <c r="H46" s="36">
        <v>1.3008128282435001</v>
      </c>
      <c r="I46" s="36">
        <v>0.36703648406440004</v>
      </c>
      <c r="J46" s="36">
        <v>0</v>
      </c>
      <c r="K46" s="36">
        <v>0</v>
      </c>
      <c r="L46" s="36">
        <v>0.79018191622499989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1.4682296643976012</v>
      </c>
      <c r="S46" s="36">
        <v>1.4828227799675</v>
      </c>
      <c r="T46" s="36">
        <v>0</v>
      </c>
      <c r="U46" s="36">
        <v>0</v>
      </c>
      <c r="V46" s="36">
        <v>0.88429893716090002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44.522383261360744</v>
      </c>
      <c r="AC46" s="36">
        <v>7.6751686559329002</v>
      </c>
      <c r="AD46" s="36">
        <v>0</v>
      </c>
      <c r="AE46" s="36">
        <v>0</v>
      </c>
      <c r="AF46" s="36">
        <v>83.646948289469762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68.329347527735905</v>
      </c>
      <c r="AM46" s="36">
        <v>7.9584868825132995</v>
      </c>
      <c r="AN46" s="36">
        <v>2.2117781538705001</v>
      </c>
      <c r="AO46" s="36">
        <v>0</v>
      </c>
      <c r="AP46" s="36">
        <v>56.398500457897541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25.141612778198144</v>
      </c>
      <c r="AW46" s="36">
        <v>2.4429313926765999</v>
      </c>
      <c r="AX46" s="36">
        <v>0</v>
      </c>
      <c r="AY46" s="36">
        <v>0</v>
      </c>
      <c r="AZ46" s="36">
        <v>37.534085387563223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12.199465601477737</v>
      </c>
      <c r="BG46" s="36">
        <v>10.194351686547897</v>
      </c>
      <c r="BH46" s="36">
        <v>0</v>
      </c>
      <c r="BI46" s="36">
        <v>0</v>
      </c>
      <c r="BJ46" s="36">
        <v>9.0526411300908975</v>
      </c>
      <c r="BK46" s="39">
        <f>SUM(C46:BJ46)</f>
        <v>374.16581082845852</v>
      </c>
    </row>
    <row r="47" spans="1:67" x14ac:dyDescent="0.2">
      <c r="A47" s="17"/>
      <c r="B47" s="27" t="s">
        <v>87</v>
      </c>
      <c r="C47" s="36">
        <f>SUM(C46)</f>
        <v>0</v>
      </c>
      <c r="D47" s="36">
        <f t="shared" ref="D47:BJ47" si="13">SUM(D46)</f>
        <v>0.56472701306450002</v>
      </c>
      <c r="E47" s="36">
        <f t="shared" si="13"/>
        <v>0</v>
      </c>
      <c r="F47" s="36">
        <f t="shared" si="13"/>
        <v>0</v>
      </c>
      <c r="G47" s="36">
        <f t="shared" si="13"/>
        <v>0</v>
      </c>
      <c r="H47" s="36">
        <f t="shared" si="13"/>
        <v>1.3008128282435001</v>
      </c>
      <c r="I47" s="36">
        <f t="shared" si="13"/>
        <v>0.36703648406440004</v>
      </c>
      <c r="J47" s="36">
        <f t="shared" si="13"/>
        <v>0</v>
      </c>
      <c r="K47" s="36">
        <f t="shared" si="13"/>
        <v>0</v>
      </c>
      <c r="L47" s="36">
        <f t="shared" si="13"/>
        <v>0.79018191622499989</v>
      </c>
      <c r="M47" s="36">
        <f t="shared" si="13"/>
        <v>0</v>
      </c>
      <c r="N47" s="36">
        <f t="shared" si="13"/>
        <v>0</v>
      </c>
      <c r="O47" s="36">
        <f t="shared" si="13"/>
        <v>0</v>
      </c>
      <c r="P47" s="36">
        <f t="shared" si="13"/>
        <v>0</v>
      </c>
      <c r="Q47" s="36">
        <f t="shared" si="13"/>
        <v>0</v>
      </c>
      <c r="R47" s="36">
        <f t="shared" si="13"/>
        <v>1.4682296643976012</v>
      </c>
      <c r="S47" s="36">
        <f t="shared" si="13"/>
        <v>1.4828227799675</v>
      </c>
      <c r="T47" s="36">
        <f t="shared" si="13"/>
        <v>0</v>
      </c>
      <c r="U47" s="36">
        <f t="shared" si="13"/>
        <v>0</v>
      </c>
      <c r="V47" s="36">
        <f t="shared" si="13"/>
        <v>0.88429893716090002</v>
      </c>
      <c r="W47" s="36">
        <f t="shared" si="13"/>
        <v>0</v>
      </c>
      <c r="X47" s="36">
        <f t="shared" si="13"/>
        <v>0</v>
      </c>
      <c r="Y47" s="36">
        <f t="shared" si="13"/>
        <v>0</v>
      </c>
      <c r="Z47" s="36">
        <f t="shared" si="13"/>
        <v>0</v>
      </c>
      <c r="AA47" s="36">
        <f t="shared" si="13"/>
        <v>0</v>
      </c>
      <c r="AB47" s="36">
        <f t="shared" si="13"/>
        <v>44.522383261360744</v>
      </c>
      <c r="AC47" s="36">
        <f t="shared" si="13"/>
        <v>7.6751686559329002</v>
      </c>
      <c r="AD47" s="36">
        <f t="shared" si="13"/>
        <v>0</v>
      </c>
      <c r="AE47" s="36">
        <f t="shared" si="13"/>
        <v>0</v>
      </c>
      <c r="AF47" s="36">
        <f t="shared" si="13"/>
        <v>83.646948289469762</v>
      </c>
      <c r="AG47" s="36">
        <f t="shared" si="13"/>
        <v>0</v>
      </c>
      <c r="AH47" s="36">
        <f t="shared" si="13"/>
        <v>0</v>
      </c>
      <c r="AI47" s="36">
        <f t="shared" si="13"/>
        <v>0</v>
      </c>
      <c r="AJ47" s="36">
        <f t="shared" si="13"/>
        <v>0</v>
      </c>
      <c r="AK47" s="36">
        <f t="shared" si="13"/>
        <v>0</v>
      </c>
      <c r="AL47" s="36">
        <f t="shared" si="13"/>
        <v>68.329347527735905</v>
      </c>
      <c r="AM47" s="36">
        <f t="shared" si="13"/>
        <v>7.9584868825132995</v>
      </c>
      <c r="AN47" s="36">
        <f t="shared" si="13"/>
        <v>2.2117781538705001</v>
      </c>
      <c r="AO47" s="36">
        <f t="shared" si="13"/>
        <v>0</v>
      </c>
      <c r="AP47" s="36">
        <f t="shared" si="13"/>
        <v>56.398500457897541</v>
      </c>
      <c r="AQ47" s="36">
        <f t="shared" si="13"/>
        <v>0</v>
      </c>
      <c r="AR47" s="36">
        <f t="shared" si="13"/>
        <v>0</v>
      </c>
      <c r="AS47" s="36">
        <f t="shared" si="13"/>
        <v>0</v>
      </c>
      <c r="AT47" s="36">
        <f t="shared" si="13"/>
        <v>0</v>
      </c>
      <c r="AU47" s="36">
        <f t="shared" si="13"/>
        <v>0</v>
      </c>
      <c r="AV47" s="36">
        <f t="shared" si="13"/>
        <v>25.141612778198144</v>
      </c>
      <c r="AW47" s="36">
        <f t="shared" si="13"/>
        <v>2.4429313926765999</v>
      </c>
      <c r="AX47" s="36">
        <f t="shared" si="13"/>
        <v>0</v>
      </c>
      <c r="AY47" s="36">
        <f t="shared" si="13"/>
        <v>0</v>
      </c>
      <c r="AZ47" s="36">
        <f t="shared" si="13"/>
        <v>37.534085387563223</v>
      </c>
      <c r="BA47" s="36">
        <f t="shared" si="13"/>
        <v>0</v>
      </c>
      <c r="BB47" s="36">
        <f t="shared" si="13"/>
        <v>0</v>
      </c>
      <c r="BC47" s="36">
        <f t="shared" si="13"/>
        <v>0</v>
      </c>
      <c r="BD47" s="36">
        <f t="shared" si="13"/>
        <v>0</v>
      </c>
      <c r="BE47" s="36">
        <f t="shared" si="13"/>
        <v>0</v>
      </c>
      <c r="BF47" s="36">
        <f t="shared" si="13"/>
        <v>12.199465601477737</v>
      </c>
      <c r="BG47" s="36">
        <f t="shared" si="13"/>
        <v>10.194351686547897</v>
      </c>
      <c r="BH47" s="36">
        <f t="shared" si="13"/>
        <v>0</v>
      </c>
      <c r="BI47" s="36">
        <f t="shared" si="13"/>
        <v>0</v>
      </c>
      <c r="BJ47" s="36">
        <f t="shared" si="13"/>
        <v>9.0526411300908975</v>
      </c>
      <c r="BK47" s="39">
        <f>SUM(BK46)</f>
        <v>374.16581082845852</v>
      </c>
    </row>
    <row r="48" spans="1:67" ht="2.25" customHeight="1" x14ac:dyDescent="0.2">
      <c r="A48" s="17"/>
      <c r="B48" s="25"/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5"/>
    </row>
    <row r="49" spans="1:63" x14ac:dyDescent="0.2">
      <c r="A49" s="17" t="s">
        <v>4</v>
      </c>
      <c r="B49" s="24" t="s">
        <v>9</v>
      </c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 x14ac:dyDescent="0.2">
      <c r="A50" s="17" t="s">
        <v>80</v>
      </c>
      <c r="B50" s="25" t="s">
        <v>20</v>
      </c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 x14ac:dyDescent="0.2">
      <c r="A51" s="17"/>
      <c r="B51" s="34" t="s">
        <v>116</v>
      </c>
      <c r="C51" s="40">
        <v>0</v>
      </c>
      <c r="D51" s="40">
        <v>41.689399999999999</v>
      </c>
      <c r="E51" s="40">
        <v>0</v>
      </c>
      <c r="F51" s="40">
        <v>0</v>
      </c>
      <c r="G51" s="40">
        <v>0</v>
      </c>
      <c r="H51" s="40">
        <v>15.2011</v>
      </c>
      <c r="I51" s="40">
        <v>0.86099999999999999</v>
      </c>
      <c r="J51" s="40">
        <v>0</v>
      </c>
      <c r="K51" s="40">
        <v>0</v>
      </c>
      <c r="L51" s="40">
        <v>6.6020000000000003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9.1569000000000003</v>
      </c>
      <c r="S51" s="40">
        <v>0.1986</v>
      </c>
      <c r="T51" s="40">
        <v>0</v>
      </c>
      <c r="U51" s="40">
        <v>0</v>
      </c>
      <c r="V51" s="40">
        <v>1.9903999999999999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</v>
      </c>
      <c r="AW51" s="40">
        <v>0</v>
      </c>
      <c r="AX51" s="40">
        <v>0</v>
      </c>
      <c r="AY51" s="40">
        <v>0</v>
      </c>
      <c r="AZ51" s="40">
        <v>0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</v>
      </c>
      <c r="BG51" s="40">
        <v>0</v>
      </c>
      <c r="BH51" s="40">
        <v>0</v>
      </c>
      <c r="BI51" s="40">
        <v>0</v>
      </c>
      <c r="BJ51" s="40">
        <v>0</v>
      </c>
      <c r="BK51" s="39">
        <f>SUM(C51:BJ51)</f>
        <v>75.699399999999997</v>
      </c>
    </row>
    <row r="52" spans="1:63" x14ac:dyDescent="0.2">
      <c r="A52" s="17"/>
      <c r="B52" s="26" t="s">
        <v>89</v>
      </c>
      <c r="C52" s="36">
        <f>SUM(C51)</f>
        <v>0</v>
      </c>
      <c r="D52" s="36">
        <f t="shared" ref="D52:BJ52" si="14">SUM(D51)</f>
        <v>41.689399999999999</v>
      </c>
      <c r="E52" s="36">
        <f t="shared" si="14"/>
        <v>0</v>
      </c>
      <c r="F52" s="36">
        <f t="shared" si="14"/>
        <v>0</v>
      </c>
      <c r="G52" s="36">
        <f t="shared" si="14"/>
        <v>0</v>
      </c>
      <c r="H52" s="36">
        <f t="shared" si="14"/>
        <v>15.2011</v>
      </c>
      <c r="I52" s="36">
        <f t="shared" si="14"/>
        <v>0.86099999999999999</v>
      </c>
      <c r="J52" s="36">
        <f t="shared" si="14"/>
        <v>0</v>
      </c>
      <c r="K52" s="36">
        <f t="shared" si="14"/>
        <v>0</v>
      </c>
      <c r="L52" s="36">
        <f t="shared" si="14"/>
        <v>6.6020000000000003</v>
      </c>
      <c r="M52" s="36">
        <f t="shared" si="14"/>
        <v>0</v>
      </c>
      <c r="N52" s="36">
        <f t="shared" si="14"/>
        <v>0</v>
      </c>
      <c r="O52" s="36">
        <f t="shared" si="14"/>
        <v>0</v>
      </c>
      <c r="P52" s="36">
        <f t="shared" si="14"/>
        <v>0</v>
      </c>
      <c r="Q52" s="36">
        <f t="shared" si="14"/>
        <v>0</v>
      </c>
      <c r="R52" s="36">
        <f t="shared" si="14"/>
        <v>9.1569000000000003</v>
      </c>
      <c r="S52" s="36">
        <f t="shared" si="14"/>
        <v>0.1986</v>
      </c>
      <c r="T52" s="36">
        <f t="shared" si="14"/>
        <v>0</v>
      </c>
      <c r="U52" s="36">
        <f t="shared" si="14"/>
        <v>0</v>
      </c>
      <c r="V52" s="36">
        <f t="shared" si="14"/>
        <v>1.9903999999999999</v>
      </c>
      <c r="W52" s="36">
        <f t="shared" si="14"/>
        <v>0</v>
      </c>
      <c r="X52" s="36">
        <f t="shared" si="14"/>
        <v>0</v>
      </c>
      <c r="Y52" s="36">
        <f t="shared" si="14"/>
        <v>0</v>
      </c>
      <c r="Z52" s="36">
        <f t="shared" si="14"/>
        <v>0</v>
      </c>
      <c r="AA52" s="36">
        <f t="shared" si="14"/>
        <v>0</v>
      </c>
      <c r="AB52" s="36">
        <f t="shared" si="14"/>
        <v>0</v>
      </c>
      <c r="AC52" s="36">
        <f t="shared" si="14"/>
        <v>0</v>
      </c>
      <c r="AD52" s="36">
        <f t="shared" si="14"/>
        <v>0</v>
      </c>
      <c r="AE52" s="36">
        <f t="shared" si="14"/>
        <v>0</v>
      </c>
      <c r="AF52" s="36">
        <f t="shared" si="14"/>
        <v>0</v>
      </c>
      <c r="AG52" s="36">
        <f t="shared" si="14"/>
        <v>0</v>
      </c>
      <c r="AH52" s="36">
        <f t="shared" si="14"/>
        <v>0</v>
      </c>
      <c r="AI52" s="36">
        <f t="shared" si="14"/>
        <v>0</v>
      </c>
      <c r="AJ52" s="36">
        <f t="shared" si="14"/>
        <v>0</v>
      </c>
      <c r="AK52" s="36">
        <f t="shared" si="14"/>
        <v>0</v>
      </c>
      <c r="AL52" s="36">
        <f t="shared" si="14"/>
        <v>0</v>
      </c>
      <c r="AM52" s="36">
        <f t="shared" si="14"/>
        <v>0</v>
      </c>
      <c r="AN52" s="36">
        <f t="shared" si="14"/>
        <v>0</v>
      </c>
      <c r="AO52" s="36">
        <f t="shared" si="14"/>
        <v>0</v>
      </c>
      <c r="AP52" s="36">
        <f t="shared" si="14"/>
        <v>0</v>
      </c>
      <c r="AQ52" s="36">
        <f t="shared" si="14"/>
        <v>0</v>
      </c>
      <c r="AR52" s="36">
        <f t="shared" si="14"/>
        <v>0</v>
      </c>
      <c r="AS52" s="36">
        <f t="shared" si="14"/>
        <v>0</v>
      </c>
      <c r="AT52" s="36">
        <f t="shared" si="14"/>
        <v>0</v>
      </c>
      <c r="AU52" s="36">
        <f t="shared" si="14"/>
        <v>0</v>
      </c>
      <c r="AV52" s="36">
        <f t="shared" si="14"/>
        <v>0</v>
      </c>
      <c r="AW52" s="36">
        <f t="shared" si="14"/>
        <v>0</v>
      </c>
      <c r="AX52" s="36">
        <f t="shared" si="14"/>
        <v>0</v>
      </c>
      <c r="AY52" s="36">
        <f t="shared" si="14"/>
        <v>0</v>
      </c>
      <c r="AZ52" s="36">
        <f t="shared" si="14"/>
        <v>0</v>
      </c>
      <c r="BA52" s="36">
        <f t="shared" si="14"/>
        <v>0</v>
      </c>
      <c r="BB52" s="36">
        <f t="shared" si="14"/>
        <v>0</v>
      </c>
      <c r="BC52" s="36">
        <f t="shared" si="14"/>
        <v>0</v>
      </c>
      <c r="BD52" s="36">
        <f t="shared" si="14"/>
        <v>0</v>
      </c>
      <c r="BE52" s="36">
        <f t="shared" si="14"/>
        <v>0</v>
      </c>
      <c r="BF52" s="36">
        <f t="shared" si="14"/>
        <v>0</v>
      </c>
      <c r="BG52" s="36">
        <f t="shared" si="14"/>
        <v>0</v>
      </c>
      <c r="BH52" s="36">
        <f t="shared" si="14"/>
        <v>0</v>
      </c>
      <c r="BI52" s="36">
        <f t="shared" si="14"/>
        <v>0</v>
      </c>
      <c r="BJ52" s="36">
        <f t="shared" si="14"/>
        <v>0</v>
      </c>
      <c r="BK52" s="39">
        <f>SUM(BK51)</f>
        <v>75.699399999999997</v>
      </c>
    </row>
    <row r="53" spans="1:63" x14ac:dyDescent="0.2">
      <c r="A53" s="17" t="s">
        <v>81</v>
      </c>
      <c r="B53" s="25" t="s">
        <v>21</v>
      </c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5"/>
    </row>
    <row r="54" spans="1:63" x14ac:dyDescent="0.2">
      <c r="A54" s="17"/>
      <c r="B54" s="26" t="s">
        <v>40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9">
        <f>SUM(C54:BJ54)</f>
        <v>0</v>
      </c>
    </row>
    <row r="55" spans="1:63" x14ac:dyDescent="0.2">
      <c r="A55" s="17"/>
      <c r="B55" s="26" t="s">
        <v>90</v>
      </c>
      <c r="C55" s="36">
        <f t="shared" ref="C55:BJ55" si="15">SUM(C54)</f>
        <v>0</v>
      </c>
      <c r="D55" s="36">
        <f t="shared" si="15"/>
        <v>0</v>
      </c>
      <c r="E55" s="36">
        <f t="shared" si="15"/>
        <v>0</v>
      </c>
      <c r="F55" s="36">
        <f t="shared" si="15"/>
        <v>0</v>
      </c>
      <c r="G55" s="36">
        <f t="shared" si="15"/>
        <v>0</v>
      </c>
      <c r="H55" s="36">
        <f t="shared" si="15"/>
        <v>0</v>
      </c>
      <c r="I55" s="36">
        <f t="shared" si="15"/>
        <v>0</v>
      </c>
      <c r="J55" s="36">
        <f t="shared" si="15"/>
        <v>0</v>
      </c>
      <c r="K55" s="36">
        <f t="shared" si="15"/>
        <v>0</v>
      </c>
      <c r="L55" s="36">
        <f t="shared" si="15"/>
        <v>0</v>
      </c>
      <c r="M55" s="36">
        <f t="shared" si="15"/>
        <v>0</v>
      </c>
      <c r="N55" s="36">
        <f t="shared" si="15"/>
        <v>0</v>
      </c>
      <c r="O55" s="36">
        <f t="shared" si="15"/>
        <v>0</v>
      </c>
      <c r="P55" s="36">
        <f t="shared" si="15"/>
        <v>0</v>
      </c>
      <c r="Q55" s="36">
        <f t="shared" si="15"/>
        <v>0</v>
      </c>
      <c r="R55" s="36">
        <f t="shared" si="15"/>
        <v>0</v>
      </c>
      <c r="S55" s="36">
        <f t="shared" si="15"/>
        <v>0</v>
      </c>
      <c r="T55" s="36">
        <f t="shared" si="15"/>
        <v>0</v>
      </c>
      <c r="U55" s="36">
        <f t="shared" si="15"/>
        <v>0</v>
      </c>
      <c r="V55" s="36">
        <f t="shared" si="15"/>
        <v>0</v>
      </c>
      <c r="W55" s="36">
        <f t="shared" si="15"/>
        <v>0</v>
      </c>
      <c r="X55" s="36">
        <f t="shared" si="15"/>
        <v>0</v>
      </c>
      <c r="Y55" s="36">
        <f t="shared" si="15"/>
        <v>0</v>
      </c>
      <c r="Z55" s="36">
        <f t="shared" si="15"/>
        <v>0</v>
      </c>
      <c r="AA55" s="36">
        <f t="shared" si="15"/>
        <v>0</v>
      </c>
      <c r="AB55" s="36">
        <f t="shared" si="15"/>
        <v>0</v>
      </c>
      <c r="AC55" s="36">
        <f t="shared" si="15"/>
        <v>0</v>
      </c>
      <c r="AD55" s="36">
        <f t="shared" si="15"/>
        <v>0</v>
      </c>
      <c r="AE55" s="36">
        <f t="shared" si="15"/>
        <v>0</v>
      </c>
      <c r="AF55" s="36">
        <f t="shared" si="15"/>
        <v>0</v>
      </c>
      <c r="AG55" s="36">
        <f t="shared" si="15"/>
        <v>0</v>
      </c>
      <c r="AH55" s="36">
        <f t="shared" si="15"/>
        <v>0</v>
      </c>
      <c r="AI55" s="36">
        <f t="shared" si="15"/>
        <v>0</v>
      </c>
      <c r="AJ55" s="36">
        <f t="shared" si="15"/>
        <v>0</v>
      </c>
      <c r="AK55" s="36">
        <f t="shared" si="15"/>
        <v>0</v>
      </c>
      <c r="AL55" s="36">
        <f t="shared" si="15"/>
        <v>0</v>
      </c>
      <c r="AM55" s="36">
        <f t="shared" si="15"/>
        <v>0</v>
      </c>
      <c r="AN55" s="36">
        <f t="shared" si="15"/>
        <v>0</v>
      </c>
      <c r="AO55" s="36">
        <f t="shared" si="15"/>
        <v>0</v>
      </c>
      <c r="AP55" s="36">
        <f t="shared" si="15"/>
        <v>0</v>
      </c>
      <c r="AQ55" s="36">
        <f t="shared" si="15"/>
        <v>0</v>
      </c>
      <c r="AR55" s="36">
        <f t="shared" si="15"/>
        <v>0</v>
      </c>
      <c r="AS55" s="36">
        <f t="shared" si="15"/>
        <v>0</v>
      </c>
      <c r="AT55" s="36">
        <f t="shared" si="15"/>
        <v>0</v>
      </c>
      <c r="AU55" s="36">
        <f t="shared" si="15"/>
        <v>0</v>
      </c>
      <c r="AV55" s="36">
        <f t="shared" si="15"/>
        <v>0</v>
      </c>
      <c r="AW55" s="36">
        <f t="shared" si="15"/>
        <v>0</v>
      </c>
      <c r="AX55" s="36">
        <f t="shared" si="15"/>
        <v>0</v>
      </c>
      <c r="AY55" s="36">
        <f t="shared" si="15"/>
        <v>0</v>
      </c>
      <c r="AZ55" s="36">
        <f t="shared" si="15"/>
        <v>0</v>
      </c>
      <c r="BA55" s="36">
        <f t="shared" si="15"/>
        <v>0</v>
      </c>
      <c r="BB55" s="36">
        <f t="shared" si="15"/>
        <v>0</v>
      </c>
      <c r="BC55" s="36">
        <f t="shared" si="15"/>
        <v>0</v>
      </c>
      <c r="BD55" s="36">
        <f t="shared" si="15"/>
        <v>0</v>
      </c>
      <c r="BE55" s="36">
        <f t="shared" si="15"/>
        <v>0</v>
      </c>
      <c r="BF55" s="36">
        <f t="shared" si="15"/>
        <v>0</v>
      </c>
      <c r="BG55" s="36">
        <f t="shared" si="15"/>
        <v>0</v>
      </c>
      <c r="BH55" s="36">
        <f t="shared" si="15"/>
        <v>0</v>
      </c>
      <c r="BI55" s="36">
        <f t="shared" si="15"/>
        <v>0</v>
      </c>
      <c r="BJ55" s="36">
        <f t="shared" si="15"/>
        <v>0</v>
      </c>
      <c r="BK55" s="39">
        <f>SUM(BK54)</f>
        <v>0</v>
      </c>
    </row>
    <row r="56" spans="1:63" x14ac:dyDescent="0.2">
      <c r="A56" s="17"/>
      <c r="B56" s="27" t="s">
        <v>88</v>
      </c>
      <c r="C56" s="38">
        <f>C55+C52</f>
        <v>0</v>
      </c>
      <c r="D56" s="38">
        <f t="shared" ref="D56:BJ56" si="16">D55+D52</f>
        <v>41.689399999999999</v>
      </c>
      <c r="E56" s="38">
        <f t="shared" si="16"/>
        <v>0</v>
      </c>
      <c r="F56" s="38">
        <f t="shared" si="16"/>
        <v>0</v>
      </c>
      <c r="G56" s="38">
        <f t="shared" si="16"/>
        <v>0</v>
      </c>
      <c r="H56" s="38">
        <f t="shared" si="16"/>
        <v>15.2011</v>
      </c>
      <c r="I56" s="38">
        <f t="shared" si="16"/>
        <v>0.86099999999999999</v>
      </c>
      <c r="J56" s="38">
        <f t="shared" si="16"/>
        <v>0</v>
      </c>
      <c r="K56" s="38">
        <f t="shared" si="16"/>
        <v>0</v>
      </c>
      <c r="L56" s="38">
        <f t="shared" si="16"/>
        <v>6.6020000000000003</v>
      </c>
      <c r="M56" s="38">
        <f t="shared" si="16"/>
        <v>0</v>
      </c>
      <c r="N56" s="38">
        <f t="shared" si="16"/>
        <v>0</v>
      </c>
      <c r="O56" s="38">
        <f t="shared" si="16"/>
        <v>0</v>
      </c>
      <c r="P56" s="38">
        <f t="shared" si="16"/>
        <v>0</v>
      </c>
      <c r="Q56" s="38">
        <f t="shared" si="16"/>
        <v>0</v>
      </c>
      <c r="R56" s="38">
        <f t="shared" si="16"/>
        <v>9.1569000000000003</v>
      </c>
      <c r="S56" s="38">
        <f t="shared" si="16"/>
        <v>0.1986</v>
      </c>
      <c r="T56" s="38">
        <f t="shared" si="16"/>
        <v>0</v>
      </c>
      <c r="U56" s="38">
        <f t="shared" si="16"/>
        <v>0</v>
      </c>
      <c r="V56" s="38">
        <f t="shared" si="16"/>
        <v>1.9903999999999999</v>
      </c>
      <c r="W56" s="38">
        <f t="shared" si="16"/>
        <v>0</v>
      </c>
      <c r="X56" s="38">
        <f t="shared" si="16"/>
        <v>0</v>
      </c>
      <c r="Y56" s="38">
        <f t="shared" si="16"/>
        <v>0</v>
      </c>
      <c r="Z56" s="38">
        <f t="shared" si="16"/>
        <v>0</v>
      </c>
      <c r="AA56" s="38">
        <f t="shared" si="16"/>
        <v>0</v>
      </c>
      <c r="AB56" s="38">
        <f t="shared" si="16"/>
        <v>0</v>
      </c>
      <c r="AC56" s="38">
        <f t="shared" si="16"/>
        <v>0</v>
      </c>
      <c r="AD56" s="38">
        <f t="shared" si="16"/>
        <v>0</v>
      </c>
      <c r="AE56" s="38">
        <f t="shared" si="16"/>
        <v>0</v>
      </c>
      <c r="AF56" s="38">
        <f t="shared" si="16"/>
        <v>0</v>
      </c>
      <c r="AG56" s="38">
        <f t="shared" si="16"/>
        <v>0</v>
      </c>
      <c r="AH56" s="38">
        <f t="shared" si="16"/>
        <v>0</v>
      </c>
      <c r="AI56" s="38">
        <f t="shared" si="16"/>
        <v>0</v>
      </c>
      <c r="AJ56" s="38">
        <f t="shared" si="16"/>
        <v>0</v>
      </c>
      <c r="AK56" s="38">
        <f t="shared" si="16"/>
        <v>0</v>
      </c>
      <c r="AL56" s="38">
        <f t="shared" si="16"/>
        <v>0</v>
      </c>
      <c r="AM56" s="38">
        <f t="shared" si="16"/>
        <v>0</v>
      </c>
      <c r="AN56" s="38">
        <f t="shared" si="16"/>
        <v>0</v>
      </c>
      <c r="AO56" s="38">
        <f t="shared" si="16"/>
        <v>0</v>
      </c>
      <c r="AP56" s="38">
        <f t="shared" si="16"/>
        <v>0</v>
      </c>
      <c r="AQ56" s="38">
        <f t="shared" si="16"/>
        <v>0</v>
      </c>
      <c r="AR56" s="38">
        <f t="shared" si="16"/>
        <v>0</v>
      </c>
      <c r="AS56" s="38">
        <f t="shared" si="16"/>
        <v>0</v>
      </c>
      <c r="AT56" s="38">
        <f t="shared" si="16"/>
        <v>0</v>
      </c>
      <c r="AU56" s="38">
        <f t="shared" si="16"/>
        <v>0</v>
      </c>
      <c r="AV56" s="38">
        <f t="shared" si="16"/>
        <v>0</v>
      </c>
      <c r="AW56" s="38">
        <f t="shared" si="16"/>
        <v>0</v>
      </c>
      <c r="AX56" s="38">
        <f t="shared" si="16"/>
        <v>0</v>
      </c>
      <c r="AY56" s="38">
        <f t="shared" si="16"/>
        <v>0</v>
      </c>
      <c r="AZ56" s="38">
        <f t="shared" si="16"/>
        <v>0</v>
      </c>
      <c r="BA56" s="38">
        <f t="shared" si="16"/>
        <v>0</v>
      </c>
      <c r="BB56" s="38">
        <f t="shared" si="16"/>
        <v>0</v>
      </c>
      <c r="BC56" s="38">
        <f t="shared" si="16"/>
        <v>0</v>
      </c>
      <c r="BD56" s="38">
        <f t="shared" si="16"/>
        <v>0</v>
      </c>
      <c r="BE56" s="38">
        <f t="shared" si="16"/>
        <v>0</v>
      </c>
      <c r="BF56" s="38">
        <f t="shared" si="16"/>
        <v>0</v>
      </c>
      <c r="BG56" s="38">
        <f t="shared" si="16"/>
        <v>0</v>
      </c>
      <c r="BH56" s="38">
        <f t="shared" si="16"/>
        <v>0</v>
      </c>
      <c r="BI56" s="38">
        <f t="shared" si="16"/>
        <v>0</v>
      </c>
      <c r="BJ56" s="38">
        <f t="shared" si="16"/>
        <v>0</v>
      </c>
      <c r="BK56" s="38">
        <f>BK55+BK52</f>
        <v>75.699399999999997</v>
      </c>
    </row>
    <row r="57" spans="1:63" ht="4.5" customHeight="1" x14ac:dyDescent="0.2">
      <c r="A57" s="17"/>
      <c r="B57" s="25"/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5"/>
    </row>
    <row r="58" spans="1:63" x14ac:dyDescent="0.2">
      <c r="A58" s="17" t="s">
        <v>22</v>
      </c>
      <c r="B58" s="24" t="s">
        <v>23</v>
      </c>
      <c r="C58" s="63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5"/>
    </row>
    <row r="59" spans="1:63" x14ac:dyDescent="0.2">
      <c r="A59" s="17" t="s">
        <v>80</v>
      </c>
      <c r="B59" s="25" t="s">
        <v>24</v>
      </c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 x14ac:dyDescent="0.2">
      <c r="A60" s="17"/>
      <c r="B60" s="26" t="s">
        <v>40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3" x14ac:dyDescent="0.2">
      <c r="A61" s="17"/>
      <c r="B61" s="27" t="s">
        <v>87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3" ht="4.5" customHeight="1" x14ac:dyDescent="0.2">
      <c r="A62" s="17"/>
      <c r="B62" s="29"/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</row>
    <row r="63" spans="1:63" x14ac:dyDescent="0.2">
      <c r="A63" s="17"/>
      <c r="B63" s="30" t="s">
        <v>103</v>
      </c>
      <c r="C63" s="44">
        <f>C29+C42+C47+C56+C61</f>
        <v>0</v>
      </c>
      <c r="D63" s="44">
        <f t="shared" ref="D63:BJ63" si="18">D29+D42+D47+D56+D61</f>
        <v>178.2912336652567</v>
      </c>
      <c r="E63" s="44">
        <f t="shared" si="18"/>
        <v>372.76371091161292</v>
      </c>
      <c r="F63" s="44">
        <f t="shared" si="18"/>
        <v>0</v>
      </c>
      <c r="G63" s="44">
        <f t="shared" si="18"/>
        <v>0</v>
      </c>
      <c r="H63" s="44">
        <f t="shared" si="18"/>
        <v>45.191844384768501</v>
      </c>
      <c r="I63" s="44">
        <f t="shared" si="18"/>
        <v>1133.4975172775321</v>
      </c>
      <c r="J63" s="44">
        <f t="shared" si="18"/>
        <v>352.97265593135313</v>
      </c>
      <c r="K63" s="44">
        <f t="shared" si="18"/>
        <v>0</v>
      </c>
      <c r="L63" s="44">
        <f t="shared" si="18"/>
        <v>54.042338885401506</v>
      </c>
      <c r="M63" s="44">
        <f t="shared" si="18"/>
        <v>0</v>
      </c>
      <c r="N63" s="44">
        <f t="shared" si="18"/>
        <v>5.0261651233547999</v>
      </c>
      <c r="O63" s="44">
        <f t="shared" si="18"/>
        <v>0</v>
      </c>
      <c r="P63" s="44">
        <f t="shared" si="18"/>
        <v>0</v>
      </c>
      <c r="Q63" s="44">
        <f t="shared" si="18"/>
        <v>0</v>
      </c>
      <c r="R63" s="44">
        <f t="shared" si="18"/>
        <v>29.904806803218094</v>
      </c>
      <c r="S63" s="44">
        <f t="shared" si="18"/>
        <v>248.39747110870726</v>
      </c>
      <c r="T63" s="44">
        <f t="shared" si="18"/>
        <v>249.27742005577187</v>
      </c>
      <c r="U63" s="44">
        <f t="shared" si="18"/>
        <v>0</v>
      </c>
      <c r="V63" s="44">
        <f t="shared" si="18"/>
        <v>36.874812393511384</v>
      </c>
      <c r="W63" s="44">
        <f t="shared" si="18"/>
        <v>0</v>
      </c>
      <c r="X63" s="44">
        <f t="shared" si="18"/>
        <v>0</v>
      </c>
      <c r="Y63" s="44">
        <f t="shared" si="18"/>
        <v>0</v>
      </c>
      <c r="Z63" s="44">
        <f t="shared" si="18"/>
        <v>0</v>
      </c>
      <c r="AA63" s="44">
        <f t="shared" si="18"/>
        <v>0</v>
      </c>
      <c r="AB63" s="44">
        <f t="shared" si="18"/>
        <v>277.05855413152074</v>
      </c>
      <c r="AC63" s="44">
        <f t="shared" si="18"/>
        <v>212.31986258395662</v>
      </c>
      <c r="AD63" s="44">
        <f t="shared" si="18"/>
        <v>15.5923189922249</v>
      </c>
      <c r="AE63" s="44">
        <f t="shared" si="18"/>
        <v>0</v>
      </c>
      <c r="AF63" s="44">
        <f t="shared" si="18"/>
        <v>403.61590973464575</v>
      </c>
      <c r="AG63" s="44">
        <f t="shared" si="18"/>
        <v>0</v>
      </c>
      <c r="AH63" s="44">
        <f t="shared" si="18"/>
        <v>0</v>
      </c>
      <c r="AI63" s="44">
        <f t="shared" si="18"/>
        <v>0</v>
      </c>
      <c r="AJ63" s="44">
        <f t="shared" si="18"/>
        <v>0</v>
      </c>
      <c r="AK63" s="44">
        <f t="shared" si="18"/>
        <v>0</v>
      </c>
      <c r="AL63" s="44">
        <f t="shared" si="18"/>
        <v>362.16337253084907</v>
      </c>
      <c r="AM63" s="44">
        <f t="shared" si="18"/>
        <v>116.08420212230921</v>
      </c>
      <c r="AN63" s="44">
        <f t="shared" si="18"/>
        <v>466.55208606729417</v>
      </c>
      <c r="AO63" s="44">
        <f t="shared" si="18"/>
        <v>0</v>
      </c>
      <c r="AP63" s="44">
        <f t="shared" si="18"/>
        <v>214.52821743326169</v>
      </c>
      <c r="AQ63" s="44">
        <f t="shared" si="18"/>
        <v>0</v>
      </c>
      <c r="AR63" s="44">
        <f t="shared" si="18"/>
        <v>0</v>
      </c>
      <c r="AS63" s="44">
        <f t="shared" si="18"/>
        <v>0</v>
      </c>
      <c r="AT63" s="44">
        <f t="shared" si="18"/>
        <v>0</v>
      </c>
      <c r="AU63" s="44">
        <f t="shared" si="18"/>
        <v>0</v>
      </c>
      <c r="AV63" s="44">
        <f t="shared" si="18"/>
        <v>644.95323982809941</v>
      </c>
      <c r="AW63" s="44">
        <f t="shared" si="18"/>
        <v>587.16616184407292</v>
      </c>
      <c r="AX63" s="44">
        <f t="shared" si="18"/>
        <v>102.52894990025771</v>
      </c>
      <c r="AY63" s="44">
        <f t="shared" si="18"/>
        <v>0</v>
      </c>
      <c r="AZ63" s="44">
        <f t="shared" si="18"/>
        <v>526.57219893707725</v>
      </c>
      <c r="BA63" s="44">
        <f t="shared" si="18"/>
        <v>0</v>
      </c>
      <c r="BB63" s="44">
        <f t="shared" si="18"/>
        <v>0</v>
      </c>
      <c r="BC63" s="44">
        <f t="shared" si="18"/>
        <v>0</v>
      </c>
      <c r="BD63" s="44">
        <f t="shared" si="18"/>
        <v>0</v>
      </c>
      <c r="BE63" s="44">
        <f t="shared" si="18"/>
        <v>0</v>
      </c>
      <c r="BF63" s="44">
        <f t="shared" si="18"/>
        <v>156.48797931642346</v>
      </c>
      <c r="BG63" s="44">
        <f t="shared" si="18"/>
        <v>123.08279848351091</v>
      </c>
      <c r="BH63" s="44">
        <f t="shared" si="18"/>
        <v>26.812258614386199</v>
      </c>
      <c r="BI63" s="44">
        <f t="shared" si="18"/>
        <v>0</v>
      </c>
      <c r="BJ63" s="44">
        <f t="shared" si="18"/>
        <v>65.515276627061596</v>
      </c>
      <c r="BK63" s="44">
        <f>BK29+BK42+BK47+BK56+BK61</f>
        <v>7007.2733636874391</v>
      </c>
    </row>
    <row r="64" spans="1:63" ht="4.5" customHeight="1" x14ac:dyDescent="0.2">
      <c r="A64" s="17"/>
      <c r="B64" s="30"/>
      <c r="C64" s="77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78"/>
    </row>
    <row r="65" spans="1:63" ht="14.25" customHeight="1" x14ac:dyDescent="0.3">
      <c r="A65" s="17" t="s">
        <v>5</v>
      </c>
      <c r="B65" s="31" t="s">
        <v>26</v>
      </c>
      <c r="C65" s="77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78"/>
    </row>
    <row r="66" spans="1:63" x14ac:dyDescent="0.2">
      <c r="A66" s="17"/>
      <c r="B66" s="34" t="s">
        <v>117</v>
      </c>
      <c r="C66" s="40">
        <v>0</v>
      </c>
      <c r="D66" s="40">
        <v>0.51510592154829993</v>
      </c>
      <c r="E66" s="40">
        <v>0</v>
      </c>
      <c r="F66" s="40">
        <v>0</v>
      </c>
      <c r="G66" s="40">
        <v>0</v>
      </c>
      <c r="H66" s="40">
        <v>0.30681282496269985</v>
      </c>
      <c r="I66" s="40">
        <v>0</v>
      </c>
      <c r="J66" s="40">
        <v>0</v>
      </c>
      <c r="K66" s="40">
        <v>0</v>
      </c>
      <c r="L66" s="40">
        <v>1.04595899677E-2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0.20157011612230002</v>
      </c>
      <c r="S66" s="40">
        <v>0</v>
      </c>
      <c r="T66" s="40">
        <v>0</v>
      </c>
      <c r="U66" s="40">
        <v>0</v>
      </c>
      <c r="V66" s="40">
        <v>5.3661040320999998E-3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14.354942833774247</v>
      </c>
      <c r="AC66" s="40">
        <v>2.50727727418E-2</v>
      </c>
      <c r="AD66" s="40">
        <v>0</v>
      </c>
      <c r="AE66" s="40">
        <v>0</v>
      </c>
      <c r="AF66" s="40">
        <v>1.4220546047083997</v>
      </c>
      <c r="AG66" s="40">
        <v>0</v>
      </c>
      <c r="AH66" s="40">
        <v>0</v>
      </c>
      <c r="AI66" s="40">
        <v>0</v>
      </c>
      <c r="AJ66" s="40">
        <v>0</v>
      </c>
      <c r="AK66" s="40">
        <v>0</v>
      </c>
      <c r="AL66" s="40">
        <v>15.772655179144291</v>
      </c>
      <c r="AM66" s="40">
        <v>0.16571116132229999</v>
      </c>
      <c r="AN66" s="40">
        <v>0</v>
      </c>
      <c r="AO66" s="40">
        <v>0</v>
      </c>
      <c r="AP66" s="40">
        <v>0.57769825077350012</v>
      </c>
      <c r="AQ66" s="40">
        <v>0</v>
      </c>
      <c r="AR66" s="40">
        <v>0</v>
      </c>
      <c r="AS66" s="40">
        <v>0</v>
      </c>
      <c r="AT66" s="40">
        <v>0</v>
      </c>
      <c r="AU66" s="40">
        <v>0</v>
      </c>
      <c r="AV66" s="40">
        <v>4.3695524796288154</v>
      </c>
      <c r="AW66" s="40">
        <v>3.8595305774100003E-2</v>
      </c>
      <c r="AX66" s="40">
        <v>0</v>
      </c>
      <c r="AY66" s="40">
        <v>0</v>
      </c>
      <c r="AZ66" s="40">
        <v>0.92168961199910004</v>
      </c>
      <c r="BA66" s="40">
        <v>0</v>
      </c>
      <c r="BB66" s="40">
        <v>0</v>
      </c>
      <c r="BC66" s="40">
        <v>0</v>
      </c>
      <c r="BD66" s="40">
        <v>0</v>
      </c>
      <c r="BE66" s="40">
        <v>0</v>
      </c>
      <c r="BF66" s="40">
        <v>2.6470205646765099</v>
      </c>
      <c r="BG66" s="40">
        <v>0</v>
      </c>
      <c r="BH66" s="40">
        <v>0</v>
      </c>
      <c r="BI66" s="40">
        <v>0</v>
      </c>
      <c r="BJ66" s="40">
        <v>8.1152525129000008E-2</v>
      </c>
      <c r="BK66" s="39">
        <f>SUM(C66:BJ66)</f>
        <v>41.415459846305161</v>
      </c>
    </row>
    <row r="67" spans="1:63" ht="13.5" thickBot="1" x14ac:dyDescent="0.25">
      <c r="A67" s="32"/>
      <c r="B67" s="27" t="s">
        <v>87</v>
      </c>
      <c r="C67" s="36">
        <f t="shared" ref="C67:BJ67" si="19">SUM(C66)</f>
        <v>0</v>
      </c>
      <c r="D67" s="36">
        <f t="shared" si="19"/>
        <v>0.51510592154829993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0.30681282496269985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1.04595899677E-2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0.20157011612230002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5.3661040320999998E-3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14.354942833774247</v>
      </c>
      <c r="AC67" s="36">
        <f t="shared" si="19"/>
        <v>2.50727727418E-2</v>
      </c>
      <c r="AD67" s="36">
        <f t="shared" si="19"/>
        <v>0</v>
      </c>
      <c r="AE67" s="36">
        <f t="shared" si="19"/>
        <v>0</v>
      </c>
      <c r="AF67" s="36">
        <f t="shared" si="19"/>
        <v>1.4220546047083997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15.772655179144291</v>
      </c>
      <c r="AM67" s="36">
        <f t="shared" si="19"/>
        <v>0.16571116132229999</v>
      </c>
      <c r="AN67" s="36">
        <f t="shared" si="19"/>
        <v>0</v>
      </c>
      <c r="AO67" s="36">
        <f t="shared" si="19"/>
        <v>0</v>
      </c>
      <c r="AP67" s="36">
        <f t="shared" si="19"/>
        <v>0.57769825077350012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4.3695524796288154</v>
      </c>
      <c r="AW67" s="36">
        <f t="shared" si="19"/>
        <v>3.8595305774100003E-2</v>
      </c>
      <c r="AX67" s="36">
        <f t="shared" si="19"/>
        <v>0</v>
      </c>
      <c r="AY67" s="36">
        <f t="shared" si="19"/>
        <v>0</v>
      </c>
      <c r="AZ67" s="36">
        <f t="shared" si="19"/>
        <v>0.92168961199910004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2.6470205646765099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8.1152525129000008E-2</v>
      </c>
      <c r="BK67" s="39">
        <f>SUM(BK66)</f>
        <v>41.415459846305161</v>
      </c>
    </row>
    <row r="68" spans="1:63" ht="6" customHeight="1" x14ac:dyDescent="0.2">
      <c r="A68" s="5"/>
      <c r="B68" s="23"/>
    </row>
    <row r="69" spans="1:63" x14ac:dyDescent="0.2">
      <c r="A69" s="5"/>
      <c r="B69" s="5" t="s">
        <v>29</v>
      </c>
      <c r="L69" s="18" t="s">
        <v>41</v>
      </c>
    </row>
    <row r="70" spans="1:63" x14ac:dyDescent="0.2">
      <c r="A70" s="5"/>
      <c r="B70" s="5" t="s">
        <v>30</v>
      </c>
      <c r="L70" s="5" t="s">
        <v>33</v>
      </c>
    </row>
    <row r="71" spans="1:63" x14ac:dyDescent="0.2">
      <c r="L71" s="5" t="s">
        <v>34</v>
      </c>
    </row>
    <row r="72" spans="1:63" x14ac:dyDescent="0.2">
      <c r="B72" s="5" t="s">
        <v>36</v>
      </c>
      <c r="L72" s="5" t="s">
        <v>102</v>
      </c>
    </row>
    <row r="73" spans="1:63" x14ac:dyDescent="0.2">
      <c r="B73" s="5" t="s">
        <v>37</v>
      </c>
      <c r="L73" s="5" t="s">
        <v>104</v>
      </c>
    </row>
    <row r="74" spans="1:63" x14ac:dyDescent="0.2">
      <c r="B74" s="5"/>
      <c r="L74" s="5" t="s">
        <v>35</v>
      </c>
    </row>
    <row r="82" spans="2:2" x14ac:dyDescent="0.2">
      <c r="B82" s="5"/>
    </row>
  </sheetData>
  <mergeCells count="49">
    <mergeCell ref="A1:A5"/>
    <mergeCell ref="C65:BK65"/>
    <mergeCell ref="C49:BK49"/>
    <mergeCell ref="C50:BK50"/>
    <mergeCell ref="C53:BK53"/>
    <mergeCell ref="C57:BK57"/>
    <mergeCell ref="C58:BK58"/>
    <mergeCell ref="C59:BK59"/>
    <mergeCell ref="C62:BK62"/>
    <mergeCell ref="C64:BK64"/>
    <mergeCell ref="C48:BK48"/>
    <mergeCell ref="C10:BK10"/>
    <mergeCell ref="C13:BK13"/>
    <mergeCell ref="C16:BK16"/>
    <mergeCell ref="C19:BK19"/>
    <mergeCell ref="C22:BK22"/>
    <mergeCell ref="C45:BK45"/>
    <mergeCell ref="C44:BK44"/>
    <mergeCell ref="C43:BK43"/>
    <mergeCell ref="C35:BK35"/>
    <mergeCell ref="C32:BK32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workbookViewId="0"/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28515625" bestFit="1" customWidth="1"/>
    <col min="12" max="12" width="19.85546875" bestFit="1" customWidth="1"/>
  </cols>
  <sheetData>
    <row r="2" spans="2:12" x14ac:dyDescent="0.2">
      <c r="B2" s="79" t="s">
        <v>121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 x14ac:dyDescent="0.2">
      <c r="B3" s="79" t="s">
        <v>118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30" x14ac:dyDescent="0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 x14ac:dyDescent="0.2">
      <c r="B5" s="19">
        <v>1</v>
      </c>
      <c r="C5" s="20" t="s">
        <v>43</v>
      </c>
      <c r="D5" s="40">
        <v>0</v>
      </c>
      <c r="E5" s="35">
        <v>0</v>
      </c>
      <c r="F5" s="35">
        <v>0.17660354767670003</v>
      </c>
      <c r="G5" s="35">
        <v>0.13147250338649999</v>
      </c>
      <c r="H5" s="35">
        <v>0</v>
      </c>
      <c r="I5" s="35">
        <v>0</v>
      </c>
      <c r="J5" s="35">
        <v>0</v>
      </c>
      <c r="K5" s="35">
        <f>SUM(D5:J5)</f>
        <v>0.30807605106320002</v>
      </c>
      <c r="L5" s="35">
        <v>0</v>
      </c>
    </row>
    <row r="6" spans="2:12" x14ac:dyDescent="0.2">
      <c r="B6" s="19">
        <v>2</v>
      </c>
      <c r="C6" s="21" t="s">
        <v>44</v>
      </c>
      <c r="D6" s="40">
        <v>8.6250191902558981</v>
      </c>
      <c r="E6" s="35">
        <v>1.5285275158656992</v>
      </c>
      <c r="F6" s="35">
        <v>15.071144040823496</v>
      </c>
      <c r="G6" s="35">
        <v>2.8979094188026022</v>
      </c>
      <c r="H6" s="35">
        <v>0</v>
      </c>
      <c r="I6" s="35">
        <v>0.3574</v>
      </c>
      <c r="J6" s="35">
        <v>0</v>
      </c>
      <c r="K6" s="35">
        <f t="shared" ref="K6:K41" si="0">SUM(D6:J6)</f>
        <v>28.480000165747693</v>
      </c>
      <c r="L6" s="35">
        <v>0.33848233756860019</v>
      </c>
    </row>
    <row r="7" spans="2:12" x14ac:dyDescent="0.2">
      <c r="B7" s="19">
        <v>3</v>
      </c>
      <c r="C7" s="20" t="s">
        <v>45</v>
      </c>
      <c r="D7" s="40">
        <v>0</v>
      </c>
      <c r="E7" s="35">
        <v>0</v>
      </c>
      <c r="F7" s="35">
        <v>0.1972900219657</v>
      </c>
      <c r="G7" s="35">
        <v>5.5981807419000001E-3</v>
      </c>
      <c r="H7" s="35">
        <v>0</v>
      </c>
      <c r="I7" s="35">
        <v>7.1000000000000004E-3</v>
      </c>
      <c r="J7" s="35">
        <v>0</v>
      </c>
      <c r="K7" s="35">
        <f t="shared" si="0"/>
        <v>0.20998820270759999</v>
      </c>
      <c r="L7" s="35">
        <v>5.2452032322199992E-2</v>
      </c>
    </row>
    <row r="8" spans="2:12" x14ac:dyDescent="0.2">
      <c r="B8" s="19">
        <v>4</v>
      </c>
      <c r="C8" s="21" t="s">
        <v>46</v>
      </c>
      <c r="D8" s="40">
        <v>91.397982630128112</v>
      </c>
      <c r="E8" s="35">
        <v>1.6696948899009998</v>
      </c>
      <c r="F8" s="35">
        <v>7.4721913049193072</v>
      </c>
      <c r="G8" s="35">
        <v>3.4811480068032012</v>
      </c>
      <c r="H8" s="35">
        <v>0</v>
      </c>
      <c r="I8" s="35">
        <v>0.1643</v>
      </c>
      <c r="J8" s="35">
        <v>0</v>
      </c>
      <c r="K8" s="35">
        <f t="shared" si="0"/>
        <v>104.18531683175161</v>
      </c>
      <c r="L8" s="35">
        <v>0.54447086698830038</v>
      </c>
    </row>
    <row r="9" spans="2:12" x14ac:dyDescent="0.2">
      <c r="B9" s="19">
        <v>5</v>
      </c>
      <c r="C9" s="21" t="s">
        <v>47</v>
      </c>
      <c r="D9" s="40">
        <v>1.5472196699328</v>
      </c>
      <c r="E9" s="35">
        <v>2.2175412319621004</v>
      </c>
      <c r="F9" s="35">
        <v>22.104810003637763</v>
      </c>
      <c r="G9" s="35">
        <v>6.4904994971865024</v>
      </c>
      <c r="H9" s="35">
        <v>0</v>
      </c>
      <c r="I9" s="35">
        <v>0.98870000000000002</v>
      </c>
      <c r="J9" s="35">
        <v>0</v>
      </c>
      <c r="K9" s="35">
        <f t="shared" si="0"/>
        <v>33.348770402719168</v>
      </c>
      <c r="L9" s="35">
        <v>0.84548890324069992</v>
      </c>
    </row>
    <row r="10" spans="2:12" x14ac:dyDescent="0.2">
      <c r="B10" s="19">
        <v>6</v>
      </c>
      <c r="C10" s="21" t="s">
        <v>48</v>
      </c>
      <c r="D10" s="40">
        <v>1.0684122219025001</v>
      </c>
      <c r="E10" s="35">
        <v>2.8301398738034993</v>
      </c>
      <c r="F10" s="35">
        <v>8.9658948501550046</v>
      </c>
      <c r="G10" s="35">
        <v>1.7180845463481003</v>
      </c>
      <c r="H10" s="35">
        <v>0</v>
      </c>
      <c r="I10" s="35">
        <v>0.14990000000000001</v>
      </c>
      <c r="J10" s="35">
        <v>0</v>
      </c>
      <c r="K10" s="35">
        <f t="shared" si="0"/>
        <v>14.732431492209106</v>
      </c>
      <c r="L10" s="35">
        <v>0.4175491780911999</v>
      </c>
    </row>
    <row r="11" spans="2:12" x14ac:dyDescent="0.2">
      <c r="B11" s="19">
        <v>7</v>
      </c>
      <c r="C11" s="21" t="s">
        <v>49</v>
      </c>
      <c r="D11" s="40">
        <v>1.5149874771911001</v>
      </c>
      <c r="E11" s="35">
        <v>16.432162086278712</v>
      </c>
      <c r="F11" s="35">
        <v>14.433893709187075</v>
      </c>
      <c r="G11" s="35">
        <v>6.0600508311312042</v>
      </c>
      <c r="H11" s="35">
        <v>0</v>
      </c>
      <c r="I11" s="35">
        <v>0</v>
      </c>
      <c r="J11" s="35">
        <v>0</v>
      </c>
      <c r="K11" s="35">
        <f t="shared" si="0"/>
        <v>38.441094103788089</v>
      </c>
      <c r="L11" s="35">
        <v>0.72477405482549995</v>
      </c>
    </row>
    <row r="12" spans="2:12" x14ac:dyDescent="0.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52</v>
      </c>
      <c r="D14" s="40">
        <v>0.87244665377389996</v>
      </c>
      <c r="E14" s="35">
        <v>1.4523501582892999</v>
      </c>
      <c r="F14" s="35">
        <v>5.1328473499414979</v>
      </c>
      <c r="G14" s="35">
        <v>1.6479381941869999</v>
      </c>
      <c r="H14" s="35">
        <v>0</v>
      </c>
      <c r="I14" s="35">
        <v>8.1000000000000003E-2</v>
      </c>
      <c r="J14" s="35">
        <v>0</v>
      </c>
      <c r="K14" s="35">
        <f t="shared" si="0"/>
        <v>9.1865823561916979</v>
      </c>
      <c r="L14" s="35">
        <v>0.43143037122</v>
      </c>
    </row>
    <row r="15" spans="2:12" x14ac:dyDescent="0.2">
      <c r="B15" s="19">
        <v>11</v>
      </c>
      <c r="C15" s="21" t="s">
        <v>53</v>
      </c>
      <c r="D15" s="40">
        <v>120.1364437172159</v>
      </c>
      <c r="E15" s="35">
        <v>99.377163475425633</v>
      </c>
      <c r="F15" s="35">
        <v>87.379984387078025</v>
      </c>
      <c r="G15" s="35">
        <v>22.42690132418641</v>
      </c>
      <c r="H15" s="35">
        <v>0</v>
      </c>
      <c r="I15" s="35">
        <v>0.89600000000000002</v>
      </c>
      <c r="J15" s="35">
        <v>0</v>
      </c>
      <c r="K15" s="35">
        <f t="shared" si="0"/>
        <v>330.21649290390599</v>
      </c>
      <c r="L15" s="35">
        <v>1.9051929772501983</v>
      </c>
    </row>
    <row r="16" spans="2:12" x14ac:dyDescent="0.2">
      <c r="B16" s="19">
        <v>12</v>
      </c>
      <c r="C16" s="21" t="s">
        <v>54</v>
      </c>
      <c r="D16" s="40">
        <v>234.17557490667434</v>
      </c>
      <c r="E16" s="35">
        <v>12.701178569090207</v>
      </c>
      <c r="F16" s="35">
        <v>36.302233700783525</v>
      </c>
      <c r="G16" s="35">
        <v>7.8202365210675966</v>
      </c>
      <c r="H16" s="35">
        <v>0</v>
      </c>
      <c r="I16" s="35">
        <v>0.71919999999999995</v>
      </c>
      <c r="J16" s="35">
        <v>0</v>
      </c>
      <c r="K16" s="35">
        <f t="shared" si="0"/>
        <v>291.71842369761572</v>
      </c>
      <c r="L16" s="35">
        <v>0.88315422540600019</v>
      </c>
    </row>
    <row r="17" spans="2:12" x14ac:dyDescent="0.2">
      <c r="B17" s="19">
        <v>13</v>
      </c>
      <c r="C17" s="21" t="s">
        <v>55</v>
      </c>
      <c r="D17" s="40">
        <v>0.6245921043546</v>
      </c>
      <c r="E17" s="35">
        <v>9.2694550157407036</v>
      </c>
      <c r="F17" s="35">
        <v>9.6397207835985963</v>
      </c>
      <c r="G17" s="35">
        <v>2.3114192280581003</v>
      </c>
      <c r="H17" s="35">
        <v>0</v>
      </c>
      <c r="I17" s="35">
        <v>3.6600000000000001E-2</v>
      </c>
      <c r="J17" s="35">
        <v>0</v>
      </c>
      <c r="K17" s="35">
        <f t="shared" si="0"/>
        <v>21.881787131751999</v>
      </c>
      <c r="L17" s="35">
        <v>0.40715698376760012</v>
      </c>
    </row>
    <row r="18" spans="2:12" x14ac:dyDescent="0.2">
      <c r="B18" s="19">
        <v>14</v>
      </c>
      <c r="C18" s="21" t="s">
        <v>56</v>
      </c>
      <c r="D18" s="40">
        <v>4.3217697417999995E-3</v>
      </c>
      <c r="E18" s="35">
        <v>0.31223321725690001</v>
      </c>
      <c r="F18" s="35">
        <v>6.3714874195412001</v>
      </c>
      <c r="G18" s="35">
        <v>1.5690466142204003</v>
      </c>
      <c r="H18" s="35">
        <v>0</v>
      </c>
      <c r="I18" s="35">
        <v>3.1899999999999998E-2</v>
      </c>
      <c r="J18" s="35">
        <v>0</v>
      </c>
      <c r="K18" s="35">
        <f t="shared" si="0"/>
        <v>8.288989020760301</v>
      </c>
      <c r="L18" s="35">
        <v>0.11280885686910001</v>
      </c>
    </row>
    <row r="19" spans="2:12" x14ac:dyDescent="0.2">
      <c r="B19" s="19">
        <v>15</v>
      </c>
      <c r="C19" s="21" t="s">
        <v>57</v>
      </c>
      <c r="D19" s="40">
        <v>0.74527070396599993</v>
      </c>
      <c r="E19" s="35">
        <v>2.4157112998027004</v>
      </c>
      <c r="F19" s="35">
        <v>16.348369829488462</v>
      </c>
      <c r="G19" s="35">
        <v>4.4015844173599046</v>
      </c>
      <c r="H19" s="35">
        <v>0</v>
      </c>
      <c r="I19" s="35">
        <v>1.38E-2</v>
      </c>
      <c r="J19" s="35">
        <v>0</v>
      </c>
      <c r="K19" s="35">
        <f t="shared" si="0"/>
        <v>23.92473625061707</v>
      </c>
      <c r="L19" s="35">
        <v>0.57131400718110048</v>
      </c>
    </row>
    <row r="20" spans="2:12" x14ac:dyDescent="0.2">
      <c r="B20" s="19">
        <v>16</v>
      </c>
      <c r="C20" s="21" t="s">
        <v>58</v>
      </c>
      <c r="D20" s="40">
        <v>467.75829044598817</v>
      </c>
      <c r="E20" s="35">
        <v>108.31113831077964</v>
      </c>
      <c r="F20" s="35">
        <v>108.55181476937122</v>
      </c>
      <c r="G20" s="35">
        <v>29.199559265411121</v>
      </c>
      <c r="H20" s="35">
        <v>0</v>
      </c>
      <c r="I20" s="35">
        <v>2.4474999999999998</v>
      </c>
      <c r="J20" s="35">
        <v>0</v>
      </c>
      <c r="K20" s="35">
        <f t="shared" si="0"/>
        <v>716.26830279155024</v>
      </c>
      <c r="L20" s="35">
        <v>2.2646138148293051</v>
      </c>
    </row>
    <row r="21" spans="2:12" x14ac:dyDescent="0.2">
      <c r="B21" s="19">
        <v>17</v>
      </c>
      <c r="C21" s="21" t="s">
        <v>59</v>
      </c>
      <c r="D21" s="40">
        <v>89.173109161642927</v>
      </c>
      <c r="E21" s="35">
        <v>133.17779117680217</v>
      </c>
      <c r="F21" s="35">
        <v>29.063427266818078</v>
      </c>
      <c r="G21" s="35">
        <v>8.1474032011782889</v>
      </c>
      <c r="H21" s="35">
        <v>0</v>
      </c>
      <c r="I21" s="35">
        <v>0.59429999999999994</v>
      </c>
      <c r="J21" s="35">
        <v>0</v>
      </c>
      <c r="K21" s="35">
        <f t="shared" si="0"/>
        <v>260.15603080644144</v>
      </c>
      <c r="L21" s="35">
        <v>0.90459336153370007</v>
      </c>
    </row>
    <row r="22" spans="2:12" x14ac:dyDescent="0.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61</v>
      </c>
      <c r="D23" s="40">
        <v>23.123107886445204</v>
      </c>
      <c r="E23" s="35">
        <v>39.637004382408158</v>
      </c>
      <c r="F23" s="35">
        <v>73.944639903426022</v>
      </c>
      <c r="G23" s="35">
        <v>24.849483324946473</v>
      </c>
      <c r="H23" s="35">
        <v>0</v>
      </c>
      <c r="I23" s="35">
        <v>1.9737</v>
      </c>
      <c r="J23" s="35">
        <v>0</v>
      </c>
      <c r="K23" s="35">
        <f t="shared" si="0"/>
        <v>163.52793549722585</v>
      </c>
      <c r="L23" s="35">
        <v>1.2684429370687007</v>
      </c>
    </row>
    <row r="24" spans="2:12" x14ac:dyDescent="0.2">
      <c r="B24" s="19">
        <v>20</v>
      </c>
      <c r="C24" s="21" t="s">
        <v>62</v>
      </c>
      <c r="D24" s="40">
        <v>1274.3256661028452</v>
      </c>
      <c r="E24" s="35">
        <v>552.56841721538899</v>
      </c>
      <c r="F24" s="35">
        <v>920.4793683335854</v>
      </c>
      <c r="G24" s="35">
        <v>102.05130962357345</v>
      </c>
      <c r="H24" s="35">
        <v>0</v>
      </c>
      <c r="I24" s="35">
        <v>53.250299999999996</v>
      </c>
      <c r="J24" s="35">
        <v>0</v>
      </c>
      <c r="K24" s="35">
        <f t="shared" si="0"/>
        <v>2902.6750612753935</v>
      </c>
      <c r="L24" s="35">
        <v>13.854016404115001</v>
      </c>
    </row>
    <row r="25" spans="2:12" x14ac:dyDescent="0.2">
      <c r="B25" s="19">
        <v>21</v>
      </c>
      <c r="C25" s="20" t="s">
        <v>63</v>
      </c>
      <c r="D25" s="40">
        <v>0</v>
      </c>
      <c r="E25" s="35">
        <v>1.3298815483E-3</v>
      </c>
      <c r="F25" s="35">
        <v>0.15663793641759996</v>
      </c>
      <c r="G25" s="35">
        <v>1.6875022257000002E-3</v>
      </c>
      <c r="H25" s="35">
        <v>0</v>
      </c>
      <c r="I25" s="35">
        <v>0</v>
      </c>
      <c r="J25" s="35">
        <v>0</v>
      </c>
      <c r="K25" s="35">
        <f t="shared" si="0"/>
        <v>0.15965532019159995</v>
      </c>
      <c r="L25" s="35">
        <v>2.4236709599999999E-5</v>
      </c>
    </row>
    <row r="26" spans="2:12" x14ac:dyDescent="0.2">
      <c r="B26" s="19">
        <v>22</v>
      </c>
      <c r="C26" s="21" t="s">
        <v>64</v>
      </c>
      <c r="D26" s="40">
        <v>0</v>
      </c>
      <c r="E26" s="35">
        <v>3.5582661289999995E-3</v>
      </c>
      <c r="F26" s="35">
        <v>0.85409930551199964</v>
      </c>
      <c r="G26" s="35">
        <v>4.6025893542999997E-3</v>
      </c>
      <c r="H26" s="35">
        <v>0</v>
      </c>
      <c r="I26" s="35">
        <v>0.2233</v>
      </c>
      <c r="J26" s="35">
        <v>0</v>
      </c>
      <c r="K26" s="35">
        <f t="shared" si="0"/>
        <v>1.0855601609952996</v>
      </c>
      <c r="L26" s="35">
        <v>3.7801309256899999E-2</v>
      </c>
    </row>
    <row r="27" spans="2:12" x14ac:dyDescent="0.2">
      <c r="B27" s="19">
        <v>23</v>
      </c>
      <c r="C27" s="20" t="s">
        <v>65</v>
      </c>
      <c r="D27" s="40">
        <v>0</v>
      </c>
      <c r="E27" s="35">
        <v>1.12229032E-5</v>
      </c>
      <c r="F27" s="35">
        <v>9.1009032250000002E-4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9.2131322570000002E-4</v>
      </c>
      <c r="L27" s="35">
        <v>1.17827803869E-2</v>
      </c>
    </row>
    <row r="28" spans="2:12" x14ac:dyDescent="0.2">
      <c r="B28" s="19">
        <v>24</v>
      </c>
      <c r="C28" s="20" t="s">
        <v>66</v>
      </c>
      <c r="D28" s="40">
        <v>0</v>
      </c>
      <c r="E28" s="35">
        <v>0</v>
      </c>
      <c r="F28" s="35">
        <v>0.64409360676880001</v>
      </c>
      <c r="G28" s="35">
        <v>0.2115255484512</v>
      </c>
      <c r="H28" s="35">
        <v>0</v>
      </c>
      <c r="I28" s="35">
        <v>9.5000000000000001E-2</v>
      </c>
      <c r="J28" s="35">
        <v>0</v>
      </c>
      <c r="K28" s="35">
        <f t="shared" si="0"/>
        <v>0.95061915521999996</v>
      </c>
      <c r="L28" s="35">
        <v>3.9371871580399995E-2</v>
      </c>
    </row>
    <row r="29" spans="2:12" x14ac:dyDescent="0.2">
      <c r="B29" s="19">
        <v>25</v>
      </c>
      <c r="C29" s="21" t="s">
        <v>67</v>
      </c>
      <c r="D29" s="40">
        <v>305.60716202896089</v>
      </c>
      <c r="E29" s="35">
        <v>48.009066201238213</v>
      </c>
      <c r="F29" s="35">
        <v>185.82561683709872</v>
      </c>
      <c r="G29" s="35">
        <v>20.642221739352934</v>
      </c>
      <c r="H29" s="35">
        <v>0</v>
      </c>
      <c r="I29" s="35">
        <v>2.5203000000000002</v>
      </c>
      <c r="J29" s="35">
        <v>0</v>
      </c>
      <c r="K29" s="35">
        <f t="shared" si="0"/>
        <v>562.60436680665089</v>
      </c>
      <c r="L29" s="35">
        <v>1.9286498808430017</v>
      </c>
    </row>
    <row r="30" spans="2:12" x14ac:dyDescent="0.2">
      <c r="B30" s="19">
        <v>26</v>
      </c>
      <c r="C30" s="21" t="s">
        <v>68</v>
      </c>
      <c r="D30" s="40">
        <v>54.094759479059995</v>
      </c>
      <c r="E30" s="35">
        <v>8.4188005311458962</v>
      </c>
      <c r="F30" s="35">
        <v>15.050976262769607</v>
      </c>
      <c r="G30" s="35">
        <v>6.6556334945780957</v>
      </c>
      <c r="H30" s="35">
        <v>0</v>
      </c>
      <c r="I30" s="35">
        <v>0.81120000000000003</v>
      </c>
      <c r="J30" s="35">
        <v>0</v>
      </c>
      <c r="K30" s="35">
        <f t="shared" si="0"/>
        <v>85.031369767553599</v>
      </c>
      <c r="L30" s="35">
        <v>0.94929985607959944</v>
      </c>
    </row>
    <row r="31" spans="2:12" x14ac:dyDescent="0.2">
      <c r="B31" s="19">
        <v>27</v>
      </c>
      <c r="C31" s="21" t="s">
        <v>17</v>
      </c>
      <c r="D31" s="40">
        <v>4.4878270206772006</v>
      </c>
      <c r="E31" s="35">
        <v>1.4233064516000001E-3</v>
      </c>
      <c r="F31" s="35">
        <v>1.3091886415443004</v>
      </c>
      <c r="G31" s="35">
        <v>1.5039958712243999</v>
      </c>
      <c r="H31" s="35">
        <v>0</v>
      </c>
      <c r="I31" s="35">
        <v>1.0131999999999999</v>
      </c>
      <c r="J31" s="35">
        <v>0</v>
      </c>
      <c r="K31" s="35">
        <f t="shared" si="0"/>
        <v>8.3156348398975002</v>
      </c>
      <c r="L31" s="35">
        <v>2.2747066806099999E-2</v>
      </c>
    </row>
    <row r="32" spans="2:12" x14ac:dyDescent="0.2">
      <c r="B32" s="19">
        <v>28</v>
      </c>
      <c r="C32" s="21" t="s">
        <v>69</v>
      </c>
      <c r="D32" s="40">
        <v>6.7777923193200001E-2</v>
      </c>
      <c r="E32" s="35">
        <v>4.6812872900999997E-3</v>
      </c>
      <c r="F32" s="35">
        <v>2.4886535983818008</v>
      </c>
      <c r="G32" s="35">
        <v>0.43339515657899974</v>
      </c>
      <c r="H32" s="35">
        <v>0</v>
      </c>
      <c r="I32" s="35">
        <v>0</v>
      </c>
      <c r="J32" s="35">
        <v>0</v>
      </c>
      <c r="K32" s="35">
        <f t="shared" si="0"/>
        <v>2.9945079654441003</v>
      </c>
      <c r="L32" s="35">
        <v>3.1898061289600002E-2</v>
      </c>
    </row>
    <row r="33" spans="2:12" x14ac:dyDescent="0.2">
      <c r="B33" s="19">
        <v>29</v>
      </c>
      <c r="C33" s="21" t="s">
        <v>70</v>
      </c>
      <c r="D33" s="40">
        <v>16.537066868415</v>
      </c>
      <c r="E33" s="35">
        <v>9.2236565405350976</v>
      </c>
      <c r="F33" s="35">
        <v>18.701605534289389</v>
      </c>
      <c r="G33" s="35">
        <v>6.1548124053899036</v>
      </c>
      <c r="H33" s="35">
        <v>0</v>
      </c>
      <c r="I33" s="35">
        <v>0.22309999999999999</v>
      </c>
      <c r="J33" s="35">
        <v>0</v>
      </c>
      <c r="K33" s="35">
        <f t="shared" si="0"/>
        <v>50.840241348629391</v>
      </c>
      <c r="L33" s="35">
        <v>0.77719978240630005</v>
      </c>
    </row>
    <row r="34" spans="2:12" x14ac:dyDescent="0.2">
      <c r="B34" s="19">
        <v>30</v>
      </c>
      <c r="C34" s="21" t="s">
        <v>71</v>
      </c>
      <c r="D34" s="40">
        <v>5.6532697549307986</v>
      </c>
      <c r="E34" s="35">
        <v>3.6630836329599989</v>
      </c>
      <c r="F34" s="35">
        <v>43.569329711883128</v>
      </c>
      <c r="G34" s="35">
        <v>8.9516045196647145</v>
      </c>
      <c r="H34" s="35">
        <v>0</v>
      </c>
      <c r="I34" s="35">
        <v>0.99009999999999998</v>
      </c>
      <c r="J34" s="35">
        <v>0</v>
      </c>
      <c r="K34" s="35">
        <f t="shared" si="0"/>
        <v>62.827387619438639</v>
      </c>
      <c r="L34" s="35">
        <v>1.2281399975292011</v>
      </c>
    </row>
    <row r="35" spans="2:12" x14ac:dyDescent="0.2">
      <c r="B35" s="19">
        <v>31</v>
      </c>
      <c r="C35" s="20" t="s">
        <v>72</v>
      </c>
      <c r="D35" s="40">
        <v>0.296071812258</v>
      </c>
      <c r="E35" s="35">
        <v>0.27525248948380004</v>
      </c>
      <c r="F35" s="35">
        <v>0.217056303772</v>
      </c>
      <c r="G35" s="35">
        <v>3.1431414322500004E-2</v>
      </c>
      <c r="H35" s="35">
        <v>0</v>
      </c>
      <c r="I35" s="35">
        <v>0</v>
      </c>
      <c r="J35" s="35">
        <v>0</v>
      </c>
      <c r="K35" s="35">
        <f t="shared" si="0"/>
        <v>0.81981201983630003</v>
      </c>
      <c r="L35" s="35">
        <v>5.1169494289400007E-2</v>
      </c>
    </row>
    <row r="36" spans="2:12" x14ac:dyDescent="0.2">
      <c r="B36" s="19">
        <v>32</v>
      </c>
      <c r="C36" s="21" t="s">
        <v>73</v>
      </c>
      <c r="D36" s="40">
        <v>137.93393601886345</v>
      </c>
      <c r="E36" s="35">
        <v>23.612431676756401</v>
      </c>
      <c r="F36" s="35">
        <v>76.174782847762842</v>
      </c>
      <c r="G36" s="35">
        <v>17.372375051141226</v>
      </c>
      <c r="H36" s="35">
        <v>0</v>
      </c>
      <c r="I36" s="35">
        <v>2.0640000000000001</v>
      </c>
      <c r="J36" s="35">
        <v>0</v>
      </c>
      <c r="K36" s="35">
        <f t="shared" si="0"/>
        <v>257.15752559452392</v>
      </c>
      <c r="L36" s="35">
        <v>2.586365970195613</v>
      </c>
    </row>
    <row r="37" spans="2:12" x14ac:dyDescent="0.2">
      <c r="B37" s="19">
        <v>33</v>
      </c>
      <c r="C37" s="21" t="s">
        <v>119</v>
      </c>
      <c r="D37" s="40">
        <v>103.22582486379065</v>
      </c>
      <c r="E37" s="35">
        <v>30.398743647074312</v>
      </c>
      <c r="F37" s="35">
        <v>72.834376218615319</v>
      </c>
      <c r="G37" s="35">
        <v>16.767837128400398</v>
      </c>
      <c r="H37" s="40">
        <v>0</v>
      </c>
      <c r="I37" s="35">
        <v>0.82040000000000002</v>
      </c>
      <c r="J37" s="40">
        <v>0</v>
      </c>
      <c r="K37" s="35">
        <f t="shared" si="0"/>
        <v>224.04718185788067</v>
      </c>
      <c r="L37" s="35">
        <v>1.5755174019375007</v>
      </c>
    </row>
    <row r="38" spans="2:12" x14ac:dyDescent="0.2">
      <c r="B38" s="19">
        <v>34</v>
      </c>
      <c r="C38" s="21" t="s">
        <v>74</v>
      </c>
      <c r="D38" s="40">
        <v>6.9505493539999993E-4</v>
      </c>
      <c r="E38" s="35">
        <v>8.0700720967699993E-2</v>
      </c>
      <c r="F38" s="35">
        <v>0.97198810760690024</v>
      </c>
      <c r="G38" s="35">
        <v>0.1697497123543</v>
      </c>
      <c r="H38" s="35">
        <v>0</v>
      </c>
      <c r="I38" s="35">
        <v>4.7899999999999998E-2</v>
      </c>
      <c r="J38" s="35">
        <v>0</v>
      </c>
      <c r="K38" s="35">
        <f t="shared" si="0"/>
        <v>1.2710335958643002</v>
      </c>
      <c r="L38" s="35">
        <v>1.4133512128799999E-2</v>
      </c>
    </row>
    <row r="39" spans="2:12" x14ac:dyDescent="0.2">
      <c r="B39" s="19">
        <v>35</v>
      </c>
      <c r="C39" s="21" t="s">
        <v>75</v>
      </c>
      <c r="D39" s="40">
        <v>195.87541276579805</v>
      </c>
      <c r="E39" s="35">
        <v>56.506249720571446</v>
      </c>
      <c r="F39" s="35">
        <v>143.99748754605298</v>
      </c>
      <c r="G39" s="35">
        <v>40.768899211559969</v>
      </c>
      <c r="H39" s="35">
        <v>0</v>
      </c>
      <c r="I39" s="35">
        <v>1.31</v>
      </c>
      <c r="J39" s="35">
        <v>0</v>
      </c>
      <c r="K39" s="35">
        <f t="shared" si="0"/>
        <v>438.45804924398243</v>
      </c>
      <c r="L39" s="35">
        <v>2.1865709295306028</v>
      </c>
    </row>
    <row r="40" spans="2:12" x14ac:dyDescent="0.2">
      <c r="B40" s="19">
        <v>36</v>
      </c>
      <c r="C40" s="21" t="s">
        <v>76</v>
      </c>
      <c r="D40" s="40">
        <v>0.15111916861249997</v>
      </c>
      <c r="E40" s="35">
        <v>1.8461932638047003</v>
      </c>
      <c r="F40" s="35">
        <v>6.037610410148698</v>
      </c>
      <c r="G40" s="35">
        <v>3.4911886440863995</v>
      </c>
      <c r="H40" s="35">
        <v>0</v>
      </c>
      <c r="I40" s="35">
        <v>0</v>
      </c>
      <c r="J40" s="35">
        <v>0</v>
      </c>
      <c r="K40" s="35">
        <f t="shared" si="0"/>
        <v>11.526111486652297</v>
      </c>
      <c r="L40" s="35">
        <v>0.38864249641160004</v>
      </c>
    </row>
    <row r="41" spans="2:12" x14ac:dyDescent="0.2">
      <c r="B41" s="19">
        <v>37</v>
      </c>
      <c r="C41" s="21" t="s">
        <v>77</v>
      </c>
      <c r="D41" s="40">
        <v>85.169488274151334</v>
      </c>
      <c r="E41" s="35">
        <v>140.04157354097583</v>
      </c>
      <c r="F41" s="35">
        <v>96.757898653701147</v>
      </c>
      <c r="G41" s="35">
        <v>25.795206141187094</v>
      </c>
      <c r="H41" s="35">
        <v>0</v>
      </c>
      <c r="I41" s="35">
        <v>3.8691999999999998</v>
      </c>
      <c r="J41" s="35">
        <v>0</v>
      </c>
      <c r="K41" s="35">
        <f t="shared" si="0"/>
        <v>351.6333666100154</v>
      </c>
      <c r="L41" s="35">
        <v>4.0602038866471055</v>
      </c>
    </row>
    <row r="42" spans="2:12" ht="15" x14ac:dyDescent="0.2">
      <c r="B42" s="22" t="s">
        <v>11</v>
      </c>
      <c r="C42" s="4"/>
      <c r="D42" s="46">
        <f t="shared" ref="D42:L42" si="1">SUM(D5:D41)</f>
        <v>3224.1928556757052</v>
      </c>
      <c r="E42" s="35">
        <f>SUM(E5:E41)</f>
        <v>1305.9872643486315</v>
      </c>
      <c r="F42" s="35">
        <f t="shared" si="1"/>
        <v>2027.2280328346449</v>
      </c>
      <c r="G42" s="35">
        <f>SUM(G5:G41)</f>
        <v>374.16581082846096</v>
      </c>
      <c r="H42" s="45">
        <f t="shared" si="1"/>
        <v>0</v>
      </c>
      <c r="I42" s="45">
        <f t="shared" si="1"/>
        <v>75.699399999999997</v>
      </c>
      <c r="J42" s="45">
        <f t="shared" si="1"/>
        <v>0</v>
      </c>
      <c r="K42" s="45">
        <f t="shared" si="1"/>
        <v>7007.2733636874436</v>
      </c>
      <c r="L42" s="35">
        <f t="shared" si="1"/>
        <v>41.415459846305424</v>
      </c>
    </row>
    <row r="43" spans="2:12" x14ac:dyDescent="0.2">
      <c r="B43" t="s">
        <v>93</v>
      </c>
    </row>
    <row r="46" spans="2:12" x14ac:dyDescent="0.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Sonal Vaidya</cp:lastModifiedBy>
  <cp:lastPrinted>2014-03-24T10:58:12Z</cp:lastPrinted>
  <dcterms:created xsi:type="dcterms:W3CDTF">2014-01-06T04:43:23Z</dcterms:created>
  <dcterms:modified xsi:type="dcterms:W3CDTF">2017-06-08T13:20:26Z</dcterms:modified>
</cp:coreProperties>
</file>