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25725" iterateCount="1"/>
</workbook>
</file>

<file path=xl/calcChain.xml><?xml version="1.0" encoding="utf-8"?>
<calcChain xmlns="http://schemas.openxmlformats.org/spreadsheetml/2006/main">
  <c r="K6" i="9"/>
  <c r="K5"/>
  <c r="K10"/>
  <c r="K37"/>
  <c r="K40"/>
  <c r="K36"/>
  <c r="K34"/>
  <c r="K32"/>
  <c r="K30"/>
  <c r="K28"/>
  <c r="K26"/>
  <c r="K24"/>
  <c r="K22"/>
  <c r="K20"/>
  <c r="K18"/>
  <c r="K16"/>
  <c r="K14"/>
  <c r="K12"/>
  <c r="K8"/>
  <c r="BK38" i="8"/>
  <c r="BK8"/>
  <c r="BK9" s="1"/>
  <c r="C9"/>
  <c r="D9"/>
  <c r="E9"/>
  <c r="F9"/>
  <c r="G9"/>
  <c r="H9"/>
  <c r="I9"/>
  <c r="J9"/>
  <c r="K9"/>
  <c r="L9"/>
  <c r="M9"/>
  <c r="N9"/>
  <c r="O9"/>
  <c r="P9"/>
  <c r="Q9"/>
  <c r="R9"/>
  <c r="S9"/>
  <c r="T9"/>
  <c r="T29" s="1"/>
  <c r="U9"/>
  <c r="V9"/>
  <c r="W9"/>
  <c r="X9"/>
  <c r="Y9"/>
  <c r="Z9"/>
  <c r="Z29" s="1"/>
  <c r="AA9"/>
  <c r="AB9"/>
  <c r="AC9"/>
  <c r="AD9"/>
  <c r="AE9"/>
  <c r="AE29" s="1"/>
  <c r="AF9"/>
  <c r="AG9"/>
  <c r="AH9"/>
  <c r="AI9"/>
  <c r="AJ9"/>
  <c r="AJ29" s="1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D29" s="1"/>
  <c r="BE9"/>
  <c r="BF9"/>
  <c r="BG9"/>
  <c r="BH9"/>
  <c r="BI9"/>
  <c r="BJ9"/>
  <c r="BK11"/>
  <c r="BK12" s="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4"/>
  <c r="C15"/>
  <c r="D15"/>
  <c r="E15"/>
  <c r="F15"/>
  <c r="G15"/>
  <c r="H15"/>
  <c r="I15"/>
  <c r="J15"/>
  <c r="K15"/>
  <c r="L15"/>
  <c r="L29" s="1"/>
  <c r="M15"/>
  <c r="N15"/>
  <c r="O15"/>
  <c r="P15"/>
  <c r="P29" s="1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R29" s="1"/>
  <c r="AS15"/>
  <c r="AT15"/>
  <c r="AU15"/>
  <c r="AV15"/>
  <c r="AV29" s="1"/>
  <c r="AW15"/>
  <c r="AX15"/>
  <c r="AY15"/>
  <c r="AZ15"/>
  <c r="BA15"/>
  <c r="BB15"/>
  <c r="BC15"/>
  <c r="BD15"/>
  <c r="BE15"/>
  <c r="BF15"/>
  <c r="BG15"/>
  <c r="BH15"/>
  <c r="BI15"/>
  <c r="BJ15"/>
  <c r="BK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K20"/>
  <c r="BK21" s="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3"/>
  <c r="BK24"/>
  <c r="BK25"/>
  <c r="BK26"/>
  <c r="BK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F29"/>
  <c r="X29"/>
  <c r="AN29"/>
  <c r="BK33"/>
  <c r="BK34" s="1"/>
  <c r="C34"/>
  <c r="C43" s="1"/>
  <c r="D34"/>
  <c r="E34"/>
  <c r="F34"/>
  <c r="F43" s="1"/>
  <c r="G34"/>
  <c r="H34"/>
  <c r="I34"/>
  <c r="J34"/>
  <c r="K34"/>
  <c r="L34"/>
  <c r="M34"/>
  <c r="N34"/>
  <c r="O34"/>
  <c r="O43" s="1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6"/>
  <c r="BK37"/>
  <c r="BK39"/>
  <c r="BK40"/>
  <c r="BK41"/>
  <c r="C42"/>
  <c r="D42"/>
  <c r="E42"/>
  <c r="E43" s="1"/>
  <c r="F42"/>
  <c r="G42"/>
  <c r="H42"/>
  <c r="I42"/>
  <c r="I43" s="1"/>
  <c r="J42"/>
  <c r="K42"/>
  <c r="L42"/>
  <c r="M42"/>
  <c r="M43" s="1"/>
  <c r="N42"/>
  <c r="O42"/>
  <c r="P42"/>
  <c r="Q42"/>
  <c r="Q43" s="1"/>
  <c r="R42"/>
  <c r="S42"/>
  <c r="T42"/>
  <c r="U42"/>
  <c r="U43" s="1"/>
  <c r="V42"/>
  <c r="W42"/>
  <c r="X42"/>
  <c r="Y42"/>
  <c r="Z42"/>
  <c r="AA42"/>
  <c r="AB42"/>
  <c r="AC42"/>
  <c r="AC43" s="1"/>
  <c r="AD42"/>
  <c r="AE42"/>
  <c r="AF42"/>
  <c r="AG42"/>
  <c r="AG43" s="1"/>
  <c r="AH42"/>
  <c r="AI42"/>
  <c r="AJ42"/>
  <c r="AK42"/>
  <c r="AK43" s="1"/>
  <c r="AL42"/>
  <c r="AM42"/>
  <c r="AN42"/>
  <c r="AO42"/>
  <c r="AO43" s="1"/>
  <c r="AP42"/>
  <c r="AQ42"/>
  <c r="AR42"/>
  <c r="AS42"/>
  <c r="AS43" s="1"/>
  <c r="AT42"/>
  <c r="AU42"/>
  <c r="AV42"/>
  <c r="AW42"/>
  <c r="AW43" s="1"/>
  <c r="AX42"/>
  <c r="AY42"/>
  <c r="AZ42"/>
  <c r="BA42"/>
  <c r="BA43" s="1"/>
  <c r="BB42"/>
  <c r="BC42"/>
  <c r="BD42"/>
  <c r="BE42"/>
  <c r="BF42"/>
  <c r="BG42"/>
  <c r="BH42"/>
  <c r="BI42"/>
  <c r="BI43" s="1"/>
  <c r="BJ42"/>
  <c r="Y43"/>
  <c r="BE43"/>
  <c r="BK47"/>
  <c r="BK48" s="1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52"/>
  <c r="BK53" s="1"/>
  <c r="C53"/>
  <c r="D53"/>
  <c r="D57" s="1"/>
  <c r="E53"/>
  <c r="F53"/>
  <c r="G53"/>
  <c r="H53"/>
  <c r="I53"/>
  <c r="J53"/>
  <c r="K53"/>
  <c r="L53"/>
  <c r="L57" s="1"/>
  <c r="M53"/>
  <c r="N53"/>
  <c r="N57" s="1"/>
  <c r="O53"/>
  <c r="P53"/>
  <c r="P57" s="1"/>
  <c r="Q53"/>
  <c r="R53"/>
  <c r="R57" s="1"/>
  <c r="S53"/>
  <c r="T53"/>
  <c r="T57" s="1"/>
  <c r="U53"/>
  <c r="V53"/>
  <c r="V57" s="1"/>
  <c r="W53"/>
  <c r="X53"/>
  <c r="X57" s="1"/>
  <c r="Y53"/>
  <c r="Z53"/>
  <c r="Z57" s="1"/>
  <c r="AA53"/>
  <c r="AB53"/>
  <c r="AB57" s="1"/>
  <c r="AC53"/>
  <c r="AD53"/>
  <c r="AD57" s="1"/>
  <c r="AE53"/>
  <c r="AF53"/>
  <c r="AF57" s="1"/>
  <c r="AG53"/>
  <c r="AH53"/>
  <c r="AH57" s="1"/>
  <c r="AI53"/>
  <c r="AJ53"/>
  <c r="AJ57" s="1"/>
  <c r="AK53"/>
  <c r="AL53"/>
  <c r="AL57" s="1"/>
  <c r="AM53"/>
  <c r="AN53"/>
  <c r="AN57" s="1"/>
  <c r="AO53"/>
  <c r="AP53"/>
  <c r="AP57" s="1"/>
  <c r="AQ53"/>
  <c r="AR53"/>
  <c r="AR57" s="1"/>
  <c r="AS53"/>
  <c r="AT53"/>
  <c r="AT57" s="1"/>
  <c r="AU53"/>
  <c r="AV53"/>
  <c r="AV57" s="1"/>
  <c r="AW53"/>
  <c r="AX53"/>
  <c r="AX57" s="1"/>
  <c r="AY53"/>
  <c r="AZ53"/>
  <c r="AZ57" s="1"/>
  <c r="BA53"/>
  <c r="BB53"/>
  <c r="BB57" s="1"/>
  <c r="BC53"/>
  <c r="BD53"/>
  <c r="BD57" s="1"/>
  <c r="BE53"/>
  <c r="BF53"/>
  <c r="BF57" s="1"/>
  <c r="BG53"/>
  <c r="BH53"/>
  <c r="BH57" s="1"/>
  <c r="BI53"/>
  <c r="BJ53"/>
  <c r="BJ57" s="1"/>
  <c r="BK55"/>
  <c r="C56"/>
  <c r="C57" s="1"/>
  <c r="D56"/>
  <c r="E56"/>
  <c r="F56"/>
  <c r="G56"/>
  <c r="G57" s="1"/>
  <c r="H56"/>
  <c r="H57" s="1"/>
  <c r="I56"/>
  <c r="J56"/>
  <c r="K56"/>
  <c r="K57" s="1"/>
  <c r="L56"/>
  <c r="M56"/>
  <c r="N56"/>
  <c r="O56"/>
  <c r="O57" s="1"/>
  <c r="P56"/>
  <c r="Q56"/>
  <c r="Q57" s="1"/>
  <c r="R56"/>
  <c r="S56"/>
  <c r="T56"/>
  <c r="U56"/>
  <c r="V56"/>
  <c r="W56"/>
  <c r="W57" s="1"/>
  <c r="X56"/>
  <c r="Y56"/>
  <c r="Y57" s="1"/>
  <c r="Z56"/>
  <c r="AA56"/>
  <c r="AB56"/>
  <c r="AC56"/>
  <c r="AD56"/>
  <c r="AE56"/>
  <c r="AE57" s="1"/>
  <c r="AF56"/>
  <c r="AG56"/>
  <c r="AG57" s="1"/>
  <c r="AH56"/>
  <c r="AI56"/>
  <c r="AJ56"/>
  <c r="AK56"/>
  <c r="AL56"/>
  <c r="AM56"/>
  <c r="AM57" s="1"/>
  <c r="AN56"/>
  <c r="AO56"/>
  <c r="AO57" s="1"/>
  <c r="AP56"/>
  <c r="AQ56"/>
  <c r="AR56"/>
  <c r="AS56"/>
  <c r="AT56"/>
  <c r="AU56"/>
  <c r="AU57" s="1"/>
  <c r="AV56"/>
  <c r="AW56"/>
  <c r="AW57" s="1"/>
  <c r="AX56"/>
  <c r="AY56"/>
  <c r="AZ56"/>
  <c r="BA56"/>
  <c r="BB56"/>
  <c r="BC56"/>
  <c r="BC57" s="1"/>
  <c r="BD56"/>
  <c r="BE56"/>
  <c r="BE57" s="1"/>
  <c r="BF56"/>
  <c r="BG56"/>
  <c r="BH56"/>
  <c r="BI56"/>
  <c r="BJ56"/>
  <c r="BK56"/>
  <c r="F57"/>
  <c r="J57"/>
  <c r="M57"/>
  <c r="S57"/>
  <c r="U57"/>
  <c r="AA57"/>
  <c r="AC57"/>
  <c r="AI57"/>
  <c r="AK57"/>
  <c r="AQ57"/>
  <c r="AS57"/>
  <c r="AY57"/>
  <c r="BA57"/>
  <c r="BG57"/>
  <c r="BI57"/>
  <c r="BK61"/>
  <c r="BK62" s="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7"/>
  <c r="BK68" s="1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G42" i="9"/>
  <c r="E42"/>
  <c r="L42"/>
  <c r="F42"/>
  <c r="J42"/>
  <c r="I42"/>
  <c r="H42"/>
  <c r="K41"/>
  <c r="K39"/>
  <c r="K38"/>
  <c r="K35"/>
  <c r="K33"/>
  <c r="K31"/>
  <c r="K29"/>
  <c r="K27"/>
  <c r="K25"/>
  <c r="K23"/>
  <c r="K21"/>
  <c r="K19"/>
  <c r="K17"/>
  <c r="K15"/>
  <c r="K13"/>
  <c r="K11"/>
  <c r="K9"/>
  <c r="K7"/>
  <c r="E57" i="8" l="1"/>
  <c r="BG43"/>
  <c r="BC43"/>
  <c r="AY43"/>
  <c r="AU43"/>
  <c r="AU64" s="1"/>
  <c r="AQ43"/>
  <c r="AM43"/>
  <c r="AI43"/>
  <c r="AE43"/>
  <c r="AE64" s="1"/>
  <c r="AA43"/>
  <c r="AA64" s="1"/>
  <c r="W43"/>
  <c r="K43"/>
  <c r="G43"/>
  <c r="I57"/>
  <c r="D42" i="9"/>
  <c r="AA29" i="8"/>
  <c r="Y29"/>
  <c r="Y64" s="1"/>
  <c r="W29"/>
  <c r="W64" s="1"/>
  <c r="BJ29"/>
  <c r="BH29"/>
  <c r="BF29"/>
  <c r="BF64" s="1"/>
  <c r="BB29"/>
  <c r="BB64" s="1"/>
  <c r="AZ29"/>
  <c r="AX29"/>
  <c r="AT29"/>
  <c r="AT64" s="1"/>
  <c r="AP29"/>
  <c r="AL29"/>
  <c r="AH29"/>
  <c r="R29"/>
  <c r="R64" s="1"/>
  <c r="N29"/>
  <c r="H29"/>
  <c r="BJ43"/>
  <c r="BH43"/>
  <c r="BH64" s="1"/>
  <c r="BF43"/>
  <c r="BD43"/>
  <c r="BD64" s="1"/>
  <c r="BB43"/>
  <c r="AZ43"/>
  <c r="AX43"/>
  <c r="AV43"/>
  <c r="AT43"/>
  <c r="AR43"/>
  <c r="AR64" s="1"/>
  <c r="AP43"/>
  <c r="AN43"/>
  <c r="AN64" s="1"/>
  <c r="AL43"/>
  <c r="AJ43"/>
  <c r="AJ64" s="1"/>
  <c r="AH43"/>
  <c r="AF43"/>
  <c r="AF64" s="1"/>
  <c r="AD43"/>
  <c r="AB43"/>
  <c r="AB64" s="1"/>
  <c r="Z43"/>
  <c r="X43"/>
  <c r="V43"/>
  <c r="R43"/>
  <c r="P43"/>
  <c r="N43"/>
  <c r="AV64"/>
  <c r="Z64"/>
  <c r="BK57"/>
  <c r="T43"/>
  <c r="L43"/>
  <c r="L64" s="1"/>
  <c r="J43"/>
  <c r="H43"/>
  <c r="AF29"/>
  <c r="AD29"/>
  <c r="AB29"/>
  <c r="J29"/>
  <c r="D29"/>
  <c r="BI29"/>
  <c r="BG29"/>
  <c r="BE29"/>
  <c r="BC29"/>
  <c r="BA29"/>
  <c r="AY29"/>
  <c r="AW29"/>
  <c r="AU29"/>
  <c r="AZ64"/>
  <c r="AP64"/>
  <c r="P64"/>
  <c r="F64"/>
  <c r="AX64"/>
  <c r="AH64"/>
  <c r="BI64"/>
  <c r="BG64"/>
  <c r="BE64"/>
  <c r="BC64"/>
  <c r="BA64"/>
  <c r="AY64"/>
  <c r="AW64"/>
  <c r="AS29"/>
  <c r="AS64" s="1"/>
  <c r="AQ29"/>
  <c r="AQ64" s="1"/>
  <c r="AO29"/>
  <c r="AO64" s="1"/>
  <c r="AM29"/>
  <c r="AK29"/>
  <c r="AK64" s="1"/>
  <c r="AI29"/>
  <c r="AI64" s="1"/>
  <c r="AG29"/>
  <c r="AG64" s="1"/>
  <c r="AC29"/>
  <c r="AC64" s="1"/>
  <c r="U29"/>
  <c r="U64" s="1"/>
  <c r="S29"/>
  <c r="Q29"/>
  <c r="Q64" s="1"/>
  <c r="O29"/>
  <c r="O64" s="1"/>
  <c r="M29"/>
  <c r="M64" s="1"/>
  <c r="AM64"/>
  <c r="K29"/>
  <c r="G29"/>
  <c r="E29"/>
  <c r="E64" s="1"/>
  <c r="C29"/>
  <c r="K42" i="9"/>
  <c r="AL64" i="8"/>
  <c r="S43"/>
  <c r="S64" s="1"/>
  <c r="BK42"/>
  <c r="BK43" s="1"/>
  <c r="D43"/>
  <c r="D64" s="1"/>
  <c r="AD64"/>
  <c r="X64"/>
  <c r="T64"/>
  <c r="H64"/>
  <c r="J64"/>
  <c r="V29"/>
  <c r="V64" s="1"/>
  <c r="BK28"/>
  <c r="BK15"/>
  <c r="I29"/>
  <c r="I64" s="1"/>
  <c r="K64"/>
  <c r="G64"/>
  <c r="C64"/>
  <c r="N64" l="1"/>
  <c r="BJ64"/>
  <c r="BK29"/>
  <c r="BK64" s="1"/>
</calcChain>
</file>

<file path=xl/sharedStrings.xml><?xml version="1.0" encoding="utf-8"?>
<sst xmlns="http://schemas.openxmlformats.org/spreadsheetml/2006/main" count="162" uniqueCount="126">
  <si>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</si>
  <si>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</si>
  <si>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</si>
  <si>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</si>
  <si>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</si>
  <si>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</si>
  <si>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</si>
  <si>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</si>
  <si>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</si>
  <si>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</si>
  <si>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</si>
  <si>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</si>
  <si>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</si>
  <si>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</si>
  <si>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</si>
  <si>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</si>
  <si>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</si>
  <si>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</si>
  <si>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</si>
  <si>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</si>
  <si>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</si>
  <si>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</si>
  <si>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</si>
  <si>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</si>
  <si>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</si>
  <si>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</si>
  <si>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</si>
  <si>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</si>
  <si>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</si>
  <si>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</si>
  <si>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</si>
  <si>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</si>
  <si>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</si>
  <si>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</si>
  <si>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</si>
  <si>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</si>
  <si>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</si>
  <si>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</si>
  <si>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</si>
  <si>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</si>
  <si>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</si>
  <si>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</si>
  <si>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</si>
  <si>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</si>
  <si>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</si>
  <si>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</si>
  <si>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</si>
  <si>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</si>
  <si>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</si>
  <si>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</si>
  <si>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</si>
  <si>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</si>
  <si>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</si>
  <si>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</si>
  <si>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</si>
  <si>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</si>
  <si>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</si>
  <si>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</si>
  <si>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</si>
  <si>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</si>
  <si>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</si>
  <si>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</si>
  <si>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</si>
  <si>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</si>
  <si>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</si>
  <si>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</si>
  <si>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</si>
  <si>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</si>
  <si>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</si>
  <si>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</si>
  <si>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</si>
  <si>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</si>
  <si>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</si>
  <si>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</si>
  <si>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</si>
  <si>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</si>
  <si>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</si>
  <si>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</si>
  <si>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</si>
  <si>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</si>
  <si>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</si>
  <si>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</si>
  <si>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</si>
  <si>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</si>
  <si>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</si>
  <si>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</si>
  <si>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</si>
  <si>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</si>
  <si>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</si>
  <si>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</si>
  <si>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</si>
  <si>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</si>
  <si>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</si>
  <si>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</si>
  <si>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</si>
  <si>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</si>
  <si>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</si>
  <si>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</si>
  <si>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</si>
  <si>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</si>
  <si>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</si>
  <si>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</si>
  <si>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</si>
  <si>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</si>
  <si>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</si>
  <si>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</si>
  <si>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</si>
  <si>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Debt Opportunities Fund</t>
  </si>
  <si>
    <t>IDBI Dynamic Bond Fund</t>
  </si>
  <si>
    <t>IDBI Monthly Income Plan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</si>
  <si>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</si>
  <si>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</si>
  <si>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</si>
  <si>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</si>
  <si>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</si>
  <si>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</si>
  <si>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</si>
  <si>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</si>
  <si>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</si>
  <si>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</si>
  <si>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</si>
  <si>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Mutual Fund: Net Average Assets Under Management (AAUM) as on 31st August, 2017(All figures in Rs. Crore)</t>
  </si>
  <si>
    <t>Table showing State wise /Union Territory wise contribution to AAUM of category of schemes as on 31st August, 2017</t>
  </si>
  <si>
    <t>IDBI MIDCAP Fund</t>
  </si>
  <si>
    <t>IDBI Small Cap Fund</t>
  </si>
  <si>
    <t>IDBI Prudence Fund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</si>
</sst>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3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2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1" fillId="0" borderId="1" xfId="1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11" fontId="0" fillId="0" borderId="0" xfId="0" applyNumberFormat="1"/>
    <xf numFmtId="164" fontId="0" fillId="0" borderId="1" xfId="1" applyFont="1" applyBorder="1" applyAlignment="1"/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83"/>
  <sheetViews>
    <sheetView showGridLines="0"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sqref="A1:A5"/>
    </sheetView>
  </sheetViews>
  <sheetFormatPr defaultRowHeight="12.75"/>
  <cols>
    <col min="1" max="1" width="5" style="3" customWidth="1"/>
    <col min="2" max="2" width="47.5703125" style="3" customWidth="1"/>
    <col min="3" max="3" width="15.42578125" style="3" customWidth="1"/>
    <col min="4" max="4" width="15.42578125" style="3" bestFit="1" customWidth="1"/>
    <col min="5" max="62" width="15.42578125" style="3" customWidth="1"/>
    <col min="63" max="63" width="9.5703125" style="3" customWidth="1"/>
    <col min="64" max="64" width="16.7109375" style="3" bestFit="1" customWidth="1"/>
    <col min="65" max="65" width="18" style="3" bestFit="1" customWidth="1"/>
    <col min="66" max="66" width="24.85546875" style="3" bestFit="1" customWidth="1"/>
    <col min="67" max="16384" width="9.140625" style="3"/>
  </cols>
  <sheetData>
    <row r="1" spans="1:107" s="1" customFormat="1" ht="19.5" customHeight="1" thickBot="1">
      <c r="A1" s="53" t="s">
        <v>79</v>
      </c>
      <c r="B1" s="75" t="s">
        <v>32</v>
      </c>
      <c r="C1" s="63" t="s">
        <v>121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5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>
      <c r="A2" s="54"/>
      <c r="B2" s="76"/>
      <c r="C2" s="77" t="s">
        <v>31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9"/>
      <c r="W2" s="77" t="s">
        <v>27</v>
      </c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9"/>
      <c r="AQ2" s="77" t="s">
        <v>28</v>
      </c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9"/>
      <c r="BK2" s="69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8.75" thickBot="1">
      <c r="A3" s="54"/>
      <c r="B3" s="76"/>
      <c r="C3" s="66" t="s">
        <v>12</v>
      </c>
      <c r="D3" s="67"/>
      <c r="E3" s="67"/>
      <c r="F3" s="67"/>
      <c r="G3" s="67"/>
      <c r="H3" s="67"/>
      <c r="I3" s="67"/>
      <c r="J3" s="67"/>
      <c r="K3" s="67"/>
      <c r="L3" s="68"/>
      <c r="M3" s="66" t="s">
        <v>13</v>
      </c>
      <c r="N3" s="67"/>
      <c r="O3" s="67"/>
      <c r="P3" s="67"/>
      <c r="Q3" s="67"/>
      <c r="R3" s="67"/>
      <c r="S3" s="67"/>
      <c r="T3" s="67"/>
      <c r="U3" s="67"/>
      <c r="V3" s="68"/>
      <c r="W3" s="66" t="s">
        <v>12</v>
      </c>
      <c r="X3" s="67"/>
      <c r="Y3" s="67"/>
      <c r="Z3" s="67"/>
      <c r="AA3" s="67"/>
      <c r="AB3" s="67"/>
      <c r="AC3" s="67"/>
      <c r="AD3" s="67"/>
      <c r="AE3" s="67"/>
      <c r="AF3" s="68"/>
      <c r="AG3" s="66" t="s">
        <v>13</v>
      </c>
      <c r="AH3" s="67"/>
      <c r="AI3" s="67"/>
      <c r="AJ3" s="67"/>
      <c r="AK3" s="67"/>
      <c r="AL3" s="67"/>
      <c r="AM3" s="67"/>
      <c r="AN3" s="67"/>
      <c r="AO3" s="67"/>
      <c r="AP3" s="68"/>
      <c r="AQ3" s="66" t="s">
        <v>12</v>
      </c>
      <c r="AR3" s="67"/>
      <c r="AS3" s="67"/>
      <c r="AT3" s="67"/>
      <c r="AU3" s="67"/>
      <c r="AV3" s="67"/>
      <c r="AW3" s="67"/>
      <c r="AX3" s="67"/>
      <c r="AY3" s="67"/>
      <c r="AZ3" s="68"/>
      <c r="BA3" s="66" t="s">
        <v>13</v>
      </c>
      <c r="BB3" s="67"/>
      <c r="BC3" s="67"/>
      <c r="BD3" s="67"/>
      <c r="BE3" s="67"/>
      <c r="BF3" s="67"/>
      <c r="BG3" s="67"/>
      <c r="BH3" s="67"/>
      <c r="BI3" s="67"/>
      <c r="BJ3" s="68"/>
      <c r="BK3" s="70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8">
      <c r="A4" s="54"/>
      <c r="B4" s="76"/>
      <c r="C4" s="72" t="s">
        <v>38</v>
      </c>
      <c r="D4" s="73"/>
      <c r="E4" s="73"/>
      <c r="F4" s="73"/>
      <c r="G4" s="74"/>
      <c r="H4" s="72" t="s">
        <v>39</v>
      </c>
      <c r="I4" s="73"/>
      <c r="J4" s="73"/>
      <c r="K4" s="73"/>
      <c r="L4" s="74"/>
      <c r="M4" s="72" t="s">
        <v>38</v>
      </c>
      <c r="N4" s="73"/>
      <c r="O4" s="73"/>
      <c r="P4" s="73"/>
      <c r="Q4" s="74"/>
      <c r="R4" s="72" t="s">
        <v>39</v>
      </c>
      <c r="S4" s="73"/>
      <c r="T4" s="73"/>
      <c r="U4" s="73"/>
      <c r="V4" s="74"/>
      <c r="W4" s="72" t="s">
        <v>38</v>
      </c>
      <c r="X4" s="73"/>
      <c r="Y4" s="73"/>
      <c r="Z4" s="73"/>
      <c r="AA4" s="74"/>
      <c r="AB4" s="72" t="s">
        <v>39</v>
      </c>
      <c r="AC4" s="73"/>
      <c r="AD4" s="73"/>
      <c r="AE4" s="73"/>
      <c r="AF4" s="74"/>
      <c r="AG4" s="72" t="s">
        <v>38</v>
      </c>
      <c r="AH4" s="73"/>
      <c r="AI4" s="73"/>
      <c r="AJ4" s="73"/>
      <c r="AK4" s="74"/>
      <c r="AL4" s="72" t="s">
        <v>39</v>
      </c>
      <c r="AM4" s="73"/>
      <c r="AN4" s="73"/>
      <c r="AO4" s="73"/>
      <c r="AP4" s="74"/>
      <c r="AQ4" s="72" t="s">
        <v>38</v>
      </c>
      <c r="AR4" s="73"/>
      <c r="AS4" s="73"/>
      <c r="AT4" s="73"/>
      <c r="AU4" s="74"/>
      <c r="AV4" s="72" t="s">
        <v>39</v>
      </c>
      <c r="AW4" s="73"/>
      <c r="AX4" s="73"/>
      <c r="AY4" s="73"/>
      <c r="AZ4" s="74"/>
      <c r="BA4" s="72" t="s">
        <v>38</v>
      </c>
      <c r="BB4" s="73"/>
      <c r="BC4" s="73"/>
      <c r="BD4" s="73"/>
      <c r="BE4" s="74"/>
      <c r="BF4" s="72" t="s">
        <v>39</v>
      </c>
      <c r="BG4" s="73"/>
      <c r="BH4" s="73"/>
      <c r="BI4" s="73"/>
      <c r="BJ4" s="74"/>
      <c r="BK4" s="70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54"/>
      <c r="B5" s="76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1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>
      <c r="A6" s="17" t="s">
        <v>0</v>
      </c>
      <c r="B6" s="24" t="s">
        <v>6</v>
      </c>
      <c r="C6" s="58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9"/>
    </row>
    <row r="7" spans="1:107">
      <c r="A7" s="17" t="s">
        <v>80</v>
      </c>
      <c r="B7" s="24" t="s">
        <v>14</v>
      </c>
      <c r="C7" s="58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9"/>
    </row>
    <row r="8" spans="1:107">
      <c r="A8" s="17"/>
      <c r="B8" s="34" t="s">
        <v>105</v>
      </c>
      <c r="C8" s="40">
        <v>0</v>
      </c>
      <c r="D8" s="40">
        <v>87.546893599064191</v>
      </c>
      <c r="E8" s="40">
        <v>373.07447164258053</v>
      </c>
      <c r="F8" s="40">
        <v>0</v>
      </c>
      <c r="G8" s="40">
        <v>0</v>
      </c>
      <c r="H8" s="40">
        <v>3.1748528327640995</v>
      </c>
      <c r="I8" s="40">
        <v>3193.441003727899</v>
      </c>
      <c r="J8" s="40">
        <v>550.87107036648183</v>
      </c>
      <c r="K8" s="40">
        <v>0</v>
      </c>
      <c r="L8" s="40">
        <v>25.090750080478696</v>
      </c>
      <c r="M8" s="40">
        <v>0</v>
      </c>
      <c r="N8" s="40">
        <v>10.148145135580599</v>
      </c>
      <c r="O8" s="40">
        <v>0</v>
      </c>
      <c r="P8" s="40">
        <v>0</v>
      </c>
      <c r="Q8" s="40">
        <v>0</v>
      </c>
      <c r="R8" s="40">
        <v>2.3828073248903991</v>
      </c>
      <c r="S8" s="40">
        <v>209.81921527296657</v>
      </c>
      <c r="T8" s="40">
        <v>313.9994617123852</v>
      </c>
      <c r="U8" s="40">
        <v>0</v>
      </c>
      <c r="V8" s="40">
        <v>6.8809136696430979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2.4241862863445993</v>
      </c>
      <c r="AC8" s="40">
        <v>79.40136223739519</v>
      </c>
      <c r="AD8" s="40">
        <v>9.4219156626444995</v>
      </c>
      <c r="AE8" s="40">
        <v>0</v>
      </c>
      <c r="AF8" s="40">
        <v>76.711052593503794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4.6277530146271975</v>
      </c>
      <c r="AM8" s="40">
        <v>51.731292641609713</v>
      </c>
      <c r="AN8" s="40">
        <v>328.03112413431865</v>
      </c>
      <c r="AO8" s="40">
        <v>0</v>
      </c>
      <c r="AP8" s="40">
        <v>40.262227193632782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5.4761962822992007</v>
      </c>
      <c r="AW8" s="40">
        <v>610.81712163263933</v>
      </c>
      <c r="AX8" s="40">
        <v>6.4481281124514993</v>
      </c>
      <c r="AY8" s="40">
        <v>0</v>
      </c>
      <c r="AZ8" s="40">
        <v>54.442135614059019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1.5453883082134998</v>
      </c>
      <c r="BG8" s="40">
        <v>34.931121980354597</v>
      </c>
      <c r="BH8" s="40">
        <v>28.406085716902698</v>
      </c>
      <c r="BI8" s="40">
        <v>0</v>
      </c>
      <c r="BJ8" s="40">
        <v>2.9944869473855005</v>
      </c>
      <c r="BK8" s="41">
        <f>SUM(C8:BJ8)</f>
        <v>6114.101163723115</v>
      </c>
    </row>
    <row r="9" spans="1:107">
      <c r="A9" s="17"/>
      <c r="B9" s="26" t="s">
        <v>89</v>
      </c>
      <c r="C9" s="38">
        <f t="shared" ref="C9:BJ9" si="0">SUM(C8)</f>
        <v>0</v>
      </c>
      <c r="D9" s="38">
        <f t="shared" si="0"/>
        <v>87.546893599064191</v>
      </c>
      <c r="E9" s="38">
        <f t="shared" si="0"/>
        <v>373.07447164258053</v>
      </c>
      <c r="F9" s="38">
        <f t="shared" si="0"/>
        <v>0</v>
      </c>
      <c r="G9" s="38">
        <f t="shared" si="0"/>
        <v>0</v>
      </c>
      <c r="H9" s="38">
        <f t="shared" si="0"/>
        <v>3.1748528327640995</v>
      </c>
      <c r="I9" s="38">
        <f t="shared" si="0"/>
        <v>3193.441003727899</v>
      </c>
      <c r="J9" s="38">
        <f t="shared" si="0"/>
        <v>550.87107036648183</v>
      </c>
      <c r="K9" s="38">
        <f t="shared" si="0"/>
        <v>0</v>
      </c>
      <c r="L9" s="38">
        <f t="shared" si="0"/>
        <v>25.090750080478696</v>
      </c>
      <c r="M9" s="38">
        <f t="shared" si="0"/>
        <v>0</v>
      </c>
      <c r="N9" s="38">
        <f t="shared" si="0"/>
        <v>10.148145135580599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2.3828073248903991</v>
      </c>
      <c r="S9" s="38">
        <f t="shared" si="0"/>
        <v>209.81921527296657</v>
      </c>
      <c r="T9" s="38">
        <f t="shared" si="0"/>
        <v>313.9994617123852</v>
      </c>
      <c r="U9" s="38">
        <f t="shared" si="0"/>
        <v>0</v>
      </c>
      <c r="V9" s="38">
        <f t="shared" si="0"/>
        <v>6.8809136696430979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2.4241862863445993</v>
      </c>
      <c r="AC9" s="38">
        <f t="shared" si="0"/>
        <v>79.40136223739519</v>
      </c>
      <c r="AD9" s="38">
        <f t="shared" si="0"/>
        <v>9.4219156626444995</v>
      </c>
      <c r="AE9" s="38">
        <f t="shared" si="0"/>
        <v>0</v>
      </c>
      <c r="AF9" s="38">
        <f t="shared" si="0"/>
        <v>76.711052593503794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4.6277530146271975</v>
      </c>
      <c r="AM9" s="38">
        <f t="shared" si="0"/>
        <v>51.731292641609713</v>
      </c>
      <c r="AN9" s="38">
        <f t="shared" si="0"/>
        <v>328.03112413431865</v>
      </c>
      <c r="AO9" s="38">
        <f t="shared" si="0"/>
        <v>0</v>
      </c>
      <c r="AP9" s="38">
        <f t="shared" si="0"/>
        <v>40.262227193632782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5.4761962822992007</v>
      </c>
      <c r="AW9" s="38">
        <f>(SUM(AW8))</f>
        <v>610.81712163263933</v>
      </c>
      <c r="AX9" s="38">
        <f t="shared" si="0"/>
        <v>6.4481281124514993</v>
      </c>
      <c r="AY9" s="38">
        <f t="shared" si="0"/>
        <v>0</v>
      </c>
      <c r="AZ9" s="38">
        <f t="shared" si="0"/>
        <v>54.442135614059019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1.5453883082134998</v>
      </c>
      <c r="BG9" s="38">
        <f t="shared" si="0"/>
        <v>34.931121980354597</v>
      </c>
      <c r="BH9" s="38">
        <f t="shared" si="0"/>
        <v>28.406085716902698</v>
      </c>
      <c r="BI9" s="38">
        <f t="shared" si="0"/>
        <v>0</v>
      </c>
      <c r="BJ9" s="38">
        <f t="shared" si="0"/>
        <v>2.9944869473855005</v>
      </c>
      <c r="BK9" s="36">
        <f>SUM(BK8)</f>
        <v>6114.101163723115</v>
      </c>
    </row>
    <row r="10" spans="1:107">
      <c r="A10" s="17" t="s">
        <v>81</v>
      </c>
      <c r="B10" s="25" t="s">
        <v>3</v>
      </c>
      <c r="C10" s="58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9"/>
    </row>
    <row r="11" spans="1:107">
      <c r="A11" s="17"/>
      <c r="B11" s="34" t="s">
        <v>106</v>
      </c>
      <c r="C11" s="40">
        <v>0</v>
      </c>
      <c r="D11" s="40">
        <v>6.7369581953869</v>
      </c>
      <c r="E11" s="40">
        <v>0</v>
      </c>
      <c r="F11" s="40">
        <v>0</v>
      </c>
      <c r="G11" s="40">
        <v>0</v>
      </c>
      <c r="H11" s="40">
        <v>0.16946832828940001</v>
      </c>
      <c r="I11" s="40">
        <v>10.163005500903202</v>
      </c>
      <c r="J11" s="40">
        <v>2.9353671884838</v>
      </c>
      <c r="K11" s="40">
        <v>0</v>
      </c>
      <c r="L11" s="40">
        <v>1.7089397806399998E-2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0.1815464954828</v>
      </c>
      <c r="S11" s="40">
        <v>2.52806703548E-2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0.77364822777020004</v>
      </c>
      <c r="AC11" s="40">
        <v>0.1863049353547</v>
      </c>
      <c r="AD11" s="40">
        <v>0.22712647490309998</v>
      </c>
      <c r="AE11" s="40">
        <v>0</v>
      </c>
      <c r="AF11" s="40">
        <v>0.6686307460641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0.83473905725169995</v>
      </c>
      <c r="AM11" s="40">
        <v>5.0357972612900002E-2</v>
      </c>
      <c r="AN11" s="40">
        <v>4.0499134364514005</v>
      </c>
      <c r="AO11" s="40">
        <v>0</v>
      </c>
      <c r="AP11" s="40">
        <v>0.65115554025739997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0.76050571283549995</v>
      </c>
      <c r="AW11" s="40">
        <v>5.1858708826448998</v>
      </c>
      <c r="AX11" s="40">
        <v>0</v>
      </c>
      <c r="AY11" s="40">
        <v>0</v>
      </c>
      <c r="AZ11" s="40">
        <v>0.99372796399930008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0.15163614151470003</v>
      </c>
      <c r="BG11" s="40">
        <v>2.0670274207095001</v>
      </c>
      <c r="BH11" s="40">
        <v>2.0012226395482999</v>
      </c>
      <c r="BI11" s="40">
        <v>0</v>
      </c>
      <c r="BJ11" s="40">
        <v>0</v>
      </c>
      <c r="BK11" s="41">
        <f>SUM(C11:BJ11)</f>
        <v>38.830582928624999</v>
      </c>
      <c r="BL11" s="42"/>
      <c r="BO11" s="42"/>
    </row>
    <row r="12" spans="1:107">
      <c r="A12" s="17"/>
      <c r="B12" s="26" t="s">
        <v>90</v>
      </c>
      <c r="C12" s="38">
        <f t="shared" ref="C12:BJ12" si="1">SUM(C11)</f>
        <v>0</v>
      </c>
      <c r="D12" s="38">
        <f t="shared" si="1"/>
        <v>6.7369581953869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0.16946832828940001</v>
      </c>
      <c r="I12" s="38">
        <f t="shared" si="1"/>
        <v>10.163005500903202</v>
      </c>
      <c r="J12" s="38">
        <f t="shared" si="1"/>
        <v>2.9353671884838</v>
      </c>
      <c r="K12" s="38">
        <f t="shared" si="1"/>
        <v>0</v>
      </c>
      <c r="L12" s="38">
        <f t="shared" si="1"/>
        <v>1.7089397806399998E-2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0.1815464954828</v>
      </c>
      <c r="S12" s="38">
        <f t="shared" si="1"/>
        <v>2.52806703548E-2</v>
      </c>
      <c r="T12" s="38">
        <f t="shared" si="1"/>
        <v>0</v>
      </c>
      <c r="U12" s="38">
        <f t="shared" si="1"/>
        <v>0</v>
      </c>
      <c r="V12" s="38">
        <f t="shared" si="1"/>
        <v>0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0.77364822777020004</v>
      </c>
      <c r="AC12" s="38">
        <f t="shared" si="1"/>
        <v>0.1863049353547</v>
      </c>
      <c r="AD12" s="38">
        <f t="shared" si="1"/>
        <v>0.22712647490309998</v>
      </c>
      <c r="AE12" s="38">
        <f t="shared" si="1"/>
        <v>0</v>
      </c>
      <c r="AF12" s="38">
        <f t="shared" si="1"/>
        <v>0.6686307460641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0.83473905725169995</v>
      </c>
      <c r="AM12" s="38">
        <f t="shared" si="1"/>
        <v>5.0357972612900002E-2</v>
      </c>
      <c r="AN12" s="38">
        <f t="shared" si="1"/>
        <v>4.0499134364514005</v>
      </c>
      <c r="AO12" s="38">
        <f t="shared" si="1"/>
        <v>0</v>
      </c>
      <c r="AP12" s="38">
        <f t="shared" si="1"/>
        <v>0.65115554025739997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0.76050571283549995</v>
      </c>
      <c r="AW12" s="38">
        <f>(SUM(AW11))</f>
        <v>5.1858708826448998</v>
      </c>
      <c r="AX12" s="38">
        <f t="shared" si="1"/>
        <v>0</v>
      </c>
      <c r="AY12" s="38">
        <f t="shared" si="1"/>
        <v>0</v>
      </c>
      <c r="AZ12" s="38">
        <f t="shared" si="1"/>
        <v>0.99372796399930008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0.15163614151470003</v>
      </c>
      <c r="BG12" s="38">
        <f t="shared" si="1"/>
        <v>2.0670274207095001</v>
      </c>
      <c r="BH12" s="38">
        <f t="shared" si="1"/>
        <v>2.0012226395482999</v>
      </c>
      <c r="BI12" s="38">
        <f t="shared" si="1"/>
        <v>0</v>
      </c>
      <c r="BJ12" s="38">
        <f t="shared" si="1"/>
        <v>0</v>
      </c>
      <c r="BK12" s="39">
        <f>SUM(BK11)</f>
        <v>38.830582928624999</v>
      </c>
    </row>
    <row r="13" spans="1:107">
      <c r="A13" s="17" t="s">
        <v>82</v>
      </c>
      <c r="B13" s="25" t="s">
        <v>10</v>
      </c>
      <c r="C13" s="58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9"/>
    </row>
    <row r="14" spans="1:107">
      <c r="A14" s="17"/>
      <c r="B14" s="26" t="s">
        <v>40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</v>
      </c>
      <c r="AM14" s="40">
        <v>0</v>
      </c>
      <c r="AN14" s="40">
        <v>0</v>
      </c>
      <c r="AO14" s="40">
        <v>0</v>
      </c>
      <c r="AP14" s="40">
        <v>0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AZ14" s="40">
        <v>0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0</v>
      </c>
      <c r="BG14" s="40">
        <v>0</v>
      </c>
      <c r="BH14" s="40">
        <v>0</v>
      </c>
      <c r="BI14" s="40">
        <v>0</v>
      </c>
      <c r="BJ14" s="40">
        <v>0</v>
      </c>
      <c r="BK14" s="41">
        <f t="shared" ref="BK14" si="2">SUM(C14:BJ14)</f>
        <v>0</v>
      </c>
    </row>
    <row r="15" spans="1:107">
      <c r="A15" s="17"/>
      <c r="B15" s="26" t="s">
        <v>97</v>
      </c>
      <c r="C15" s="39">
        <f t="shared" ref="C15:AH15" si="3">SUM(C14:C14)</f>
        <v>0</v>
      </c>
      <c r="D15" s="39">
        <f t="shared" si="3"/>
        <v>0</v>
      </c>
      <c r="E15" s="39">
        <f t="shared" si="3"/>
        <v>0</v>
      </c>
      <c r="F15" s="39">
        <f t="shared" si="3"/>
        <v>0</v>
      </c>
      <c r="G15" s="39">
        <f t="shared" si="3"/>
        <v>0</v>
      </c>
      <c r="H15" s="39">
        <f t="shared" si="3"/>
        <v>0</v>
      </c>
      <c r="I15" s="39">
        <f t="shared" si="3"/>
        <v>0</v>
      </c>
      <c r="J15" s="39">
        <f t="shared" si="3"/>
        <v>0</v>
      </c>
      <c r="K15" s="39">
        <f t="shared" si="3"/>
        <v>0</v>
      </c>
      <c r="L15" s="39">
        <f t="shared" si="3"/>
        <v>0</v>
      </c>
      <c r="M15" s="39">
        <f t="shared" si="3"/>
        <v>0</v>
      </c>
      <c r="N15" s="39">
        <f t="shared" si="3"/>
        <v>0</v>
      </c>
      <c r="O15" s="39">
        <f t="shared" si="3"/>
        <v>0</v>
      </c>
      <c r="P15" s="39">
        <f t="shared" si="3"/>
        <v>0</v>
      </c>
      <c r="Q15" s="39">
        <f t="shared" si="3"/>
        <v>0</v>
      </c>
      <c r="R15" s="39">
        <f t="shared" si="3"/>
        <v>0</v>
      </c>
      <c r="S15" s="39">
        <f t="shared" si="3"/>
        <v>0</v>
      </c>
      <c r="T15" s="39">
        <f t="shared" si="3"/>
        <v>0</v>
      </c>
      <c r="U15" s="39">
        <f t="shared" si="3"/>
        <v>0</v>
      </c>
      <c r="V15" s="39">
        <f t="shared" si="3"/>
        <v>0</v>
      </c>
      <c r="W15" s="39">
        <f t="shared" si="3"/>
        <v>0</v>
      </c>
      <c r="X15" s="39">
        <f t="shared" si="3"/>
        <v>0</v>
      </c>
      <c r="Y15" s="39">
        <f t="shared" si="3"/>
        <v>0</v>
      </c>
      <c r="Z15" s="39">
        <f t="shared" si="3"/>
        <v>0</v>
      </c>
      <c r="AA15" s="39">
        <f t="shared" si="3"/>
        <v>0</v>
      </c>
      <c r="AB15" s="39">
        <f t="shared" si="3"/>
        <v>0</v>
      </c>
      <c r="AC15" s="39">
        <f t="shared" si="3"/>
        <v>0</v>
      </c>
      <c r="AD15" s="39">
        <f t="shared" si="3"/>
        <v>0</v>
      </c>
      <c r="AE15" s="39">
        <f t="shared" si="3"/>
        <v>0</v>
      </c>
      <c r="AF15" s="39">
        <f t="shared" si="3"/>
        <v>0</v>
      </c>
      <c r="AG15" s="39">
        <f t="shared" si="3"/>
        <v>0</v>
      </c>
      <c r="AH15" s="39">
        <f t="shared" si="3"/>
        <v>0</v>
      </c>
      <c r="AI15" s="39">
        <f t="shared" ref="AI15:BK15" si="4">SUM(AI14:AI14)</f>
        <v>0</v>
      </c>
      <c r="AJ15" s="39">
        <f t="shared" si="4"/>
        <v>0</v>
      </c>
      <c r="AK15" s="39">
        <f t="shared" si="4"/>
        <v>0</v>
      </c>
      <c r="AL15" s="39">
        <f t="shared" si="4"/>
        <v>0</v>
      </c>
      <c r="AM15" s="39">
        <f t="shared" si="4"/>
        <v>0</v>
      </c>
      <c r="AN15" s="39">
        <f t="shared" si="4"/>
        <v>0</v>
      </c>
      <c r="AO15" s="39">
        <f t="shared" si="4"/>
        <v>0</v>
      </c>
      <c r="AP15" s="39">
        <f t="shared" si="4"/>
        <v>0</v>
      </c>
      <c r="AQ15" s="39">
        <f t="shared" si="4"/>
        <v>0</v>
      </c>
      <c r="AR15" s="39">
        <f t="shared" si="4"/>
        <v>0</v>
      </c>
      <c r="AS15" s="39">
        <f t="shared" si="4"/>
        <v>0</v>
      </c>
      <c r="AT15" s="39">
        <f t="shared" si="4"/>
        <v>0</v>
      </c>
      <c r="AU15" s="39">
        <f t="shared" si="4"/>
        <v>0</v>
      </c>
      <c r="AV15" s="39">
        <f t="shared" si="4"/>
        <v>0</v>
      </c>
      <c r="AW15" s="39">
        <f t="shared" si="4"/>
        <v>0</v>
      </c>
      <c r="AX15" s="39">
        <f t="shared" si="4"/>
        <v>0</v>
      </c>
      <c r="AY15" s="39">
        <f t="shared" si="4"/>
        <v>0</v>
      </c>
      <c r="AZ15" s="39">
        <f t="shared" si="4"/>
        <v>0</v>
      </c>
      <c r="BA15" s="39">
        <f t="shared" si="4"/>
        <v>0</v>
      </c>
      <c r="BB15" s="39">
        <f t="shared" si="4"/>
        <v>0</v>
      </c>
      <c r="BC15" s="39">
        <f t="shared" si="4"/>
        <v>0</v>
      </c>
      <c r="BD15" s="39">
        <f t="shared" si="4"/>
        <v>0</v>
      </c>
      <c r="BE15" s="39">
        <f t="shared" si="4"/>
        <v>0</v>
      </c>
      <c r="BF15" s="39">
        <f t="shared" si="4"/>
        <v>0</v>
      </c>
      <c r="BG15" s="39">
        <f t="shared" si="4"/>
        <v>0</v>
      </c>
      <c r="BH15" s="39">
        <f t="shared" si="4"/>
        <v>0</v>
      </c>
      <c r="BI15" s="39">
        <f t="shared" si="4"/>
        <v>0</v>
      </c>
      <c r="BJ15" s="39">
        <f t="shared" si="4"/>
        <v>0</v>
      </c>
      <c r="BK15" s="39">
        <f t="shared" si="4"/>
        <v>0</v>
      </c>
    </row>
    <row r="16" spans="1:107">
      <c r="A16" s="17" t="s">
        <v>83</v>
      </c>
      <c r="B16" s="25" t="s">
        <v>15</v>
      </c>
      <c r="C16" s="58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9"/>
    </row>
    <row r="17" spans="1:67">
      <c r="A17" s="17"/>
      <c r="B17" s="26" t="s">
        <v>40</v>
      </c>
      <c r="C17" s="36">
        <v>0</v>
      </c>
      <c r="D17" s="35">
        <v>0</v>
      </c>
      <c r="E17" s="35">
        <v>0</v>
      </c>
      <c r="F17" s="35">
        <v>0</v>
      </c>
      <c r="G17" s="37">
        <v>0</v>
      </c>
      <c r="H17" s="36">
        <v>0</v>
      </c>
      <c r="I17" s="35">
        <v>0</v>
      </c>
      <c r="J17" s="35">
        <v>0</v>
      </c>
      <c r="K17" s="35">
        <v>0</v>
      </c>
      <c r="L17" s="37">
        <v>0</v>
      </c>
      <c r="M17" s="36">
        <v>0</v>
      </c>
      <c r="N17" s="35">
        <v>0</v>
      </c>
      <c r="O17" s="35">
        <v>0</v>
      </c>
      <c r="P17" s="35">
        <v>0</v>
      </c>
      <c r="Q17" s="37">
        <v>0</v>
      </c>
      <c r="R17" s="36">
        <v>0</v>
      </c>
      <c r="S17" s="35">
        <v>0</v>
      </c>
      <c r="T17" s="35">
        <v>0</v>
      </c>
      <c r="U17" s="35">
        <v>0</v>
      </c>
      <c r="V17" s="37">
        <v>0</v>
      </c>
      <c r="W17" s="36">
        <v>0</v>
      </c>
      <c r="X17" s="35">
        <v>0</v>
      </c>
      <c r="Y17" s="35">
        <v>0</v>
      </c>
      <c r="Z17" s="35">
        <v>0</v>
      </c>
      <c r="AA17" s="37">
        <v>0</v>
      </c>
      <c r="AB17" s="36">
        <v>0</v>
      </c>
      <c r="AC17" s="35">
        <v>0</v>
      </c>
      <c r="AD17" s="35">
        <v>0</v>
      </c>
      <c r="AE17" s="35">
        <v>0</v>
      </c>
      <c r="AF17" s="37">
        <v>0</v>
      </c>
      <c r="AG17" s="36">
        <v>0</v>
      </c>
      <c r="AH17" s="35">
        <v>0</v>
      </c>
      <c r="AI17" s="35">
        <v>0</v>
      </c>
      <c r="AJ17" s="35">
        <v>0</v>
      </c>
      <c r="AK17" s="37">
        <v>0</v>
      </c>
      <c r="AL17" s="36">
        <v>0</v>
      </c>
      <c r="AM17" s="35">
        <v>0</v>
      </c>
      <c r="AN17" s="35">
        <v>0</v>
      </c>
      <c r="AO17" s="35">
        <v>0</v>
      </c>
      <c r="AP17" s="37">
        <v>0</v>
      </c>
      <c r="AQ17" s="36">
        <v>0</v>
      </c>
      <c r="AR17" s="35">
        <v>0</v>
      </c>
      <c r="AS17" s="35">
        <v>0</v>
      </c>
      <c r="AT17" s="35">
        <v>0</v>
      </c>
      <c r="AU17" s="37">
        <v>0</v>
      </c>
      <c r="AV17" s="36">
        <v>0</v>
      </c>
      <c r="AW17" s="35">
        <v>0</v>
      </c>
      <c r="AX17" s="35">
        <v>0</v>
      </c>
      <c r="AY17" s="35">
        <v>0</v>
      </c>
      <c r="AZ17" s="37">
        <v>0</v>
      </c>
      <c r="BA17" s="36">
        <v>0</v>
      </c>
      <c r="BB17" s="35">
        <v>0</v>
      </c>
      <c r="BC17" s="35">
        <v>0</v>
      </c>
      <c r="BD17" s="35">
        <v>0</v>
      </c>
      <c r="BE17" s="37">
        <v>0</v>
      </c>
      <c r="BF17" s="36">
        <v>0</v>
      </c>
      <c r="BG17" s="35">
        <v>0</v>
      </c>
      <c r="BH17" s="35">
        <v>0</v>
      </c>
      <c r="BI17" s="35">
        <v>0</v>
      </c>
      <c r="BJ17" s="37">
        <v>0</v>
      </c>
      <c r="BK17" s="41">
        <f>SUM(C17:BJ17)</f>
        <v>0</v>
      </c>
    </row>
    <row r="18" spans="1:67">
      <c r="A18" s="17"/>
      <c r="B18" s="26" t="s">
        <v>96</v>
      </c>
      <c r="C18" s="38">
        <f t="shared" ref="C18:BJ18" si="5">SUM(C17)</f>
        <v>0</v>
      </c>
      <c r="D18" s="38">
        <f t="shared" si="5"/>
        <v>0</v>
      </c>
      <c r="E18" s="38">
        <f t="shared" si="5"/>
        <v>0</v>
      </c>
      <c r="F18" s="38">
        <f t="shared" si="5"/>
        <v>0</v>
      </c>
      <c r="G18" s="38">
        <f t="shared" si="5"/>
        <v>0</v>
      </c>
      <c r="H18" s="38">
        <f t="shared" si="5"/>
        <v>0</v>
      </c>
      <c r="I18" s="38">
        <f t="shared" si="5"/>
        <v>0</v>
      </c>
      <c r="J18" s="38">
        <f t="shared" si="5"/>
        <v>0</v>
      </c>
      <c r="K18" s="38">
        <f t="shared" si="5"/>
        <v>0</v>
      </c>
      <c r="L18" s="38">
        <f t="shared" si="5"/>
        <v>0</v>
      </c>
      <c r="M18" s="38">
        <f t="shared" si="5"/>
        <v>0</v>
      </c>
      <c r="N18" s="38">
        <f t="shared" si="5"/>
        <v>0</v>
      </c>
      <c r="O18" s="38">
        <f t="shared" si="5"/>
        <v>0</v>
      </c>
      <c r="P18" s="38">
        <f t="shared" si="5"/>
        <v>0</v>
      </c>
      <c r="Q18" s="38">
        <f t="shared" si="5"/>
        <v>0</v>
      </c>
      <c r="R18" s="38">
        <f t="shared" si="5"/>
        <v>0</v>
      </c>
      <c r="S18" s="38">
        <f t="shared" si="5"/>
        <v>0</v>
      </c>
      <c r="T18" s="38">
        <f t="shared" si="5"/>
        <v>0</v>
      </c>
      <c r="U18" s="38">
        <f t="shared" si="5"/>
        <v>0</v>
      </c>
      <c r="V18" s="38">
        <f t="shared" si="5"/>
        <v>0</v>
      </c>
      <c r="W18" s="38">
        <f t="shared" si="5"/>
        <v>0</v>
      </c>
      <c r="X18" s="38">
        <f t="shared" si="5"/>
        <v>0</v>
      </c>
      <c r="Y18" s="38">
        <f t="shared" si="5"/>
        <v>0</v>
      </c>
      <c r="Z18" s="38">
        <f t="shared" si="5"/>
        <v>0</v>
      </c>
      <c r="AA18" s="38">
        <f t="shared" si="5"/>
        <v>0</v>
      </c>
      <c r="AB18" s="38">
        <f t="shared" si="5"/>
        <v>0</v>
      </c>
      <c r="AC18" s="38">
        <f t="shared" si="5"/>
        <v>0</v>
      </c>
      <c r="AD18" s="38">
        <f t="shared" si="5"/>
        <v>0</v>
      </c>
      <c r="AE18" s="38">
        <f t="shared" si="5"/>
        <v>0</v>
      </c>
      <c r="AF18" s="38">
        <f t="shared" si="5"/>
        <v>0</v>
      </c>
      <c r="AG18" s="38">
        <f t="shared" si="5"/>
        <v>0</v>
      </c>
      <c r="AH18" s="38">
        <f t="shared" si="5"/>
        <v>0</v>
      </c>
      <c r="AI18" s="38">
        <f t="shared" si="5"/>
        <v>0</v>
      </c>
      <c r="AJ18" s="38">
        <f t="shared" si="5"/>
        <v>0</v>
      </c>
      <c r="AK18" s="38">
        <f t="shared" si="5"/>
        <v>0</v>
      </c>
      <c r="AL18" s="38">
        <f t="shared" si="5"/>
        <v>0</v>
      </c>
      <c r="AM18" s="38">
        <f t="shared" si="5"/>
        <v>0</v>
      </c>
      <c r="AN18" s="38">
        <f t="shared" si="5"/>
        <v>0</v>
      </c>
      <c r="AO18" s="38">
        <f t="shared" si="5"/>
        <v>0</v>
      </c>
      <c r="AP18" s="38">
        <f t="shared" si="5"/>
        <v>0</v>
      </c>
      <c r="AQ18" s="38">
        <f t="shared" si="5"/>
        <v>0</v>
      </c>
      <c r="AR18" s="38">
        <f t="shared" si="5"/>
        <v>0</v>
      </c>
      <c r="AS18" s="38">
        <f t="shared" si="5"/>
        <v>0</v>
      </c>
      <c r="AT18" s="38">
        <f t="shared" si="5"/>
        <v>0</v>
      </c>
      <c r="AU18" s="38">
        <f t="shared" si="5"/>
        <v>0</v>
      </c>
      <c r="AV18" s="38">
        <f t="shared" si="5"/>
        <v>0</v>
      </c>
      <c r="AW18" s="38">
        <f t="shared" si="5"/>
        <v>0</v>
      </c>
      <c r="AX18" s="38">
        <f t="shared" si="5"/>
        <v>0</v>
      </c>
      <c r="AY18" s="38">
        <f t="shared" si="5"/>
        <v>0</v>
      </c>
      <c r="AZ18" s="38">
        <f t="shared" si="5"/>
        <v>0</v>
      </c>
      <c r="BA18" s="38">
        <f t="shared" si="5"/>
        <v>0</v>
      </c>
      <c r="BB18" s="38">
        <f t="shared" si="5"/>
        <v>0</v>
      </c>
      <c r="BC18" s="38">
        <f t="shared" si="5"/>
        <v>0</v>
      </c>
      <c r="BD18" s="38">
        <f t="shared" si="5"/>
        <v>0</v>
      </c>
      <c r="BE18" s="38">
        <f t="shared" si="5"/>
        <v>0</v>
      </c>
      <c r="BF18" s="38">
        <f t="shared" si="5"/>
        <v>0</v>
      </c>
      <c r="BG18" s="38">
        <f t="shared" si="5"/>
        <v>0</v>
      </c>
      <c r="BH18" s="38">
        <f t="shared" si="5"/>
        <v>0</v>
      </c>
      <c r="BI18" s="38">
        <f t="shared" si="5"/>
        <v>0</v>
      </c>
      <c r="BJ18" s="38">
        <f t="shared" si="5"/>
        <v>0</v>
      </c>
      <c r="BK18" s="39">
        <f>SUM(BK17)</f>
        <v>0</v>
      </c>
    </row>
    <row r="19" spans="1:67">
      <c r="A19" s="17" t="s">
        <v>85</v>
      </c>
      <c r="B19" s="33" t="s">
        <v>101</v>
      </c>
      <c r="C19" s="58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9"/>
    </row>
    <row r="20" spans="1:67">
      <c r="A20" s="17"/>
      <c r="B20" s="26" t="s">
        <v>40</v>
      </c>
      <c r="C20" s="36">
        <v>0</v>
      </c>
      <c r="D20" s="35">
        <v>0</v>
      </c>
      <c r="E20" s="35">
        <v>0</v>
      </c>
      <c r="F20" s="35">
        <v>0</v>
      </c>
      <c r="G20" s="37">
        <v>0</v>
      </c>
      <c r="H20" s="36">
        <v>0</v>
      </c>
      <c r="I20" s="35">
        <v>0</v>
      </c>
      <c r="J20" s="35">
        <v>0</v>
      </c>
      <c r="K20" s="35">
        <v>0</v>
      </c>
      <c r="L20" s="37">
        <v>0</v>
      </c>
      <c r="M20" s="36">
        <v>0</v>
      </c>
      <c r="N20" s="35">
        <v>0</v>
      </c>
      <c r="O20" s="35">
        <v>0</v>
      </c>
      <c r="P20" s="35">
        <v>0</v>
      </c>
      <c r="Q20" s="37">
        <v>0</v>
      </c>
      <c r="R20" s="36">
        <v>0</v>
      </c>
      <c r="S20" s="35">
        <v>0</v>
      </c>
      <c r="T20" s="35">
        <v>0</v>
      </c>
      <c r="U20" s="35">
        <v>0</v>
      </c>
      <c r="V20" s="37">
        <v>0</v>
      </c>
      <c r="W20" s="36">
        <v>0</v>
      </c>
      <c r="X20" s="35">
        <v>0</v>
      </c>
      <c r="Y20" s="35">
        <v>0</v>
      </c>
      <c r="Z20" s="35">
        <v>0</v>
      </c>
      <c r="AA20" s="37">
        <v>0</v>
      </c>
      <c r="AB20" s="36">
        <v>0</v>
      </c>
      <c r="AC20" s="35">
        <v>0</v>
      </c>
      <c r="AD20" s="35">
        <v>0</v>
      </c>
      <c r="AE20" s="35">
        <v>0</v>
      </c>
      <c r="AF20" s="37">
        <v>0</v>
      </c>
      <c r="AG20" s="36">
        <v>0</v>
      </c>
      <c r="AH20" s="35">
        <v>0</v>
      </c>
      <c r="AI20" s="35">
        <v>0</v>
      </c>
      <c r="AJ20" s="35">
        <v>0</v>
      </c>
      <c r="AK20" s="37">
        <v>0</v>
      </c>
      <c r="AL20" s="36">
        <v>0</v>
      </c>
      <c r="AM20" s="35">
        <v>0</v>
      </c>
      <c r="AN20" s="35">
        <v>0</v>
      </c>
      <c r="AO20" s="35">
        <v>0</v>
      </c>
      <c r="AP20" s="37">
        <v>0</v>
      </c>
      <c r="AQ20" s="36">
        <v>0</v>
      </c>
      <c r="AR20" s="35">
        <v>0</v>
      </c>
      <c r="AS20" s="35">
        <v>0</v>
      </c>
      <c r="AT20" s="35">
        <v>0</v>
      </c>
      <c r="AU20" s="37">
        <v>0</v>
      </c>
      <c r="AV20" s="36">
        <v>0</v>
      </c>
      <c r="AW20" s="35">
        <v>0</v>
      </c>
      <c r="AX20" s="35">
        <v>0</v>
      </c>
      <c r="AY20" s="35">
        <v>0</v>
      </c>
      <c r="AZ20" s="37">
        <v>0</v>
      </c>
      <c r="BA20" s="36">
        <v>0</v>
      </c>
      <c r="BB20" s="35">
        <v>0</v>
      </c>
      <c r="BC20" s="35">
        <v>0</v>
      </c>
      <c r="BD20" s="35">
        <v>0</v>
      </c>
      <c r="BE20" s="37">
        <v>0</v>
      </c>
      <c r="BF20" s="36">
        <v>0</v>
      </c>
      <c r="BG20" s="35">
        <v>0</v>
      </c>
      <c r="BH20" s="35">
        <v>0</v>
      </c>
      <c r="BI20" s="35">
        <v>0</v>
      </c>
      <c r="BJ20" s="37">
        <v>0</v>
      </c>
      <c r="BK20" s="41">
        <f>SUM(C20:BJ20)</f>
        <v>0</v>
      </c>
    </row>
    <row r="21" spans="1:67">
      <c r="A21" s="17"/>
      <c r="B21" s="26" t="s">
        <v>95</v>
      </c>
      <c r="C21" s="38">
        <f t="shared" ref="C21:BJ21" si="6">SUM(C20)</f>
        <v>0</v>
      </c>
      <c r="D21" s="38">
        <f t="shared" si="6"/>
        <v>0</v>
      </c>
      <c r="E21" s="38">
        <f t="shared" si="6"/>
        <v>0</v>
      </c>
      <c r="F21" s="38">
        <f t="shared" si="6"/>
        <v>0</v>
      </c>
      <c r="G21" s="38">
        <f t="shared" si="6"/>
        <v>0</v>
      </c>
      <c r="H21" s="38">
        <f t="shared" si="6"/>
        <v>0</v>
      </c>
      <c r="I21" s="38">
        <f t="shared" si="6"/>
        <v>0</v>
      </c>
      <c r="J21" s="38">
        <f t="shared" si="6"/>
        <v>0</v>
      </c>
      <c r="K21" s="38">
        <f t="shared" si="6"/>
        <v>0</v>
      </c>
      <c r="L21" s="38">
        <f t="shared" si="6"/>
        <v>0</v>
      </c>
      <c r="M21" s="38">
        <f t="shared" si="6"/>
        <v>0</v>
      </c>
      <c r="N21" s="38">
        <f t="shared" si="6"/>
        <v>0</v>
      </c>
      <c r="O21" s="38">
        <f t="shared" si="6"/>
        <v>0</v>
      </c>
      <c r="P21" s="38">
        <f t="shared" si="6"/>
        <v>0</v>
      </c>
      <c r="Q21" s="38">
        <f t="shared" si="6"/>
        <v>0</v>
      </c>
      <c r="R21" s="38">
        <f t="shared" si="6"/>
        <v>0</v>
      </c>
      <c r="S21" s="38">
        <f t="shared" si="6"/>
        <v>0</v>
      </c>
      <c r="T21" s="38">
        <f t="shared" si="6"/>
        <v>0</v>
      </c>
      <c r="U21" s="38">
        <f t="shared" si="6"/>
        <v>0</v>
      </c>
      <c r="V21" s="38">
        <f t="shared" si="6"/>
        <v>0</v>
      </c>
      <c r="W21" s="38">
        <f t="shared" si="6"/>
        <v>0</v>
      </c>
      <c r="X21" s="38">
        <f t="shared" si="6"/>
        <v>0</v>
      </c>
      <c r="Y21" s="38">
        <f t="shared" si="6"/>
        <v>0</v>
      </c>
      <c r="Z21" s="38">
        <f t="shared" si="6"/>
        <v>0</v>
      </c>
      <c r="AA21" s="38">
        <f t="shared" si="6"/>
        <v>0</v>
      </c>
      <c r="AB21" s="38">
        <f t="shared" si="6"/>
        <v>0</v>
      </c>
      <c r="AC21" s="38">
        <f t="shared" si="6"/>
        <v>0</v>
      </c>
      <c r="AD21" s="38">
        <f t="shared" si="6"/>
        <v>0</v>
      </c>
      <c r="AE21" s="38">
        <f t="shared" si="6"/>
        <v>0</v>
      </c>
      <c r="AF21" s="38">
        <f t="shared" si="6"/>
        <v>0</v>
      </c>
      <c r="AG21" s="38">
        <f t="shared" si="6"/>
        <v>0</v>
      </c>
      <c r="AH21" s="38">
        <f t="shared" si="6"/>
        <v>0</v>
      </c>
      <c r="AI21" s="38">
        <f t="shared" si="6"/>
        <v>0</v>
      </c>
      <c r="AJ21" s="38">
        <f t="shared" si="6"/>
        <v>0</v>
      </c>
      <c r="AK21" s="38">
        <f t="shared" si="6"/>
        <v>0</v>
      </c>
      <c r="AL21" s="38">
        <f t="shared" si="6"/>
        <v>0</v>
      </c>
      <c r="AM21" s="38">
        <f t="shared" si="6"/>
        <v>0</v>
      </c>
      <c r="AN21" s="38">
        <f t="shared" si="6"/>
        <v>0</v>
      </c>
      <c r="AO21" s="38">
        <f t="shared" si="6"/>
        <v>0</v>
      </c>
      <c r="AP21" s="38">
        <f t="shared" si="6"/>
        <v>0</v>
      </c>
      <c r="AQ21" s="38">
        <f t="shared" si="6"/>
        <v>0</v>
      </c>
      <c r="AR21" s="38">
        <f t="shared" si="6"/>
        <v>0</v>
      </c>
      <c r="AS21" s="38">
        <f t="shared" si="6"/>
        <v>0</v>
      </c>
      <c r="AT21" s="38">
        <f t="shared" si="6"/>
        <v>0</v>
      </c>
      <c r="AU21" s="38">
        <f t="shared" si="6"/>
        <v>0</v>
      </c>
      <c r="AV21" s="38">
        <f t="shared" si="6"/>
        <v>0</v>
      </c>
      <c r="AW21" s="38">
        <f t="shared" si="6"/>
        <v>0</v>
      </c>
      <c r="AX21" s="38">
        <f t="shared" si="6"/>
        <v>0</v>
      </c>
      <c r="AY21" s="38">
        <f t="shared" si="6"/>
        <v>0</v>
      </c>
      <c r="AZ21" s="38">
        <f t="shared" si="6"/>
        <v>0</v>
      </c>
      <c r="BA21" s="38">
        <f t="shared" si="6"/>
        <v>0</v>
      </c>
      <c r="BB21" s="38">
        <f t="shared" si="6"/>
        <v>0</v>
      </c>
      <c r="BC21" s="38">
        <f t="shared" si="6"/>
        <v>0</v>
      </c>
      <c r="BD21" s="38">
        <f t="shared" si="6"/>
        <v>0</v>
      </c>
      <c r="BE21" s="38">
        <f t="shared" si="6"/>
        <v>0</v>
      </c>
      <c r="BF21" s="38">
        <f t="shared" si="6"/>
        <v>0</v>
      </c>
      <c r="BG21" s="38">
        <f t="shared" si="6"/>
        <v>0</v>
      </c>
      <c r="BH21" s="38">
        <f t="shared" si="6"/>
        <v>0</v>
      </c>
      <c r="BI21" s="38">
        <f t="shared" si="6"/>
        <v>0</v>
      </c>
      <c r="BJ21" s="38">
        <f t="shared" si="6"/>
        <v>0</v>
      </c>
      <c r="BK21" s="39">
        <f>SUM(BK20)</f>
        <v>0</v>
      </c>
    </row>
    <row r="22" spans="1:67">
      <c r="A22" s="17" t="s">
        <v>86</v>
      </c>
      <c r="B22" s="25" t="s">
        <v>16</v>
      </c>
      <c r="C22" s="58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9"/>
    </row>
    <row r="23" spans="1:67">
      <c r="A23" s="17"/>
      <c r="B23" s="34" t="s">
        <v>107</v>
      </c>
      <c r="C23" s="40">
        <v>0</v>
      </c>
      <c r="D23" s="40">
        <v>0.63045835261289995</v>
      </c>
      <c r="E23" s="40">
        <v>0</v>
      </c>
      <c r="F23" s="40">
        <v>0</v>
      </c>
      <c r="G23" s="40">
        <v>0</v>
      </c>
      <c r="H23" s="40">
        <v>0.35340877322359987</v>
      </c>
      <c r="I23" s="40">
        <v>0</v>
      </c>
      <c r="J23" s="40">
        <v>0.58277245532249999</v>
      </c>
      <c r="K23" s="40">
        <v>0</v>
      </c>
      <c r="L23" s="40">
        <v>0.69008895361209999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0.61502191283509988</v>
      </c>
      <c r="S23" s="40">
        <v>1.0269370179352</v>
      </c>
      <c r="T23" s="40">
        <v>1.0686325596450998</v>
      </c>
      <c r="U23" s="40">
        <v>0</v>
      </c>
      <c r="V23" s="40">
        <v>0.69358319248360001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3.8233180166317018</v>
      </c>
      <c r="AC23" s="40">
        <v>0.69578787012870003</v>
      </c>
      <c r="AD23" s="40">
        <v>1.5536224695482999</v>
      </c>
      <c r="AE23" s="40">
        <v>0</v>
      </c>
      <c r="AF23" s="40">
        <v>16.323014684478601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9.0849368078003909</v>
      </c>
      <c r="AM23" s="40">
        <v>1.0591683133868</v>
      </c>
      <c r="AN23" s="40">
        <v>0</v>
      </c>
      <c r="AO23" s="40">
        <v>0</v>
      </c>
      <c r="AP23" s="40">
        <v>14.8300456387997</v>
      </c>
      <c r="AQ23" s="40">
        <v>0</v>
      </c>
      <c r="AR23" s="40">
        <v>0</v>
      </c>
      <c r="AS23" s="40">
        <v>0</v>
      </c>
      <c r="AT23" s="40">
        <v>0</v>
      </c>
      <c r="AU23" s="40">
        <v>0</v>
      </c>
      <c r="AV23" s="40">
        <v>9.5755750795565113</v>
      </c>
      <c r="AW23" s="40">
        <v>32.317334547546807</v>
      </c>
      <c r="AX23" s="40">
        <v>4.0888953954838003</v>
      </c>
      <c r="AY23" s="40">
        <v>0</v>
      </c>
      <c r="AZ23" s="40">
        <v>27.073890353604789</v>
      </c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40">
        <v>1.7331874397672993</v>
      </c>
      <c r="BG23" s="40">
        <v>2.5204692216450004</v>
      </c>
      <c r="BH23" s="40">
        <v>1.5574806630644</v>
      </c>
      <c r="BI23" s="40">
        <v>0</v>
      </c>
      <c r="BJ23" s="40">
        <v>3.0921822708696003</v>
      </c>
      <c r="BK23" s="41">
        <f>SUM(C23:BJ23)</f>
        <v>134.98981198998251</v>
      </c>
      <c r="BL23" s="42"/>
      <c r="BN23" s="42"/>
    </row>
    <row r="24" spans="1:67">
      <c r="A24" s="17"/>
      <c r="B24" s="34" t="s">
        <v>108</v>
      </c>
      <c r="C24" s="40">
        <v>0</v>
      </c>
      <c r="D24" s="40">
        <v>0.60626137287089998</v>
      </c>
      <c r="E24" s="40">
        <v>0</v>
      </c>
      <c r="F24" s="40">
        <v>0</v>
      </c>
      <c r="G24" s="40">
        <v>0</v>
      </c>
      <c r="H24" s="40">
        <v>0.14694266674120002</v>
      </c>
      <c r="I24" s="40">
        <v>0</v>
      </c>
      <c r="J24" s="40">
        <v>0</v>
      </c>
      <c r="K24" s="40">
        <v>0</v>
      </c>
      <c r="L24" s="40">
        <v>0.24816937619349999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0.12932345138570001</v>
      </c>
      <c r="S24" s="40">
        <v>0</v>
      </c>
      <c r="T24" s="40">
        <v>0.39589793606449997</v>
      </c>
      <c r="U24" s="40">
        <v>0</v>
      </c>
      <c r="V24" s="40">
        <v>6.7746724677400005E-2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2.6739308948853004</v>
      </c>
      <c r="AC24" s="40">
        <v>0.2023934838709</v>
      </c>
      <c r="AD24" s="40">
        <v>0</v>
      </c>
      <c r="AE24" s="40">
        <v>0</v>
      </c>
      <c r="AF24" s="40">
        <v>3.3699815344177999</v>
      </c>
      <c r="AG24" s="40">
        <v>0</v>
      </c>
      <c r="AH24" s="40">
        <v>0</v>
      </c>
      <c r="AI24" s="40">
        <v>0</v>
      </c>
      <c r="AJ24" s="40">
        <v>0</v>
      </c>
      <c r="AK24" s="40">
        <v>0</v>
      </c>
      <c r="AL24" s="40">
        <v>2.6411565218157982</v>
      </c>
      <c r="AM24" s="40">
        <v>0.49177922196750007</v>
      </c>
      <c r="AN24" s="40">
        <v>7.22833870967E-2</v>
      </c>
      <c r="AO24" s="40">
        <v>0</v>
      </c>
      <c r="AP24" s="40">
        <v>1.5795570917085999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3.2743949518541018</v>
      </c>
      <c r="AW24" s="40">
        <v>5.8499346740319007</v>
      </c>
      <c r="AX24" s="40">
        <v>0</v>
      </c>
      <c r="AY24" s="40">
        <v>0</v>
      </c>
      <c r="AZ24" s="40">
        <v>7.3601053173847006</v>
      </c>
      <c r="BA24" s="40">
        <v>0</v>
      </c>
      <c r="BB24" s="40">
        <v>0</v>
      </c>
      <c r="BC24" s="40">
        <v>0</v>
      </c>
      <c r="BD24" s="40">
        <v>0</v>
      </c>
      <c r="BE24" s="40">
        <v>0</v>
      </c>
      <c r="BF24" s="40">
        <v>0.67510463537949972</v>
      </c>
      <c r="BG24" s="40">
        <v>0.23647696299989995</v>
      </c>
      <c r="BH24" s="40">
        <v>0.49859895996770004</v>
      </c>
      <c r="BI24" s="40">
        <v>0</v>
      </c>
      <c r="BJ24" s="40">
        <v>0.85723480067720004</v>
      </c>
      <c r="BK24" s="41">
        <f>SUM(C24:BJ24)</f>
        <v>31.377273965990806</v>
      </c>
      <c r="BL24" s="42"/>
      <c r="BM24" s="43"/>
      <c r="BN24" s="42"/>
    </row>
    <row r="25" spans="1:67">
      <c r="A25" s="17"/>
      <c r="B25" s="34" t="s">
        <v>109</v>
      </c>
      <c r="C25" s="40">
        <v>0</v>
      </c>
      <c r="D25" s="40">
        <v>0.59366662580639995</v>
      </c>
      <c r="E25" s="40">
        <v>0</v>
      </c>
      <c r="F25" s="40">
        <v>0</v>
      </c>
      <c r="G25" s="40">
        <v>0</v>
      </c>
      <c r="H25" s="40">
        <v>4.1719466709200001E-2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4.8521693031699994E-2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0.6449602483504</v>
      </c>
      <c r="AC25" s="40">
        <v>0.24502267938690001</v>
      </c>
      <c r="AD25" s="40">
        <v>0</v>
      </c>
      <c r="AE25" s="40">
        <v>0</v>
      </c>
      <c r="AF25" s="40">
        <v>1.0571135642575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1.8660594447925012</v>
      </c>
      <c r="AM25" s="40">
        <v>4.7930123387095991</v>
      </c>
      <c r="AN25" s="40">
        <v>0</v>
      </c>
      <c r="AO25" s="40">
        <v>0</v>
      </c>
      <c r="AP25" s="40">
        <v>1.6131720866442998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5.1503834269521054</v>
      </c>
      <c r="AW25" s="40">
        <v>2.7135971220638</v>
      </c>
      <c r="AX25" s="40">
        <v>0</v>
      </c>
      <c r="AY25" s="40">
        <v>0</v>
      </c>
      <c r="AZ25" s="40">
        <v>5.4726479315133005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1.0559004261213998</v>
      </c>
      <c r="BG25" s="40">
        <v>0</v>
      </c>
      <c r="BH25" s="40">
        <v>0</v>
      </c>
      <c r="BI25" s="40">
        <v>0</v>
      </c>
      <c r="BJ25" s="40">
        <v>0.7785823491285</v>
      </c>
      <c r="BK25" s="41">
        <f>SUM(C25:BJ25)</f>
        <v>26.074359403467604</v>
      </c>
      <c r="BM25" s="42"/>
      <c r="BO25" s="42"/>
    </row>
    <row r="26" spans="1:67">
      <c r="A26" s="17"/>
      <c r="B26" s="34" t="s">
        <v>110</v>
      </c>
      <c r="C26" s="40">
        <v>0</v>
      </c>
      <c r="D26" s="40">
        <v>7.7798910776450994</v>
      </c>
      <c r="E26" s="40">
        <v>0</v>
      </c>
      <c r="F26" s="40">
        <v>0</v>
      </c>
      <c r="G26" s="40">
        <v>0</v>
      </c>
      <c r="H26" s="40">
        <v>0.39257095338440012</v>
      </c>
      <c r="I26" s="40">
        <v>8.2376731061289004</v>
      </c>
      <c r="J26" s="40">
        <v>7.1737690762580009</v>
      </c>
      <c r="K26" s="40">
        <v>0</v>
      </c>
      <c r="L26" s="40">
        <v>1.4604135875480999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0.17984569703130002</v>
      </c>
      <c r="S26" s="40">
        <v>0.71564233025800006</v>
      </c>
      <c r="T26" s="40">
        <v>0.24069898590319999</v>
      </c>
      <c r="U26" s="40">
        <v>0</v>
      </c>
      <c r="V26" s="40">
        <v>0.69800335799979996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0.76765928186829979</v>
      </c>
      <c r="AC26" s="40">
        <v>1.1225125095159998</v>
      </c>
      <c r="AD26" s="40">
        <v>0.54030037080640003</v>
      </c>
      <c r="AE26" s="40">
        <v>0</v>
      </c>
      <c r="AF26" s="40">
        <v>6.9615350260629993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0.55924865573949978</v>
      </c>
      <c r="AM26" s="40">
        <v>0.17950642187069998</v>
      </c>
      <c r="AN26" s="40">
        <v>17.953923580644901</v>
      </c>
      <c r="AO26" s="40">
        <v>0</v>
      </c>
      <c r="AP26" s="40">
        <v>5.9944731509018991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1.6913301307353998</v>
      </c>
      <c r="AW26" s="40">
        <v>14.294070805193099</v>
      </c>
      <c r="AX26" s="40">
        <v>1.9581895448064</v>
      </c>
      <c r="AY26" s="40">
        <v>0</v>
      </c>
      <c r="AZ26" s="40">
        <v>9.072416054061998</v>
      </c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40">
        <v>0.57139735206199993</v>
      </c>
      <c r="BG26" s="40">
        <v>3.9479250119998999</v>
      </c>
      <c r="BH26" s="40">
        <v>0</v>
      </c>
      <c r="BI26" s="40">
        <v>0</v>
      </c>
      <c r="BJ26" s="40">
        <v>1.5397677401286998</v>
      </c>
      <c r="BK26" s="41">
        <f>SUM(C26:BJ26)</f>
        <v>94.032763808554989</v>
      </c>
      <c r="BM26" s="42"/>
      <c r="BO26" s="42"/>
    </row>
    <row r="27" spans="1:67">
      <c r="A27" s="17"/>
      <c r="B27" s="34" t="s">
        <v>111</v>
      </c>
      <c r="C27" s="40">
        <v>0</v>
      </c>
      <c r="D27" s="40">
        <v>0.62732663919340004</v>
      </c>
      <c r="E27" s="40">
        <v>45.266877645516097</v>
      </c>
      <c r="F27" s="40">
        <v>0</v>
      </c>
      <c r="G27" s="40">
        <v>0</v>
      </c>
      <c r="H27" s="40">
        <v>1.1435944847676995</v>
      </c>
      <c r="I27" s="40">
        <v>125.72457990127728</v>
      </c>
      <c r="J27" s="40">
        <v>40.948360057225301</v>
      </c>
      <c r="K27" s="40">
        <v>0</v>
      </c>
      <c r="L27" s="40">
        <v>9.7118399638042003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1.8483739946367999</v>
      </c>
      <c r="S27" s="40">
        <v>25.0527280733866</v>
      </c>
      <c r="T27" s="40">
        <v>73.752398666612706</v>
      </c>
      <c r="U27" s="40">
        <v>0</v>
      </c>
      <c r="V27" s="40">
        <v>2.3372280805471997</v>
      </c>
      <c r="W27" s="40">
        <v>0</v>
      </c>
      <c r="X27" s="40">
        <v>0</v>
      </c>
      <c r="Y27" s="40">
        <v>0</v>
      </c>
      <c r="Z27" s="40">
        <v>0</v>
      </c>
      <c r="AA27" s="40">
        <v>0</v>
      </c>
      <c r="AB27" s="40">
        <v>2.8926839057018996</v>
      </c>
      <c r="AC27" s="40">
        <v>27.044758020062208</v>
      </c>
      <c r="AD27" s="40">
        <v>0.30803621538699999</v>
      </c>
      <c r="AE27" s="40">
        <v>0</v>
      </c>
      <c r="AF27" s="40">
        <v>67.432995104475424</v>
      </c>
      <c r="AG27" s="40">
        <v>0</v>
      </c>
      <c r="AH27" s="40">
        <v>0</v>
      </c>
      <c r="AI27" s="40">
        <v>0</v>
      </c>
      <c r="AJ27" s="40">
        <v>0</v>
      </c>
      <c r="AK27" s="40">
        <v>0</v>
      </c>
      <c r="AL27" s="40">
        <v>4.5592626855311043</v>
      </c>
      <c r="AM27" s="40">
        <v>12.295482674417599</v>
      </c>
      <c r="AN27" s="40">
        <v>60.759452922547617</v>
      </c>
      <c r="AO27" s="40">
        <v>0</v>
      </c>
      <c r="AP27" s="40">
        <v>23.257005209991707</v>
      </c>
      <c r="AQ27" s="40">
        <v>0</v>
      </c>
      <c r="AR27" s="40">
        <v>0</v>
      </c>
      <c r="AS27" s="40">
        <v>0</v>
      </c>
      <c r="AT27" s="40">
        <v>0</v>
      </c>
      <c r="AU27" s="40">
        <v>0</v>
      </c>
      <c r="AV27" s="40">
        <v>9.8042526456371064</v>
      </c>
      <c r="AW27" s="40">
        <v>120.75324482543628</v>
      </c>
      <c r="AX27" s="40">
        <v>2.0983712342257999</v>
      </c>
      <c r="AY27" s="40">
        <v>0</v>
      </c>
      <c r="AZ27" s="40">
        <v>37.300798320858213</v>
      </c>
      <c r="BA27" s="40">
        <v>0</v>
      </c>
      <c r="BB27" s="40">
        <v>0</v>
      </c>
      <c r="BC27" s="40">
        <v>0</v>
      </c>
      <c r="BD27" s="40">
        <v>0</v>
      </c>
      <c r="BE27" s="40">
        <v>0</v>
      </c>
      <c r="BF27" s="40">
        <v>2.7316603969823001</v>
      </c>
      <c r="BG27" s="40">
        <v>15.294389351934599</v>
      </c>
      <c r="BH27" s="40">
        <v>12.526624372193298</v>
      </c>
      <c r="BI27" s="40">
        <v>0</v>
      </c>
      <c r="BJ27" s="40">
        <v>11.311337746769698</v>
      </c>
      <c r="BK27" s="41">
        <f>SUM(C27:BJ27)</f>
        <v>736.7836631391192</v>
      </c>
      <c r="BL27" s="42"/>
      <c r="BN27" s="42"/>
    </row>
    <row r="28" spans="1:67">
      <c r="A28" s="17"/>
      <c r="B28" s="26" t="s">
        <v>94</v>
      </c>
      <c r="C28" s="38">
        <f>SUM(C23:C27)</f>
        <v>0</v>
      </c>
      <c r="D28" s="38">
        <f t="shared" ref="D28:BJ28" si="7">SUM(D23:D27)</f>
        <v>10.2376040681287</v>
      </c>
      <c r="E28" s="38">
        <f t="shared" si="7"/>
        <v>45.266877645516097</v>
      </c>
      <c r="F28" s="38">
        <f t="shared" si="7"/>
        <v>0</v>
      </c>
      <c r="G28" s="38">
        <f t="shared" si="7"/>
        <v>0</v>
      </c>
      <c r="H28" s="38">
        <f t="shared" si="7"/>
        <v>2.0782363448260996</v>
      </c>
      <c r="I28" s="38">
        <f t="shared" si="7"/>
        <v>133.96225300740619</v>
      </c>
      <c r="J28" s="38">
        <f t="shared" si="7"/>
        <v>48.704901588805804</v>
      </c>
      <c r="K28" s="38">
        <f t="shared" si="7"/>
        <v>0</v>
      </c>
      <c r="L28" s="38">
        <f t="shared" si="7"/>
        <v>12.110511881157901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38">
        <f t="shared" si="7"/>
        <v>0</v>
      </c>
      <c r="Q28" s="38">
        <f t="shared" si="7"/>
        <v>0</v>
      </c>
      <c r="R28" s="38">
        <f t="shared" si="7"/>
        <v>2.8210867489205995</v>
      </c>
      <c r="S28" s="38">
        <f t="shared" si="7"/>
        <v>26.7953074215798</v>
      </c>
      <c r="T28" s="38">
        <f t="shared" si="7"/>
        <v>75.45762814822551</v>
      </c>
      <c r="U28" s="38">
        <f t="shared" si="7"/>
        <v>0</v>
      </c>
      <c r="V28" s="38">
        <f t="shared" si="7"/>
        <v>3.7965613557079996</v>
      </c>
      <c r="W28" s="38">
        <f t="shared" si="7"/>
        <v>0</v>
      </c>
      <c r="X28" s="38">
        <f t="shared" si="7"/>
        <v>0</v>
      </c>
      <c r="Y28" s="38">
        <f t="shared" si="7"/>
        <v>0</v>
      </c>
      <c r="Z28" s="38">
        <f t="shared" si="7"/>
        <v>0</v>
      </c>
      <c r="AA28" s="38">
        <f t="shared" si="7"/>
        <v>0</v>
      </c>
      <c r="AB28" s="38">
        <f t="shared" si="7"/>
        <v>10.802552347437601</v>
      </c>
      <c r="AC28" s="38">
        <f t="shared" si="7"/>
        <v>29.310474562964707</v>
      </c>
      <c r="AD28" s="38">
        <f t="shared" si="7"/>
        <v>2.4019590557416999</v>
      </c>
      <c r="AE28" s="38">
        <f t="shared" si="7"/>
        <v>0</v>
      </c>
      <c r="AF28" s="38">
        <f t="shared" si="7"/>
        <v>95.144639913692316</v>
      </c>
      <c r="AG28" s="38">
        <f t="shared" si="7"/>
        <v>0</v>
      </c>
      <c r="AH28" s="38">
        <f t="shared" si="7"/>
        <v>0</v>
      </c>
      <c r="AI28" s="38">
        <f t="shared" si="7"/>
        <v>0</v>
      </c>
      <c r="AJ28" s="38">
        <f t="shared" si="7"/>
        <v>0</v>
      </c>
      <c r="AK28" s="38">
        <f t="shared" si="7"/>
        <v>0</v>
      </c>
      <c r="AL28" s="38">
        <f t="shared" si="7"/>
        <v>18.710664115679293</v>
      </c>
      <c r="AM28" s="38">
        <f t="shared" si="7"/>
        <v>18.818948970352199</v>
      </c>
      <c r="AN28" s="38">
        <f t="shared" si="7"/>
        <v>78.785659890289224</v>
      </c>
      <c r="AO28" s="38">
        <f t="shared" si="7"/>
        <v>0</v>
      </c>
      <c r="AP28" s="38">
        <f t="shared" si="7"/>
        <v>47.274253178046209</v>
      </c>
      <c r="AQ28" s="38">
        <f t="shared" si="7"/>
        <v>0</v>
      </c>
      <c r="AR28" s="38">
        <f t="shared" si="7"/>
        <v>0</v>
      </c>
      <c r="AS28" s="38">
        <f t="shared" si="7"/>
        <v>0</v>
      </c>
      <c r="AT28" s="38">
        <f t="shared" si="7"/>
        <v>0</v>
      </c>
      <c r="AU28" s="38">
        <f t="shared" si="7"/>
        <v>0</v>
      </c>
      <c r="AV28" s="38">
        <f t="shared" si="7"/>
        <v>29.495936234735222</v>
      </c>
      <c r="AW28" s="38">
        <f t="shared" si="7"/>
        <v>175.92818197427189</v>
      </c>
      <c r="AX28" s="38">
        <f t="shared" si="7"/>
        <v>8.1454561745159992</v>
      </c>
      <c r="AY28" s="38">
        <f t="shared" si="7"/>
        <v>0</v>
      </c>
      <c r="AZ28" s="38">
        <f t="shared" si="7"/>
        <v>86.279857977423006</v>
      </c>
      <c r="BA28" s="38">
        <f t="shared" si="7"/>
        <v>0</v>
      </c>
      <c r="BB28" s="38">
        <f t="shared" si="7"/>
        <v>0</v>
      </c>
      <c r="BC28" s="38">
        <f t="shared" si="7"/>
        <v>0</v>
      </c>
      <c r="BD28" s="38">
        <f t="shared" si="7"/>
        <v>0</v>
      </c>
      <c r="BE28" s="38">
        <f t="shared" si="7"/>
        <v>0</v>
      </c>
      <c r="BF28" s="38">
        <f t="shared" si="7"/>
        <v>6.7672502503124985</v>
      </c>
      <c r="BG28" s="38">
        <f t="shared" si="7"/>
        <v>21.9992605485794</v>
      </c>
      <c r="BH28" s="38">
        <f t="shared" si="7"/>
        <v>14.582703995225398</v>
      </c>
      <c r="BI28" s="38">
        <f t="shared" si="7"/>
        <v>0</v>
      </c>
      <c r="BJ28" s="38">
        <f t="shared" si="7"/>
        <v>17.579104907573701</v>
      </c>
      <c r="BK28" s="38">
        <f>SUM(BK23:BK27)</f>
        <v>1023.2578723071151</v>
      </c>
    </row>
    <row r="29" spans="1:67">
      <c r="A29" s="17"/>
      <c r="B29" s="27" t="s">
        <v>84</v>
      </c>
      <c r="C29" s="38">
        <f t="shared" ref="C29:AH29" si="8">C9+C12+C15+C18+C21+C28</f>
        <v>0</v>
      </c>
      <c r="D29" s="38">
        <f t="shared" si="8"/>
        <v>104.5214558625798</v>
      </c>
      <c r="E29" s="38">
        <f t="shared" si="8"/>
        <v>418.34134928809664</v>
      </c>
      <c r="F29" s="38">
        <f t="shared" si="8"/>
        <v>0</v>
      </c>
      <c r="G29" s="38">
        <f t="shared" si="8"/>
        <v>0</v>
      </c>
      <c r="H29" s="38">
        <f t="shared" si="8"/>
        <v>5.4225575058795989</v>
      </c>
      <c r="I29" s="38">
        <f t="shared" si="8"/>
        <v>3337.5662622362083</v>
      </c>
      <c r="J29" s="38">
        <f t="shared" si="8"/>
        <v>602.51133914377147</v>
      </c>
      <c r="K29" s="38">
        <f t="shared" si="8"/>
        <v>0</v>
      </c>
      <c r="L29" s="38">
        <f t="shared" si="8"/>
        <v>37.218351359442998</v>
      </c>
      <c r="M29" s="38">
        <f t="shared" si="8"/>
        <v>0</v>
      </c>
      <c r="N29" s="38">
        <f t="shared" si="8"/>
        <v>10.148145135580599</v>
      </c>
      <c r="O29" s="38">
        <f t="shared" si="8"/>
        <v>0</v>
      </c>
      <c r="P29" s="38">
        <f t="shared" si="8"/>
        <v>0</v>
      </c>
      <c r="Q29" s="38">
        <f t="shared" si="8"/>
        <v>0</v>
      </c>
      <c r="R29" s="38">
        <f t="shared" si="8"/>
        <v>5.3854405692937988</v>
      </c>
      <c r="S29" s="38">
        <f t="shared" si="8"/>
        <v>236.63980336490116</v>
      </c>
      <c r="T29" s="38">
        <f t="shared" si="8"/>
        <v>389.45708986061072</v>
      </c>
      <c r="U29" s="38">
        <f t="shared" si="8"/>
        <v>0</v>
      </c>
      <c r="V29" s="38">
        <f t="shared" si="8"/>
        <v>10.677475025351097</v>
      </c>
      <c r="W29" s="38">
        <f t="shared" si="8"/>
        <v>0</v>
      </c>
      <c r="X29" s="38">
        <f t="shared" si="8"/>
        <v>0</v>
      </c>
      <c r="Y29" s="38">
        <f t="shared" si="8"/>
        <v>0</v>
      </c>
      <c r="Z29" s="38">
        <f t="shared" si="8"/>
        <v>0</v>
      </c>
      <c r="AA29" s="38">
        <f t="shared" si="8"/>
        <v>0</v>
      </c>
      <c r="AB29" s="38">
        <f t="shared" si="8"/>
        <v>14.0003868615524</v>
      </c>
      <c r="AC29" s="38">
        <f t="shared" si="8"/>
        <v>108.8981417357146</v>
      </c>
      <c r="AD29" s="38">
        <f t="shared" si="8"/>
        <v>12.051001193289299</v>
      </c>
      <c r="AE29" s="38">
        <f t="shared" si="8"/>
        <v>0</v>
      </c>
      <c r="AF29" s="38">
        <f t="shared" si="8"/>
        <v>172.52432325326021</v>
      </c>
      <c r="AG29" s="38">
        <f t="shared" si="8"/>
        <v>0</v>
      </c>
      <c r="AH29" s="38">
        <f t="shared" si="8"/>
        <v>0</v>
      </c>
      <c r="AI29" s="38">
        <f t="shared" ref="AI29:BK29" si="9">AI9+AI12+AI15+AI18+AI21+AI28</f>
        <v>0</v>
      </c>
      <c r="AJ29" s="38">
        <f t="shared" si="9"/>
        <v>0</v>
      </c>
      <c r="AK29" s="38">
        <f t="shared" si="9"/>
        <v>0</v>
      </c>
      <c r="AL29" s="38">
        <f t="shared" si="9"/>
        <v>24.173156187558192</v>
      </c>
      <c r="AM29" s="38">
        <f t="shared" si="9"/>
        <v>70.600599584574809</v>
      </c>
      <c r="AN29" s="38">
        <f t="shared" si="9"/>
        <v>410.86669746105929</v>
      </c>
      <c r="AO29" s="38">
        <f t="shared" si="9"/>
        <v>0</v>
      </c>
      <c r="AP29" s="38">
        <f t="shared" si="9"/>
        <v>88.187635911936383</v>
      </c>
      <c r="AQ29" s="38">
        <f t="shared" si="9"/>
        <v>0</v>
      </c>
      <c r="AR29" s="38">
        <f t="shared" si="9"/>
        <v>0</v>
      </c>
      <c r="AS29" s="38">
        <f t="shared" si="9"/>
        <v>0</v>
      </c>
      <c r="AT29" s="38">
        <f t="shared" si="9"/>
        <v>0</v>
      </c>
      <c r="AU29" s="38">
        <f t="shared" si="9"/>
        <v>0</v>
      </c>
      <c r="AV29" s="38">
        <f t="shared" si="9"/>
        <v>35.73263822986992</v>
      </c>
      <c r="AW29" s="38">
        <f t="shared" si="9"/>
        <v>791.93117448955604</v>
      </c>
      <c r="AX29" s="38">
        <f t="shared" si="9"/>
        <v>14.593584286967499</v>
      </c>
      <c r="AY29" s="38">
        <f t="shared" si="9"/>
        <v>0</v>
      </c>
      <c r="AZ29" s="38">
        <f t="shared" si="9"/>
        <v>141.71572155548131</v>
      </c>
      <c r="BA29" s="38">
        <f t="shared" si="9"/>
        <v>0</v>
      </c>
      <c r="BB29" s="38">
        <f t="shared" si="9"/>
        <v>0</v>
      </c>
      <c r="BC29" s="38">
        <f t="shared" si="9"/>
        <v>0</v>
      </c>
      <c r="BD29" s="38">
        <f t="shared" si="9"/>
        <v>0</v>
      </c>
      <c r="BE29" s="38">
        <f t="shared" si="9"/>
        <v>0</v>
      </c>
      <c r="BF29" s="38">
        <f t="shared" si="9"/>
        <v>8.4642747000406988</v>
      </c>
      <c r="BG29" s="38">
        <f t="shared" si="9"/>
        <v>58.997409949643497</v>
      </c>
      <c r="BH29" s="38">
        <f t="shared" si="9"/>
        <v>44.990012351676398</v>
      </c>
      <c r="BI29" s="38">
        <f t="shared" si="9"/>
        <v>0</v>
      </c>
      <c r="BJ29" s="38">
        <f t="shared" si="9"/>
        <v>20.573591854959201</v>
      </c>
      <c r="BK29" s="38">
        <f t="shared" si="9"/>
        <v>7176.1896189588551</v>
      </c>
    </row>
    <row r="30" spans="1:67" ht="3.75" customHeight="1">
      <c r="A30" s="17"/>
      <c r="B30" s="28"/>
      <c r="C30" s="58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9"/>
    </row>
    <row r="31" spans="1:67">
      <c r="A31" s="17" t="s">
        <v>1</v>
      </c>
      <c r="B31" s="24" t="s">
        <v>7</v>
      </c>
      <c r="C31" s="58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9"/>
    </row>
    <row r="32" spans="1:67" s="5" customFormat="1">
      <c r="A32" s="17" t="s">
        <v>80</v>
      </c>
      <c r="B32" s="25" t="s">
        <v>2</v>
      </c>
      <c r="C32" s="60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2"/>
    </row>
    <row r="33" spans="1:67" s="50" customFormat="1">
      <c r="A33" s="47"/>
      <c r="B33" s="48" t="s">
        <v>112</v>
      </c>
      <c r="C33" s="40">
        <v>0</v>
      </c>
      <c r="D33" s="40">
        <v>0.64800953751609991</v>
      </c>
      <c r="E33" s="40">
        <v>0</v>
      </c>
      <c r="F33" s="40">
        <v>0</v>
      </c>
      <c r="G33" s="40">
        <v>0</v>
      </c>
      <c r="H33" s="40">
        <v>8.945959442377081</v>
      </c>
      <c r="I33" s="40">
        <v>2.2576849644999997E-2</v>
      </c>
      <c r="J33" s="40">
        <v>0</v>
      </c>
      <c r="K33" s="40">
        <v>0</v>
      </c>
      <c r="L33" s="40">
        <v>0.89340827303050008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7.4763311153728891</v>
      </c>
      <c r="S33" s="40">
        <v>0</v>
      </c>
      <c r="T33" s="40">
        <v>0</v>
      </c>
      <c r="U33" s="40">
        <v>0</v>
      </c>
      <c r="V33" s="40">
        <v>0.35984193028969991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56.822065158857527</v>
      </c>
      <c r="AC33" s="40">
        <v>1.1385422683220001</v>
      </c>
      <c r="AD33" s="40">
        <v>0</v>
      </c>
      <c r="AE33" s="40">
        <v>0</v>
      </c>
      <c r="AF33" s="40">
        <v>22.171436346051891</v>
      </c>
      <c r="AG33" s="40">
        <v>0</v>
      </c>
      <c r="AH33" s="40">
        <v>0</v>
      </c>
      <c r="AI33" s="40">
        <v>0</v>
      </c>
      <c r="AJ33" s="40">
        <v>0</v>
      </c>
      <c r="AK33" s="40">
        <v>0</v>
      </c>
      <c r="AL33" s="40">
        <v>61.378798857427967</v>
      </c>
      <c r="AM33" s="40">
        <v>0.49006893699979998</v>
      </c>
      <c r="AN33" s="40">
        <v>0</v>
      </c>
      <c r="AO33" s="40">
        <v>0</v>
      </c>
      <c r="AP33" s="40">
        <v>8.1007251029917047</v>
      </c>
      <c r="AQ33" s="40">
        <v>0</v>
      </c>
      <c r="AR33" s="40">
        <v>0</v>
      </c>
      <c r="AS33" s="40">
        <v>0</v>
      </c>
      <c r="AT33" s="40">
        <v>0</v>
      </c>
      <c r="AU33" s="40">
        <v>0</v>
      </c>
      <c r="AV33" s="40">
        <v>311.07918208261975</v>
      </c>
      <c r="AW33" s="40">
        <v>7.4345063643528002</v>
      </c>
      <c r="AX33" s="40">
        <v>0</v>
      </c>
      <c r="AY33" s="40">
        <v>0</v>
      </c>
      <c r="AZ33" s="40">
        <v>85.78791547651214</v>
      </c>
      <c r="BA33" s="40">
        <v>0</v>
      </c>
      <c r="BB33" s="40">
        <v>0</v>
      </c>
      <c r="BC33" s="40">
        <v>0</v>
      </c>
      <c r="BD33" s="40">
        <v>0</v>
      </c>
      <c r="BE33" s="40">
        <v>0</v>
      </c>
      <c r="BF33" s="40">
        <v>67.446798872093652</v>
      </c>
      <c r="BG33" s="40">
        <v>0.10321302177409999</v>
      </c>
      <c r="BH33" s="40">
        <v>0</v>
      </c>
      <c r="BI33" s="40">
        <v>0</v>
      </c>
      <c r="BJ33" s="40">
        <v>7.6451433909618034</v>
      </c>
      <c r="BK33" s="49">
        <f>SUM(C33:BJ33)</f>
        <v>647.9445230271964</v>
      </c>
    </row>
    <row r="34" spans="1:67" s="5" customFormat="1">
      <c r="A34" s="17"/>
      <c r="B34" s="26" t="s">
        <v>89</v>
      </c>
      <c r="C34" s="38">
        <f>SUM(C33)</f>
        <v>0</v>
      </c>
      <c r="D34" s="38">
        <f t="shared" ref="D34:BJ34" si="10">SUM(D33)</f>
        <v>0.64800953751609991</v>
      </c>
      <c r="E34" s="38">
        <f t="shared" si="10"/>
        <v>0</v>
      </c>
      <c r="F34" s="38">
        <f t="shared" si="10"/>
        <v>0</v>
      </c>
      <c r="G34" s="38">
        <f t="shared" si="10"/>
        <v>0</v>
      </c>
      <c r="H34" s="38">
        <f t="shared" si="10"/>
        <v>8.945959442377081</v>
      </c>
      <c r="I34" s="38">
        <f t="shared" si="10"/>
        <v>2.2576849644999997E-2</v>
      </c>
      <c r="J34" s="38">
        <f t="shared" si="10"/>
        <v>0</v>
      </c>
      <c r="K34" s="38">
        <f t="shared" si="10"/>
        <v>0</v>
      </c>
      <c r="L34" s="38">
        <f t="shared" si="10"/>
        <v>0.89340827303050008</v>
      </c>
      <c r="M34" s="38">
        <f t="shared" si="10"/>
        <v>0</v>
      </c>
      <c r="N34" s="38">
        <f t="shared" si="10"/>
        <v>0</v>
      </c>
      <c r="O34" s="38">
        <f t="shared" si="10"/>
        <v>0</v>
      </c>
      <c r="P34" s="38">
        <f t="shared" si="10"/>
        <v>0</v>
      </c>
      <c r="Q34" s="38">
        <f t="shared" si="10"/>
        <v>0</v>
      </c>
      <c r="R34" s="38">
        <f t="shared" si="10"/>
        <v>7.4763311153728891</v>
      </c>
      <c r="S34" s="38">
        <f t="shared" si="10"/>
        <v>0</v>
      </c>
      <c r="T34" s="38">
        <f t="shared" si="10"/>
        <v>0</v>
      </c>
      <c r="U34" s="38">
        <f t="shared" si="10"/>
        <v>0</v>
      </c>
      <c r="V34" s="38">
        <f t="shared" si="10"/>
        <v>0.35984193028969991</v>
      </c>
      <c r="W34" s="38">
        <f t="shared" si="10"/>
        <v>0</v>
      </c>
      <c r="X34" s="38">
        <f t="shared" si="10"/>
        <v>0</v>
      </c>
      <c r="Y34" s="38">
        <f t="shared" si="10"/>
        <v>0</v>
      </c>
      <c r="Z34" s="38">
        <f t="shared" si="10"/>
        <v>0</v>
      </c>
      <c r="AA34" s="38">
        <f t="shared" si="10"/>
        <v>0</v>
      </c>
      <c r="AB34" s="38">
        <f t="shared" si="10"/>
        <v>56.822065158857527</v>
      </c>
      <c r="AC34" s="38">
        <f t="shared" si="10"/>
        <v>1.1385422683220001</v>
      </c>
      <c r="AD34" s="38">
        <f t="shared" si="10"/>
        <v>0</v>
      </c>
      <c r="AE34" s="38">
        <f t="shared" si="10"/>
        <v>0</v>
      </c>
      <c r="AF34" s="38">
        <f t="shared" si="10"/>
        <v>22.171436346051891</v>
      </c>
      <c r="AG34" s="38">
        <f t="shared" si="10"/>
        <v>0</v>
      </c>
      <c r="AH34" s="38">
        <f t="shared" si="10"/>
        <v>0</v>
      </c>
      <c r="AI34" s="38">
        <f t="shared" si="10"/>
        <v>0</v>
      </c>
      <c r="AJ34" s="38">
        <f t="shared" si="10"/>
        <v>0</v>
      </c>
      <c r="AK34" s="38">
        <f t="shared" si="10"/>
        <v>0</v>
      </c>
      <c r="AL34" s="38">
        <f t="shared" si="10"/>
        <v>61.378798857427967</v>
      </c>
      <c r="AM34" s="38">
        <f t="shared" si="10"/>
        <v>0.49006893699979998</v>
      </c>
      <c r="AN34" s="38">
        <f t="shared" si="10"/>
        <v>0</v>
      </c>
      <c r="AO34" s="38">
        <f t="shared" si="10"/>
        <v>0</v>
      </c>
      <c r="AP34" s="38">
        <f t="shared" si="10"/>
        <v>8.1007251029917047</v>
      </c>
      <c r="AQ34" s="38">
        <f t="shared" si="10"/>
        <v>0</v>
      </c>
      <c r="AR34" s="38">
        <f t="shared" si="10"/>
        <v>0</v>
      </c>
      <c r="AS34" s="38">
        <f t="shared" si="10"/>
        <v>0</v>
      </c>
      <c r="AT34" s="38">
        <f t="shared" si="10"/>
        <v>0</v>
      </c>
      <c r="AU34" s="38">
        <f t="shared" si="10"/>
        <v>0</v>
      </c>
      <c r="AV34" s="38">
        <f t="shared" si="10"/>
        <v>311.07918208261975</v>
      </c>
      <c r="AW34" s="38">
        <f t="shared" si="10"/>
        <v>7.4345063643528002</v>
      </c>
      <c r="AX34" s="38">
        <f t="shared" si="10"/>
        <v>0</v>
      </c>
      <c r="AY34" s="38">
        <f t="shared" si="10"/>
        <v>0</v>
      </c>
      <c r="AZ34" s="38">
        <f t="shared" si="10"/>
        <v>85.78791547651214</v>
      </c>
      <c r="BA34" s="38">
        <f t="shared" si="10"/>
        <v>0</v>
      </c>
      <c r="BB34" s="38">
        <f t="shared" si="10"/>
        <v>0</v>
      </c>
      <c r="BC34" s="38">
        <f t="shared" si="10"/>
        <v>0</v>
      </c>
      <c r="BD34" s="38">
        <f t="shared" si="10"/>
        <v>0</v>
      </c>
      <c r="BE34" s="38">
        <f t="shared" si="10"/>
        <v>0</v>
      </c>
      <c r="BF34" s="38">
        <f t="shared" si="10"/>
        <v>67.446798872093652</v>
      </c>
      <c r="BG34" s="38">
        <f t="shared" si="10"/>
        <v>0.10321302177409999</v>
      </c>
      <c r="BH34" s="38">
        <f t="shared" si="10"/>
        <v>0</v>
      </c>
      <c r="BI34" s="38">
        <f t="shared" si="10"/>
        <v>0</v>
      </c>
      <c r="BJ34" s="38">
        <f t="shared" si="10"/>
        <v>7.6451433909618034</v>
      </c>
      <c r="BK34" s="38">
        <f>SUM(BK33)</f>
        <v>647.9445230271964</v>
      </c>
    </row>
    <row r="35" spans="1:67">
      <c r="A35" s="17" t="s">
        <v>81</v>
      </c>
      <c r="B35" s="25" t="s">
        <v>17</v>
      </c>
      <c r="C35" s="58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9"/>
    </row>
    <row r="36" spans="1:67">
      <c r="A36" s="17"/>
      <c r="B36" s="34" t="s">
        <v>113</v>
      </c>
      <c r="C36" s="40">
        <v>0</v>
      </c>
      <c r="D36" s="40">
        <v>0.63720375816120001</v>
      </c>
      <c r="E36" s="40">
        <v>0</v>
      </c>
      <c r="F36" s="40">
        <v>0</v>
      </c>
      <c r="G36" s="40">
        <v>0</v>
      </c>
      <c r="H36" s="40">
        <v>5.0333833310324971</v>
      </c>
      <c r="I36" s="40">
        <v>1.3429745517414999</v>
      </c>
      <c r="J36" s="40">
        <v>0</v>
      </c>
      <c r="K36" s="40">
        <v>0</v>
      </c>
      <c r="L36" s="40">
        <v>2.2119442220625003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2.3381968579365995</v>
      </c>
      <c r="S36" s="40">
        <v>0.3897635567419</v>
      </c>
      <c r="T36" s="40">
        <v>0</v>
      </c>
      <c r="U36" s="40">
        <v>0</v>
      </c>
      <c r="V36" s="40">
        <v>0.82837349090250012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  <c r="AB36" s="40">
        <v>30.562889982405352</v>
      </c>
      <c r="AC36" s="40">
        <v>1.6469939026445</v>
      </c>
      <c r="AD36" s="40">
        <v>0</v>
      </c>
      <c r="AE36" s="40">
        <v>0</v>
      </c>
      <c r="AF36" s="40">
        <v>23.30440870043704</v>
      </c>
      <c r="AG36" s="40">
        <v>0</v>
      </c>
      <c r="AH36" s="40">
        <v>0</v>
      </c>
      <c r="AI36" s="40">
        <v>0</v>
      </c>
      <c r="AJ36" s="40">
        <v>0</v>
      </c>
      <c r="AK36" s="40">
        <v>0</v>
      </c>
      <c r="AL36" s="40">
        <v>41.865378724385074</v>
      </c>
      <c r="AM36" s="40">
        <v>1.7144576976771</v>
      </c>
      <c r="AN36" s="40">
        <v>0</v>
      </c>
      <c r="AO36" s="40">
        <v>0</v>
      </c>
      <c r="AP36" s="40">
        <v>11.520397415506205</v>
      </c>
      <c r="AQ36" s="40">
        <v>0</v>
      </c>
      <c r="AR36" s="40">
        <v>0</v>
      </c>
      <c r="AS36" s="40">
        <v>0</v>
      </c>
      <c r="AT36" s="40">
        <v>0</v>
      </c>
      <c r="AU36" s="40">
        <v>0</v>
      </c>
      <c r="AV36" s="40">
        <v>139.76987990285716</v>
      </c>
      <c r="AW36" s="40">
        <v>15.148396804897496</v>
      </c>
      <c r="AX36" s="40">
        <v>0</v>
      </c>
      <c r="AY36" s="40">
        <v>0</v>
      </c>
      <c r="AZ36" s="40">
        <v>121.13255301612199</v>
      </c>
      <c r="BA36" s="40">
        <v>0</v>
      </c>
      <c r="BB36" s="40">
        <v>0</v>
      </c>
      <c r="BC36" s="40">
        <v>0</v>
      </c>
      <c r="BD36" s="40">
        <v>0</v>
      </c>
      <c r="BE36" s="40">
        <v>0</v>
      </c>
      <c r="BF36" s="40">
        <v>29.961223561559809</v>
      </c>
      <c r="BG36" s="40">
        <v>2.8561695196765999</v>
      </c>
      <c r="BH36" s="40">
        <v>0</v>
      </c>
      <c r="BI36" s="40">
        <v>0</v>
      </c>
      <c r="BJ36" s="40">
        <v>14.515286949283</v>
      </c>
      <c r="BK36" s="41">
        <f t="shared" ref="BK36:BK41" si="11">SUM(C36:BJ36)</f>
        <v>446.77987594603002</v>
      </c>
      <c r="BM36" s="42"/>
      <c r="BO36" s="42"/>
    </row>
    <row r="37" spans="1:67">
      <c r="A37" s="17"/>
      <c r="B37" s="34" t="s">
        <v>114</v>
      </c>
      <c r="C37" s="40">
        <v>0</v>
      </c>
      <c r="D37" s="40">
        <v>0.65337554445160007</v>
      </c>
      <c r="E37" s="40">
        <v>0</v>
      </c>
      <c r="F37" s="40">
        <v>0</v>
      </c>
      <c r="G37" s="40">
        <v>0</v>
      </c>
      <c r="H37" s="40">
        <v>5.5002740460180011</v>
      </c>
      <c r="I37" s="40">
        <v>5.0114597650316002</v>
      </c>
      <c r="J37" s="40">
        <v>0</v>
      </c>
      <c r="K37" s="40">
        <v>0</v>
      </c>
      <c r="L37" s="40">
        <v>4.0073782208691009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2.7173888108608959</v>
      </c>
      <c r="S37" s="40">
        <v>3.6147225965804002</v>
      </c>
      <c r="T37" s="40">
        <v>0</v>
      </c>
      <c r="U37" s="40">
        <v>0</v>
      </c>
      <c r="V37" s="40">
        <v>0.81817971619279994</v>
      </c>
      <c r="W37" s="40">
        <v>0</v>
      </c>
      <c r="X37" s="40">
        <v>0</v>
      </c>
      <c r="Y37" s="40">
        <v>0</v>
      </c>
      <c r="Z37" s="40">
        <v>0</v>
      </c>
      <c r="AA37" s="40">
        <v>0</v>
      </c>
      <c r="AB37" s="40">
        <v>65.745320420843314</v>
      </c>
      <c r="AC37" s="40">
        <v>5.2337739003211006</v>
      </c>
      <c r="AD37" s="40">
        <v>0</v>
      </c>
      <c r="AE37" s="40">
        <v>0</v>
      </c>
      <c r="AF37" s="40">
        <v>28.273928019305913</v>
      </c>
      <c r="AG37" s="40">
        <v>0</v>
      </c>
      <c r="AH37" s="40">
        <v>0</v>
      </c>
      <c r="AI37" s="40">
        <v>0</v>
      </c>
      <c r="AJ37" s="40">
        <v>0</v>
      </c>
      <c r="AK37" s="40">
        <v>0</v>
      </c>
      <c r="AL37" s="40">
        <v>86.09649338621179</v>
      </c>
      <c r="AM37" s="40">
        <v>2.7753788187734996</v>
      </c>
      <c r="AN37" s="40">
        <v>0</v>
      </c>
      <c r="AO37" s="40">
        <v>0</v>
      </c>
      <c r="AP37" s="40">
        <v>15.830861027794295</v>
      </c>
      <c r="AQ37" s="40">
        <v>0</v>
      </c>
      <c r="AR37" s="40">
        <v>0</v>
      </c>
      <c r="AS37" s="40">
        <v>0</v>
      </c>
      <c r="AT37" s="40">
        <v>0</v>
      </c>
      <c r="AU37" s="40">
        <v>0</v>
      </c>
      <c r="AV37" s="40">
        <v>107.43678188254179</v>
      </c>
      <c r="AW37" s="40">
        <v>9.4328333444475998</v>
      </c>
      <c r="AX37" s="40">
        <v>0</v>
      </c>
      <c r="AY37" s="40">
        <v>0</v>
      </c>
      <c r="AZ37" s="40">
        <v>74.550097166037105</v>
      </c>
      <c r="BA37" s="40">
        <v>0</v>
      </c>
      <c r="BB37" s="40">
        <v>0</v>
      </c>
      <c r="BC37" s="40">
        <v>0</v>
      </c>
      <c r="BD37" s="40">
        <v>0</v>
      </c>
      <c r="BE37" s="40">
        <v>0</v>
      </c>
      <c r="BF37" s="40">
        <v>28.143282925491423</v>
      </c>
      <c r="BG37" s="40">
        <v>0.8950933210962001</v>
      </c>
      <c r="BH37" s="40">
        <v>0</v>
      </c>
      <c r="BI37" s="40">
        <v>0</v>
      </c>
      <c r="BJ37" s="40">
        <v>6.7898385307700995</v>
      </c>
      <c r="BK37" s="41">
        <f t="shared" si="11"/>
        <v>453.5264614436386</v>
      </c>
      <c r="BM37" s="42"/>
      <c r="BO37" s="42"/>
    </row>
    <row r="38" spans="1:67">
      <c r="A38" s="17"/>
      <c r="B38" s="34" t="s">
        <v>123</v>
      </c>
      <c r="C38" s="40">
        <v>0</v>
      </c>
      <c r="D38" s="40">
        <v>0.56764564293539999</v>
      </c>
      <c r="E38" s="40">
        <v>0</v>
      </c>
      <c r="F38" s="40">
        <v>0</v>
      </c>
      <c r="G38" s="40">
        <v>0</v>
      </c>
      <c r="H38" s="40">
        <v>1.6292278576826007</v>
      </c>
      <c r="I38" s="40">
        <v>0</v>
      </c>
      <c r="J38" s="40">
        <v>0</v>
      </c>
      <c r="K38" s="40">
        <v>0</v>
      </c>
      <c r="L38" s="40">
        <v>0.44453521816059993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1.7794837956751031</v>
      </c>
      <c r="S38" s="40">
        <v>1.6113647903099999E-2</v>
      </c>
      <c r="T38" s="40">
        <v>0</v>
      </c>
      <c r="U38" s="40">
        <v>0</v>
      </c>
      <c r="V38" s="40">
        <v>0.14819075999960002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47.444798329703367</v>
      </c>
      <c r="AC38" s="40">
        <v>10.329956644868895</v>
      </c>
      <c r="AD38" s="40">
        <v>0</v>
      </c>
      <c r="AE38" s="40">
        <v>0</v>
      </c>
      <c r="AF38" s="40">
        <v>61.098935674658584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67.032800757070532</v>
      </c>
      <c r="AM38" s="40">
        <v>10.297015106610701</v>
      </c>
      <c r="AN38" s="40">
        <v>0.56375429032250002</v>
      </c>
      <c r="AO38" s="40">
        <v>0</v>
      </c>
      <c r="AP38" s="40">
        <v>34.703917180565334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9.7666035368284039</v>
      </c>
      <c r="AW38" s="40">
        <v>0.31429329532220002</v>
      </c>
      <c r="AX38" s="40">
        <v>0</v>
      </c>
      <c r="AY38" s="40">
        <v>0</v>
      </c>
      <c r="AZ38" s="40">
        <v>5.7569537832555975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6.1568976267589006</v>
      </c>
      <c r="BG38" s="40">
        <v>0.31834078848360003</v>
      </c>
      <c r="BH38" s="40">
        <v>0</v>
      </c>
      <c r="BI38" s="40">
        <v>0</v>
      </c>
      <c r="BJ38" s="40">
        <v>1.4068565300638001</v>
      </c>
      <c r="BK38" s="41">
        <f t="shared" si="11"/>
        <v>259.77632046686881</v>
      </c>
      <c r="BM38" s="42"/>
      <c r="BO38" s="42"/>
    </row>
    <row r="39" spans="1:67">
      <c r="A39" s="17"/>
      <c r="B39" s="34" t="s">
        <v>115</v>
      </c>
      <c r="C39" s="40">
        <v>0</v>
      </c>
      <c r="D39" s="40">
        <v>1.5622693628387001</v>
      </c>
      <c r="E39" s="40">
        <v>3.6794166741290004</v>
      </c>
      <c r="F39" s="40">
        <v>0</v>
      </c>
      <c r="G39" s="40">
        <v>0</v>
      </c>
      <c r="H39" s="40">
        <v>1.3550444973448992</v>
      </c>
      <c r="I39" s="40">
        <v>53.025752702354701</v>
      </c>
      <c r="J39" s="40">
        <v>0</v>
      </c>
      <c r="K39" s="40">
        <v>0</v>
      </c>
      <c r="L39" s="40">
        <v>0.44122998893510001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0.45035040838000018</v>
      </c>
      <c r="S39" s="40">
        <v>5.7130111933545988</v>
      </c>
      <c r="T39" s="40">
        <v>0</v>
      </c>
      <c r="U39" s="40">
        <v>0</v>
      </c>
      <c r="V39" s="40">
        <v>1.9558190903200001E-2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16.552169162573367</v>
      </c>
      <c r="AC39" s="40">
        <v>1.7559930236767995</v>
      </c>
      <c r="AD39" s="40">
        <v>0</v>
      </c>
      <c r="AE39" s="40">
        <v>0</v>
      </c>
      <c r="AF39" s="40">
        <v>4.3908678764169995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21.507328568557487</v>
      </c>
      <c r="AM39" s="40">
        <v>2.9958083783220002</v>
      </c>
      <c r="AN39" s="40">
        <v>0</v>
      </c>
      <c r="AO39" s="40">
        <v>0</v>
      </c>
      <c r="AP39" s="40">
        <v>0.61805480196720008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15.556650312935513</v>
      </c>
      <c r="AW39" s="40">
        <v>62.700935089902295</v>
      </c>
      <c r="AX39" s="40">
        <v>0</v>
      </c>
      <c r="AY39" s="40">
        <v>0</v>
      </c>
      <c r="AZ39" s="40">
        <v>1.5970884345146001</v>
      </c>
      <c r="BA39" s="40">
        <v>0</v>
      </c>
      <c r="BB39" s="40">
        <v>0</v>
      </c>
      <c r="BC39" s="40">
        <v>0</v>
      </c>
      <c r="BD39" s="40">
        <v>0</v>
      </c>
      <c r="BE39" s="40">
        <v>0</v>
      </c>
      <c r="BF39" s="40">
        <v>5.6779978540956009</v>
      </c>
      <c r="BG39" s="40">
        <v>6.77213538708E-2</v>
      </c>
      <c r="BH39" s="40">
        <v>0</v>
      </c>
      <c r="BI39" s="40">
        <v>0</v>
      </c>
      <c r="BJ39" s="40">
        <v>0</v>
      </c>
      <c r="BK39" s="41">
        <f t="shared" si="11"/>
        <v>199.66724787507283</v>
      </c>
      <c r="BM39" s="42"/>
      <c r="BO39" s="42"/>
    </row>
    <row r="40" spans="1:67">
      <c r="A40" s="17"/>
      <c r="B40" s="34" t="s">
        <v>116</v>
      </c>
      <c r="C40" s="40">
        <v>0</v>
      </c>
      <c r="D40" s="40">
        <v>0.74167923829030002</v>
      </c>
      <c r="E40" s="40">
        <v>0</v>
      </c>
      <c r="F40" s="40">
        <v>0</v>
      </c>
      <c r="G40" s="40">
        <v>0</v>
      </c>
      <c r="H40" s="40">
        <v>1.9929687392761999</v>
      </c>
      <c r="I40" s="40">
        <v>0</v>
      </c>
      <c r="J40" s="40">
        <v>0</v>
      </c>
      <c r="K40" s="40">
        <v>0</v>
      </c>
      <c r="L40" s="40">
        <v>2.6999631014177998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0.81295981360530001</v>
      </c>
      <c r="S40" s="40">
        <v>0</v>
      </c>
      <c r="T40" s="40">
        <v>0</v>
      </c>
      <c r="U40" s="40">
        <v>0</v>
      </c>
      <c r="V40" s="40">
        <v>9.2806792741600003E-2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5.4914911099258017</v>
      </c>
      <c r="AC40" s="40">
        <v>8.4684465419199995E-2</v>
      </c>
      <c r="AD40" s="40">
        <v>0</v>
      </c>
      <c r="AE40" s="40">
        <v>0</v>
      </c>
      <c r="AF40" s="40">
        <v>1.5478173506121002</v>
      </c>
      <c r="AG40" s="40">
        <v>0</v>
      </c>
      <c r="AH40" s="40">
        <v>0</v>
      </c>
      <c r="AI40" s="40">
        <v>0</v>
      </c>
      <c r="AJ40" s="40">
        <v>0</v>
      </c>
      <c r="AK40" s="40">
        <v>0</v>
      </c>
      <c r="AL40" s="40">
        <v>5.0085140365214933</v>
      </c>
      <c r="AM40" s="40">
        <v>0.17647426587080001</v>
      </c>
      <c r="AN40" s="40">
        <v>0</v>
      </c>
      <c r="AO40" s="40">
        <v>0</v>
      </c>
      <c r="AP40" s="40">
        <v>0.34716466261270007</v>
      </c>
      <c r="AQ40" s="40">
        <v>0</v>
      </c>
      <c r="AR40" s="40">
        <v>0</v>
      </c>
      <c r="AS40" s="40">
        <v>0</v>
      </c>
      <c r="AT40" s="40">
        <v>0</v>
      </c>
      <c r="AU40" s="40">
        <v>0</v>
      </c>
      <c r="AV40" s="40">
        <v>11.440134081299686</v>
      </c>
      <c r="AW40" s="40">
        <v>0.34000306809660003</v>
      </c>
      <c r="AX40" s="40">
        <v>0</v>
      </c>
      <c r="AY40" s="40">
        <v>0</v>
      </c>
      <c r="AZ40" s="40">
        <v>5.267770800869001</v>
      </c>
      <c r="BA40" s="40">
        <v>0</v>
      </c>
      <c r="BB40" s="40">
        <v>0</v>
      </c>
      <c r="BC40" s="40">
        <v>0</v>
      </c>
      <c r="BD40" s="40">
        <v>0</v>
      </c>
      <c r="BE40" s="40">
        <v>0</v>
      </c>
      <c r="BF40" s="40">
        <v>3.5953355944508933</v>
      </c>
      <c r="BG40" s="40">
        <v>0.43279481261290004</v>
      </c>
      <c r="BH40" s="40">
        <v>0</v>
      </c>
      <c r="BI40" s="40">
        <v>0</v>
      </c>
      <c r="BJ40" s="40">
        <v>0.45745717564479998</v>
      </c>
      <c r="BK40" s="41">
        <f t="shared" si="11"/>
        <v>40.530019109267165</v>
      </c>
      <c r="BM40" s="42"/>
      <c r="BO40" s="42"/>
    </row>
    <row r="41" spans="1:67">
      <c r="A41" s="17"/>
      <c r="B41" s="34" t="s">
        <v>124</v>
      </c>
      <c r="C41" s="40">
        <v>0</v>
      </c>
      <c r="D41" s="40">
        <v>0.50362178870959995</v>
      </c>
      <c r="E41" s="40">
        <v>0</v>
      </c>
      <c r="F41" s="40">
        <v>0</v>
      </c>
      <c r="G41" s="40">
        <v>0</v>
      </c>
      <c r="H41" s="40">
        <v>1.4169763569376022</v>
      </c>
      <c r="I41" s="40">
        <v>2.7817850321999998E-3</v>
      </c>
      <c r="J41" s="40">
        <v>0</v>
      </c>
      <c r="K41" s="40">
        <v>0</v>
      </c>
      <c r="L41" s="40">
        <v>0.7755668935476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1.6361463187419016</v>
      </c>
      <c r="S41" s="40">
        <v>5.80323387096E-2</v>
      </c>
      <c r="T41" s="40">
        <v>0</v>
      </c>
      <c r="U41" s="40">
        <v>0</v>
      </c>
      <c r="V41" s="40">
        <v>0.11645293232230002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36.698943236215271</v>
      </c>
      <c r="AC41" s="40">
        <v>3.4059396995470999</v>
      </c>
      <c r="AD41" s="40">
        <v>0</v>
      </c>
      <c r="AE41" s="40">
        <v>0</v>
      </c>
      <c r="AF41" s="40">
        <v>44.345208996263608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70.43167615002001</v>
      </c>
      <c r="AM41" s="40">
        <v>6.5859121428678975</v>
      </c>
      <c r="AN41" s="40">
        <v>0.56959525354809992</v>
      </c>
      <c r="AO41" s="40">
        <v>0</v>
      </c>
      <c r="AP41" s="40">
        <v>41.18759821861493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9.7806343852801074</v>
      </c>
      <c r="AW41" s="40">
        <v>0.1030881839675</v>
      </c>
      <c r="AX41" s="40">
        <v>0</v>
      </c>
      <c r="AY41" s="40">
        <v>0</v>
      </c>
      <c r="AZ41" s="40">
        <v>5.0511138233523987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7.023748106087127</v>
      </c>
      <c r="BG41" s="40">
        <v>0.16749563354810001</v>
      </c>
      <c r="BH41" s="40">
        <v>0</v>
      </c>
      <c r="BI41" s="40">
        <v>0</v>
      </c>
      <c r="BJ41" s="40">
        <v>4.0252169179018997</v>
      </c>
      <c r="BK41" s="41">
        <f t="shared" si="11"/>
        <v>233.88574916121487</v>
      </c>
      <c r="BM41" s="42"/>
      <c r="BO41" s="42"/>
    </row>
    <row r="42" spans="1:67">
      <c r="A42" s="17"/>
      <c r="B42" s="26" t="s">
        <v>90</v>
      </c>
      <c r="C42" s="36">
        <f>SUM(C36:C41)</f>
        <v>0</v>
      </c>
      <c r="D42" s="36">
        <f t="shared" ref="D42:BJ42" si="12">SUM(D36:D41)</f>
        <v>4.6657953353868002</v>
      </c>
      <c r="E42" s="36">
        <f t="shared" si="12"/>
        <v>3.6794166741290004</v>
      </c>
      <c r="F42" s="36">
        <f t="shared" si="12"/>
        <v>0</v>
      </c>
      <c r="G42" s="36">
        <f t="shared" si="12"/>
        <v>0</v>
      </c>
      <c r="H42" s="36">
        <f t="shared" si="12"/>
        <v>16.927874828291802</v>
      </c>
      <c r="I42" s="36">
        <f t="shared" si="12"/>
        <v>59.382968804160001</v>
      </c>
      <c r="J42" s="36">
        <f t="shared" si="12"/>
        <v>0</v>
      </c>
      <c r="K42" s="36">
        <f t="shared" si="12"/>
        <v>0</v>
      </c>
      <c r="L42" s="36">
        <f t="shared" si="12"/>
        <v>10.580617644992701</v>
      </c>
      <c r="M42" s="36">
        <f t="shared" si="12"/>
        <v>0</v>
      </c>
      <c r="N42" s="36">
        <f t="shared" si="12"/>
        <v>0</v>
      </c>
      <c r="O42" s="36">
        <f t="shared" si="12"/>
        <v>0</v>
      </c>
      <c r="P42" s="36">
        <f t="shared" si="12"/>
        <v>0</v>
      </c>
      <c r="Q42" s="36">
        <f t="shared" si="12"/>
        <v>0</v>
      </c>
      <c r="R42" s="36">
        <f t="shared" si="12"/>
        <v>9.7345260051998004</v>
      </c>
      <c r="S42" s="36">
        <f t="shared" si="12"/>
        <v>9.7916433332895991</v>
      </c>
      <c r="T42" s="36">
        <f t="shared" si="12"/>
        <v>0</v>
      </c>
      <c r="U42" s="36">
        <f t="shared" si="12"/>
        <v>0</v>
      </c>
      <c r="V42" s="36">
        <f t="shared" si="12"/>
        <v>2.0235618830619999</v>
      </c>
      <c r="W42" s="36">
        <f t="shared" si="12"/>
        <v>0</v>
      </c>
      <c r="X42" s="36">
        <f t="shared" si="12"/>
        <v>0</v>
      </c>
      <c r="Y42" s="36">
        <f t="shared" si="12"/>
        <v>0</v>
      </c>
      <c r="Z42" s="36">
        <f t="shared" si="12"/>
        <v>0</v>
      </c>
      <c r="AA42" s="36">
        <f t="shared" si="12"/>
        <v>0</v>
      </c>
      <c r="AB42" s="36">
        <f t="shared" si="12"/>
        <v>202.49561224166644</v>
      </c>
      <c r="AC42" s="36">
        <f t="shared" si="12"/>
        <v>22.457341636477597</v>
      </c>
      <c r="AD42" s="36">
        <f t="shared" si="12"/>
        <v>0</v>
      </c>
      <c r="AE42" s="36">
        <f t="shared" si="12"/>
        <v>0</v>
      </c>
      <c r="AF42" s="36">
        <f t="shared" si="12"/>
        <v>162.96116661769426</v>
      </c>
      <c r="AG42" s="36">
        <f t="shared" si="12"/>
        <v>0</v>
      </c>
      <c r="AH42" s="36">
        <f t="shared" si="12"/>
        <v>0</v>
      </c>
      <c r="AI42" s="36">
        <f t="shared" si="12"/>
        <v>0</v>
      </c>
      <c r="AJ42" s="36">
        <f t="shared" si="12"/>
        <v>0</v>
      </c>
      <c r="AK42" s="36">
        <f t="shared" si="12"/>
        <v>0</v>
      </c>
      <c r="AL42" s="36">
        <f t="shared" si="12"/>
        <v>291.94219162276636</v>
      </c>
      <c r="AM42" s="36">
        <f t="shared" si="12"/>
        <v>24.545046410122001</v>
      </c>
      <c r="AN42" s="36">
        <f t="shared" si="12"/>
        <v>1.1333495438706001</v>
      </c>
      <c r="AO42" s="36">
        <f t="shared" si="12"/>
        <v>0</v>
      </c>
      <c r="AP42" s="36">
        <f t="shared" si="12"/>
        <v>104.20799330706066</v>
      </c>
      <c r="AQ42" s="36">
        <f t="shared" si="12"/>
        <v>0</v>
      </c>
      <c r="AR42" s="36">
        <f t="shared" si="12"/>
        <v>0</v>
      </c>
      <c r="AS42" s="36">
        <f t="shared" si="12"/>
        <v>0</v>
      </c>
      <c r="AT42" s="36">
        <f t="shared" si="12"/>
        <v>0</v>
      </c>
      <c r="AU42" s="36">
        <f t="shared" si="12"/>
        <v>0</v>
      </c>
      <c r="AV42" s="36">
        <f t="shared" si="12"/>
        <v>293.75068410174265</v>
      </c>
      <c r="AW42" s="36">
        <f t="shared" si="12"/>
        <v>88.0395497866337</v>
      </c>
      <c r="AX42" s="36">
        <f t="shared" si="12"/>
        <v>0</v>
      </c>
      <c r="AY42" s="36">
        <f t="shared" si="12"/>
        <v>0</v>
      </c>
      <c r="AZ42" s="36">
        <f t="shared" si="12"/>
        <v>213.35557702415068</v>
      </c>
      <c r="BA42" s="36">
        <f t="shared" si="12"/>
        <v>0</v>
      </c>
      <c r="BB42" s="36">
        <f t="shared" si="12"/>
        <v>0</v>
      </c>
      <c r="BC42" s="36">
        <f t="shared" si="12"/>
        <v>0</v>
      </c>
      <c r="BD42" s="36">
        <f t="shared" si="12"/>
        <v>0</v>
      </c>
      <c r="BE42" s="36">
        <f t="shared" si="12"/>
        <v>0</v>
      </c>
      <c r="BF42" s="36">
        <f t="shared" si="12"/>
        <v>80.558485668443737</v>
      </c>
      <c r="BG42" s="36">
        <f t="shared" si="12"/>
        <v>4.7376154292881996</v>
      </c>
      <c r="BH42" s="36">
        <f t="shared" si="12"/>
        <v>0</v>
      </c>
      <c r="BI42" s="36">
        <f t="shared" si="12"/>
        <v>0</v>
      </c>
      <c r="BJ42" s="36">
        <f t="shared" si="12"/>
        <v>27.194656103663601</v>
      </c>
      <c r="BK42" s="38">
        <f>SUM(BK36:BK41)</f>
        <v>1634.1656740020924</v>
      </c>
    </row>
    <row r="43" spans="1:67">
      <c r="A43" s="17"/>
      <c r="B43" s="27" t="s">
        <v>88</v>
      </c>
      <c r="C43" s="36">
        <f>C34+C42</f>
        <v>0</v>
      </c>
      <c r="D43" s="36">
        <f t="shared" ref="D43:BJ43" si="13">D34+D42</f>
        <v>5.3138048729029004</v>
      </c>
      <c r="E43" s="36">
        <f t="shared" si="13"/>
        <v>3.6794166741290004</v>
      </c>
      <c r="F43" s="36">
        <f t="shared" si="13"/>
        <v>0</v>
      </c>
      <c r="G43" s="36">
        <f t="shared" si="13"/>
        <v>0</v>
      </c>
      <c r="H43" s="36">
        <f t="shared" si="13"/>
        <v>25.873834270668883</v>
      </c>
      <c r="I43" s="36">
        <f t="shared" si="13"/>
        <v>59.405545653805</v>
      </c>
      <c r="J43" s="36">
        <f t="shared" si="13"/>
        <v>0</v>
      </c>
      <c r="K43" s="36">
        <f t="shared" si="13"/>
        <v>0</v>
      </c>
      <c r="L43" s="36">
        <f t="shared" si="13"/>
        <v>11.474025918023202</v>
      </c>
      <c r="M43" s="36">
        <f t="shared" si="13"/>
        <v>0</v>
      </c>
      <c r="N43" s="36">
        <f t="shared" si="13"/>
        <v>0</v>
      </c>
      <c r="O43" s="36">
        <f t="shared" si="13"/>
        <v>0</v>
      </c>
      <c r="P43" s="36">
        <f t="shared" si="13"/>
        <v>0</v>
      </c>
      <c r="Q43" s="36">
        <f t="shared" si="13"/>
        <v>0</v>
      </c>
      <c r="R43" s="36">
        <f t="shared" si="13"/>
        <v>17.21085712057269</v>
      </c>
      <c r="S43" s="36">
        <f t="shared" si="13"/>
        <v>9.7916433332895991</v>
      </c>
      <c r="T43" s="36">
        <f t="shared" si="13"/>
        <v>0</v>
      </c>
      <c r="U43" s="36">
        <f t="shared" si="13"/>
        <v>0</v>
      </c>
      <c r="V43" s="36">
        <f t="shared" si="13"/>
        <v>2.3834038133516997</v>
      </c>
      <c r="W43" s="36">
        <f t="shared" si="13"/>
        <v>0</v>
      </c>
      <c r="X43" s="36">
        <f t="shared" si="13"/>
        <v>0</v>
      </c>
      <c r="Y43" s="36">
        <f t="shared" si="13"/>
        <v>0</v>
      </c>
      <c r="Z43" s="36">
        <f t="shared" si="13"/>
        <v>0</v>
      </c>
      <c r="AA43" s="36">
        <f t="shared" si="13"/>
        <v>0</v>
      </c>
      <c r="AB43" s="36">
        <f t="shared" si="13"/>
        <v>259.31767740052396</v>
      </c>
      <c r="AC43" s="36">
        <f t="shared" si="13"/>
        <v>23.595883904799596</v>
      </c>
      <c r="AD43" s="36">
        <f t="shared" si="13"/>
        <v>0</v>
      </c>
      <c r="AE43" s="36">
        <f t="shared" si="13"/>
        <v>0</v>
      </c>
      <c r="AF43" s="36">
        <f t="shared" si="13"/>
        <v>185.13260296374614</v>
      </c>
      <c r="AG43" s="36">
        <f t="shared" si="13"/>
        <v>0</v>
      </c>
      <c r="AH43" s="36">
        <f t="shared" si="13"/>
        <v>0</v>
      </c>
      <c r="AI43" s="36">
        <f t="shared" si="13"/>
        <v>0</v>
      </c>
      <c r="AJ43" s="36">
        <f t="shared" si="13"/>
        <v>0</v>
      </c>
      <c r="AK43" s="36">
        <f t="shared" si="13"/>
        <v>0</v>
      </c>
      <c r="AL43" s="36">
        <f t="shared" si="13"/>
        <v>353.32099048019433</v>
      </c>
      <c r="AM43" s="36">
        <f t="shared" si="13"/>
        <v>25.035115347121803</v>
      </c>
      <c r="AN43" s="36">
        <f t="shared" si="13"/>
        <v>1.1333495438706001</v>
      </c>
      <c r="AO43" s="36">
        <f t="shared" si="13"/>
        <v>0</v>
      </c>
      <c r="AP43" s="36">
        <f t="shared" si="13"/>
        <v>112.30871841005236</v>
      </c>
      <c r="AQ43" s="36">
        <f t="shared" si="13"/>
        <v>0</v>
      </c>
      <c r="AR43" s="36">
        <f t="shared" si="13"/>
        <v>0</v>
      </c>
      <c r="AS43" s="36">
        <f t="shared" si="13"/>
        <v>0</v>
      </c>
      <c r="AT43" s="36">
        <f t="shared" si="13"/>
        <v>0</v>
      </c>
      <c r="AU43" s="36">
        <f t="shared" si="13"/>
        <v>0</v>
      </c>
      <c r="AV43" s="36">
        <f t="shared" si="13"/>
        <v>604.82986618436234</v>
      </c>
      <c r="AW43" s="36">
        <f t="shared" si="13"/>
        <v>95.474056150986499</v>
      </c>
      <c r="AX43" s="36">
        <f t="shared" si="13"/>
        <v>0</v>
      </c>
      <c r="AY43" s="36">
        <f t="shared" si="13"/>
        <v>0</v>
      </c>
      <c r="AZ43" s="36">
        <f t="shared" si="13"/>
        <v>299.14349250066283</v>
      </c>
      <c r="BA43" s="36">
        <f t="shared" si="13"/>
        <v>0</v>
      </c>
      <c r="BB43" s="36">
        <f t="shared" si="13"/>
        <v>0</v>
      </c>
      <c r="BC43" s="36">
        <f t="shared" si="13"/>
        <v>0</v>
      </c>
      <c r="BD43" s="36">
        <f t="shared" si="13"/>
        <v>0</v>
      </c>
      <c r="BE43" s="36">
        <f t="shared" si="13"/>
        <v>0</v>
      </c>
      <c r="BF43" s="36">
        <f t="shared" si="13"/>
        <v>148.00528454053739</v>
      </c>
      <c r="BG43" s="36">
        <f t="shared" si="13"/>
        <v>4.8408284510622996</v>
      </c>
      <c r="BH43" s="36">
        <f t="shared" si="13"/>
        <v>0</v>
      </c>
      <c r="BI43" s="36">
        <f t="shared" si="13"/>
        <v>0</v>
      </c>
      <c r="BJ43" s="36">
        <f t="shared" si="13"/>
        <v>34.839799494625403</v>
      </c>
      <c r="BK43" s="38">
        <f>BK42+BK34</f>
        <v>2282.1101970292889</v>
      </c>
    </row>
    <row r="44" spans="1:67" ht="3" customHeight="1">
      <c r="A44" s="17"/>
      <c r="B44" s="25"/>
      <c r="C44" s="58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9"/>
    </row>
    <row r="45" spans="1:67">
      <c r="A45" s="17" t="s">
        <v>18</v>
      </c>
      <c r="B45" s="24" t="s">
        <v>8</v>
      </c>
      <c r="C45" s="58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9"/>
    </row>
    <row r="46" spans="1:67">
      <c r="A46" s="17" t="s">
        <v>80</v>
      </c>
      <c r="B46" s="25" t="s">
        <v>19</v>
      </c>
      <c r="C46" s="58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9"/>
    </row>
    <row r="47" spans="1:67">
      <c r="A47" s="17"/>
      <c r="B47" s="26" t="s">
        <v>125</v>
      </c>
      <c r="C47" s="36">
        <v>0</v>
      </c>
      <c r="D47" s="36">
        <v>0.57529246287089997</v>
      </c>
      <c r="E47" s="36">
        <v>0</v>
      </c>
      <c r="F47" s="36">
        <v>0</v>
      </c>
      <c r="G47" s="36">
        <v>0</v>
      </c>
      <c r="H47" s="36">
        <v>1.4903513823442001</v>
      </c>
      <c r="I47" s="36">
        <v>0.4103934331611</v>
      </c>
      <c r="J47" s="36">
        <v>0</v>
      </c>
      <c r="K47" s="36">
        <v>0</v>
      </c>
      <c r="L47" s="36">
        <v>0.9557364240641002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1.671891575337602</v>
      </c>
      <c r="S47" s="36">
        <v>1.7076037804192998</v>
      </c>
      <c r="T47" s="36">
        <v>0</v>
      </c>
      <c r="U47" s="36">
        <v>0</v>
      </c>
      <c r="V47" s="36">
        <v>1.0115220970962999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50.291477780052659</v>
      </c>
      <c r="AC47" s="36">
        <v>8.1047360936751041</v>
      </c>
      <c r="AD47" s="36">
        <v>0</v>
      </c>
      <c r="AE47" s="36">
        <v>0</v>
      </c>
      <c r="AF47" s="36">
        <v>92.987013701638233</v>
      </c>
      <c r="AG47" s="36">
        <v>0</v>
      </c>
      <c r="AH47" s="36">
        <v>0</v>
      </c>
      <c r="AI47" s="36">
        <v>0</v>
      </c>
      <c r="AJ47" s="36">
        <v>0</v>
      </c>
      <c r="AK47" s="36">
        <v>0</v>
      </c>
      <c r="AL47" s="36">
        <v>77.216027434064586</v>
      </c>
      <c r="AM47" s="36">
        <v>9.5864500552233043</v>
      </c>
      <c r="AN47" s="36">
        <v>1.2845374721287</v>
      </c>
      <c r="AO47" s="36">
        <v>0</v>
      </c>
      <c r="AP47" s="36">
        <v>64.79816517948322</v>
      </c>
      <c r="AQ47" s="36">
        <v>0</v>
      </c>
      <c r="AR47" s="36">
        <v>0</v>
      </c>
      <c r="AS47" s="36">
        <v>0</v>
      </c>
      <c r="AT47" s="36">
        <v>0</v>
      </c>
      <c r="AU47" s="36">
        <v>0</v>
      </c>
      <c r="AV47" s="36">
        <v>27.017028089741999</v>
      </c>
      <c r="AW47" s="36">
        <v>3.5108308407408</v>
      </c>
      <c r="AX47" s="36">
        <v>0</v>
      </c>
      <c r="AY47" s="36">
        <v>0</v>
      </c>
      <c r="AZ47" s="36">
        <v>39.405693680888803</v>
      </c>
      <c r="BA47" s="36">
        <v>0</v>
      </c>
      <c r="BB47" s="36">
        <v>0</v>
      </c>
      <c r="BC47" s="36">
        <v>0</v>
      </c>
      <c r="BD47" s="36">
        <v>0</v>
      </c>
      <c r="BE47" s="36">
        <v>0</v>
      </c>
      <c r="BF47" s="36">
        <v>13.31316665836631</v>
      </c>
      <c r="BG47" s="36">
        <v>10.231453183515599</v>
      </c>
      <c r="BH47" s="36">
        <v>0</v>
      </c>
      <c r="BI47" s="36">
        <v>0</v>
      </c>
      <c r="BJ47" s="36">
        <v>9.936585235092398</v>
      </c>
      <c r="BK47" s="39">
        <f>SUM(C47:BJ47)</f>
        <v>415.50595655990526</v>
      </c>
    </row>
    <row r="48" spans="1:67">
      <c r="A48" s="17"/>
      <c r="B48" s="27" t="s">
        <v>87</v>
      </c>
      <c r="C48" s="36">
        <f>SUM(C47)</f>
        <v>0</v>
      </c>
      <c r="D48" s="36">
        <f t="shared" ref="D48:BJ48" si="14">SUM(D47)</f>
        <v>0.57529246287089997</v>
      </c>
      <c r="E48" s="36">
        <f t="shared" si="14"/>
        <v>0</v>
      </c>
      <c r="F48" s="36">
        <f t="shared" si="14"/>
        <v>0</v>
      </c>
      <c r="G48" s="36">
        <f t="shared" si="14"/>
        <v>0</v>
      </c>
      <c r="H48" s="36">
        <f t="shared" si="14"/>
        <v>1.4903513823442001</v>
      </c>
      <c r="I48" s="36">
        <f t="shared" si="14"/>
        <v>0.4103934331611</v>
      </c>
      <c r="J48" s="36">
        <f t="shared" si="14"/>
        <v>0</v>
      </c>
      <c r="K48" s="36">
        <f t="shared" si="14"/>
        <v>0</v>
      </c>
      <c r="L48" s="36">
        <f t="shared" si="14"/>
        <v>0.9557364240641002</v>
      </c>
      <c r="M48" s="36">
        <f t="shared" si="14"/>
        <v>0</v>
      </c>
      <c r="N48" s="36">
        <f t="shared" si="14"/>
        <v>0</v>
      </c>
      <c r="O48" s="36">
        <f t="shared" si="14"/>
        <v>0</v>
      </c>
      <c r="P48" s="36">
        <f t="shared" si="14"/>
        <v>0</v>
      </c>
      <c r="Q48" s="36">
        <f t="shared" si="14"/>
        <v>0</v>
      </c>
      <c r="R48" s="36">
        <f t="shared" si="14"/>
        <v>1.671891575337602</v>
      </c>
      <c r="S48" s="36">
        <f t="shared" si="14"/>
        <v>1.7076037804192998</v>
      </c>
      <c r="T48" s="36">
        <f t="shared" si="14"/>
        <v>0</v>
      </c>
      <c r="U48" s="36">
        <f t="shared" si="14"/>
        <v>0</v>
      </c>
      <c r="V48" s="36">
        <f t="shared" si="14"/>
        <v>1.0115220970962999</v>
      </c>
      <c r="W48" s="36">
        <f t="shared" si="14"/>
        <v>0</v>
      </c>
      <c r="X48" s="36">
        <f t="shared" si="14"/>
        <v>0</v>
      </c>
      <c r="Y48" s="36">
        <f t="shared" si="14"/>
        <v>0</v>
      </c>
      <c r="Z48" s="36">
        <f t="shared" si="14"/>
        <v>0</v>
      </c>
      <c r="AA48" s="36">
        <f t="shared" si="14"/>
        <v>0</v>
      </c>
      <c r="AB48" s="36">
        <f t="shared" si="14"/>
        <v>50.291477780052659</v>
      </c>
      <c r="AC48" s="36">
        <f t="shared" si="14"/>
        <v>8.1047360936751041</v>
      </c>
      <c r="AD48" s="36">
        <f t="shared" si="14"/>
        <v>0</v>
      </c>
      <c r="AE48" s="36">
        <f t="shared" si="14"/>
        <v>0</v>
      </c>
      <c r="AF48" s="36">
        <f t="shared" si="14"/>
        <v>92.987013701638233</v>
      </c>
      <c r="AG48" s="36">
        <f t="shared" si="14"/>
        <v>0</v>
      </c>
      <c r="AH48" s="36">
        <f t="shared" si="14"/>
        <v>0</v>
      </c>
      <c r="AI48" s="36">
        <f t="shared" si="14"/>
        <v>0</v>
      </c>
      <c r="AJ48" s="36">
        <f t="shared" si="14"/>
        <v>0</v>
      </c>
      <c r="AK48" s="36">
        <f t="shared" si="14"/>
        <v>0</v>
      </c>
      <c r="AL48" s="36">
        <f t="shared" si="14"/>
        <v>77.216027434064586</v>
      </c>
      <c r="AM48" s="36">
        <f t="shared" si="14"/>
        <v>9.5864500552233043</v>
      </c>
      <c r="AN48" s="36">
        <f t="shared" si="14"/>
        <v>1.2845374721287</v>
      </c>
      <c r="AO48" s="36">
        <f t="shared" si="14"/>
        <v>0</v>
      </c>
      <c r="AP48" s="36">
        <f t="shared" si="14"/>
        <v>64.79816517948322</v>
      </c>
      <c r="AQ48" s="36">
        <f t="shared" si="14"/>
        <v>0</v>
      </c>
      <c r="AR48" s="36">
        <f t="shared" si="14"/>
        <v>0</v>
      </c>
      <c r="AS48" s="36">
        <f t="shared" si="14"/>
        <v>0</v>
      </c>
      <c r="AT48" s="36">
        <f t="shared" si="14"/>
        <v>0</v>
      </c>
      <c r="AU48" s="36">
        <f t="shared" si="14"/>
        <v>0</v>
      </c>
      <c r="AV48" s="36">
        <f t="shared" si="14"/>
        <v>27.017028089741999</v>
      </c>
      <c r="AW48" s="36">
        <f t="shared" si="14"/>
        <v>3.5108308407408</v>
      </c>
      <c r="AX48" s="36">
        <f t="shared" si="14"/>
        <v>0</v>
      </c>
      <c r="AY48" s="36">
        <f t="shared" si="14"/>
        <v>0</v>
      </c>
      <c r="AZ48" s="36">
        <f t="shared" si="14"/>
        <v>39.405693680888803</v>
      </c>
      <c r="BA48" s="36">
        <f t="shared" si="14"/>
        <v>0</v>
      </c>
      <c r="BB48" s="36">
        <f t="shared" si="14"/>
        <v>0</v>
      </c>
      <c r="BC48" s="36">
        <f t="shared" si="14"/>
        <v>0</v>
      </c>
      <c r="BD48" s="36">
        <f t="shared" si="14"/>
        <v>0</v>
      </c>
      <c r="BE48" s="36">
        <f t="shared" si="14"/>
        <v>0</v>
      </c>
      <c r="BF48" s="36">
        <f t="shared" si="14"/>
        <v>13.31316665836631</v>
      </c>
      <c r="BG48" s="36">
        <f t="shared" si="14"/>
        <v>10.231453183515599</v>
      </c>
      <c r="BH48" s="36">
        <f t="shared" si="14"/>
        <v>0</v>
      </c>
      <c r="BI48" s="36">
        <f t="shared" si="14"/>
        <v>0</v>
      </c>
      <c r="BJ48" s="36">
        <f t="shared" si="14"/>
        <v>9.936585235092398</v>
      </c>
      <c r="BK48" s="39">
        <f>SUM(BK47)</f>
        <v>415.50595655990526</v>
      </c>
    </row>
    <row r="49" spans="1:63" ht="2.25" customHeight="1">
      <c r="A49" s="17"/>
      <c r="B49" s="25"/>
      <c r="C49" s="58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9"/>
    </row>
    <row r="50" spans="1:63">
      <c r="A50" s="17" t="s">
        <v>4</v>
      </c>
      <c r="B50" s="24" t="s">
        <v>9</v>
      </c>
      <c r="C50" s="58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9"/>
    </row>
    <row r="51" spans="1:63">
      <c r="A51" s="17" t="s">
        <v>80</v>
      </c>
      <c r="B51" s="25" t="s">
        <v>20</v>
      </c>
      <c r="C51" s="58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9"/>
    </row>
    <row r="52" spans="1:63">
      <c r="A52" s="17"/>
      <c r="B52" s="34" t="s">
        <v>117</v>
      </c>
      <c r="C52" s="40">
        <v>0</v>
      </c>
      <c r="D52" s="40">
        <v>39.9358</v>
      </c>
      <c r="E52" s="40">
        <v>0</v>
      </c>
      <c r="F52" s="40">
        <v>0</v>
      </c>
      <c r="G52" s="40">
        <v>0</v>
      </c>
      <c r="H52" s="40">
        <v>14.649499999999959</v>
      </c>
      <c r="I52" s="40">
        <v>0.3831</v>
      </c>
      <c r="J52" s="40">
        <v>0</v>
      </c>
      <c r="K52" s="40">
        <v>0</v>
      </c>
      <c r="L52" s="40">
        <v>6.9455000000000009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8.9823000000000004</v>
      </c>
      <c r="S52" s="40">
        <v>0.19500000000000001</v>
      </c>
      <c r="T52" s="40">
        <v>0</v>
      </c>
      <c r="U52" s="40">
        <v>0</v>
      </c>
      <c r="V52" s="40">
        <v>1.9995000000000001</v>
      </c>
      <c r="W52" s="40">
        <v>0</v>
      </c>
      <c r="X52" s="40">
        <v>0</v>
      </c>
      <c r="Y52" s="40">
        <v>0</v>
      </c>
      <c r="Z52" s="40">
        <v>0</v>
      </c>
      <c r="AA52" s="40">
        <v>0</v>
      </c>
      <c r="AB52" s="40">
        <v>0</v>
      </c>
      <c r="AC52" s="40">
        <v>0</v>
      </c>
      <c r="AD52" s="40">
        <v>0</v>
      </c>
      <c r="AE52" s="40">
        <v>0</v>
      </c>
      <c r="AF52" s="40">
        <v>0</v>
      </c>
      <c r="AG52" s="40">
        <v>0</v>
      </c>
      <c r="AH52" s="40">
        <v>0</v>
      </c>
      <c r="AI52" s="40">
        <v>0</v>
      </c>
      <c r="AJ52" s="40">
        <v>0</v>
      </c>
      <c r="AK52" s="40">
        <v>0</v>
      </c>
      <c r="AL52" s="40">
        <v>0</v>
      </c>
      <c r="AM52" s="40">
        <v>0</v>
      </c>
      <c r="AN52" s="40">
        <v>0</v>
      </c>
      <c r="AO52" s="40">
        <v>0</v>
      </c>
      <c r="AP52" s="40">
        <v>0</v>
      </c>
      <c r="AQ52" s="40">
        <v>0</v>
      </c>
      <c r="AR52" s="40">
        <v>0</v>
      </c>
      <c r="AS52" s="40">
        <v>0</v>
      </c>
      <c r="AT52" s="40">
        <v>0</v>
      </c>
      <c r="AU52" s="40">
        <v>0</v>
      </c>
      <c r="AV52" s="40">
        <v>0</v>
      </c>
      <c r="AW52" s="40">
        <v>0</v>
      </c>
      <c r="AX52" s="40">
        <v>0</v>
      </c>
      <c r="AY52" s="40">
        <v>0</v>
      </c>
      <c r="AZ52" s="40">
        <v>0</v>
      </c>
      <c r="BA52" s="40">
        <v>0</v>
      </c>
      <c r="BB52" s="40">
        <v>0</v>
      </c>
      <c r="BC52" s="40">
        <v>0</v>
      </c>
      <c r="BD52" s="40">
        <v>0</v>
      </c>
      <c r="BE52" s="40">
        <v>0</v>
      </c>
      <c r="BF52" s="40">
        <v>0</v>
      </c>
      <c r="BG52" s="40">
        <v>0</v>
      </c>
      <c r="BH52" s="40">
        <v>0</v>
      </c>
      <c r="BI52" s="40">
        <v>0</v>
      </c>
      <c r="BJ52" s="40">
        <v>0</v>
      </c>
      <c r="BK52" s="39">
        <f>SUM(C52:BJ52)</f>
        <v>73.090699999999956</v>
      </c>
    </row>
    <row r="53" spans="1:63">
      <c r="A53" s="17"/>
      <c r="B53" s="26" t="s">
        <v>89</v>
      </c>
      <c r="C53" s="36">
        <f>SUM(C52)</f>
        <v>0</v>
      </c>
      <c r="D53" s="36">
        <f t="shared" ref="D53:BJ53" si="15">SUM(D52)</f>
        <v>39.9358</v>
      </c>
      <c r="E53" s="36">
        <f t="shared" si="15"/>
        <v>0</v>
      </c>
      <c r="F53" s="36">
        <f t="shared" si="15"/>
        <v>0</v>
      </c>
      <c r="G53" s="36">
        <f t="shared" si="15"/>
        <v>0</v>
      </c>
      <c r="H53" s="36">
        <f t="shared" si="15"/>
        <v>14.649499999999959</v>
      </c>
      <c r="I53" s="36">
        <f t="shared" si="15"/>
        <v>0.3831</v>
      </c>
      <c r="J53" s="36">
        <f t="shared" si="15"/>
        <v>0</v>
      </c>
      <c r="K53" s="36">
        <f t="shared" si="15"/>
        <v>0</v>
      </c>
      <c r="L53" s="36">
        <f t="shared" si="15"/>
        <v>6.9455000000000009</v>
      </c>
      <c r="M53" s="36">
        <f t="shared" si="15"/>
        <v>0</v>
      </c>
      <c r="N53" s="36">
        <f t="shared" si="15"/>
        <v>0</v>
      </c>
      <c r="O53" s="36">
        <f t="shared" si="15"/>
        <v>0</v>
      </c>
      <c r="P53" s="36">
        <f t="shared" si="15"/>
        <v>0</v>
      </c>
      <c r="Q53" s="36">
        <f t="shared" si="15"/>
        <v>0</v>
      </c>
      <c r="R53" s="36">
        <f t="shared" si="15"/>
        <v>8.9823000000000004</v>
      </c>
      <c r="S53" s="36">
        <f t="shared" si="15"/>
        <v>0.19500000000000001</v>
      </c>
      <c r="T53" s="36">
        <f t="shared" si="15"/>
        <v>0</v>
      </c>
      <c r="U53" s="36">
        <f t="shared" si="15"/>
        <v>0</v>
      </c>
      <c r="V53" s="36">
        <f t="shared" si="15"/>
        <v>1.9995000000000001</v>
      </c>
      <c r="W53" s="36">
        <f t="shared" si="15"/>
        <v>0</v>
      </c>
      <c r="X53" s="36">
        <f t="shared" si="15"/>
        <v>0</v>
      </c>
      <c r="Y53" s="36">
        <f t="shared" si="15"/>
        <v>0</v>
      </c>
      <c r="Z53" s="36">
        <f t="shared" si="15"/>
        <v>0</v>
      </c>
      <c r="AA53" s="36">
        <f t="shared" si="15"/>
        <v>0</v>
      </c>
      <c r="AB53" s="36">
        <f t="shared" si="15"/>
        <v>0</v>
      </c>
      <c r="AC53" s="36">
        <f t="shared" si="15"/>
        <v>0</v>
      </c>
      <c r="AD53" s="36">
        <f t="shared" si="15"/>
        <v>0</v>
      </c>
      <c r="AE53" s="36">
        <f t="shared" si="15"/>
        <v>0</v>
      </c>
      <c r="AF53" s="36">
        <f t="shared" si="15"/>
        <v>0</v>
      </c>
      <c r="AG53" s="36">
        <f t="shared" si="15"/>
        <v>0</v>
      </c>
      <c r="AH53" s="36">
        <f t="shared" si="15"/>
        <v>0</v>
      </c>
      <c r="AI53" s="36">
        <f t="shared" si="15"/>
        <v>0</v>
      </c>
      <c r="AJ53" s="36">
        <f t="shared" si="15"/>
        <v>0</v>
      </c>
      <c r="AK53" s="36">
        <f t="shared" si="15"/>
        <v>0</v>
      </c>
      <c r="AL53" s="36">
        <f t="shared" si="15"/>
        <v>0</v>
      </c>
      <c r="AM53" s="36">
        <f t="shared" si="15"/>
        <v>0</v>
      </c>
      <c r="AN53" s="36">
        <f t="shared" si="15"/>
        <v>0</v>
      </c>
      <c r="AO53" s="36">
        <f t="shared" si="15"/>
        <v>0</v>
      </c>
      <c r="AP53" s="36">
        <f t="shared" si="15"/>
        <v>0</v>
      </c>
      <c r="AQ53" s="36">
        <f t="shared" si="15"/>
        <v>0</v>
      </c>
      <c r="AR53" s="36">
        <f t="shared" si="15"/>
        <v>0</v>
      </c>
      <c r="AS53" s="36">
        <f t="shared" si="15"/>
        <v>0</v>
      </c>
      <c r="AT53" s="36">
        <f t="shared" si="15"/>
        <v>0</v>
      </c>
      <c r="AU53" s="36">
        <f t="shared" si="15"/>
        <v>0</v>
      </c>
      <c r="AV53" s="36">
        <f t="shared" si="15"/>
        <v>0</v>
      </c>
      <c r="AW53" s="36">
        <f t="shared" si="15"/>
        <v>0</v>
      </c>
      <c r="AX53" s="36">
        <f t="shared" si="15"/>
        <v>0</v>
      </c>
      <c r="AY53" s="36">
        <f t="shared" si="15"/>
        <v>0</v>
      </c>
      <c r="AZ53" s="36">
        <f t="shared" si="15"/>
        <v>0</v>
      </c>
      <c r="BA53" s="36">
        <f t="shared" si="15"/>
        <v>0</v>
      </c>
      <c r="BB53" s="36">
        <f t="shared" si="15"/>
        <v>0</v>
      </c>
      <c r="BC53" s="36">
        <f t="shared" si="15"/>
        <v>0</v>
      </c>
      <c r="BD53" s="36">
        <f t="shared" si="15"/>
        <v>0</v>
      </c>
      <c r="BE53" s="36">
        <f t="shared" si="15"/>
        <v>0</v>
      </c>
      <c r="BF53" s="36">
        <f t="shared" si="15"/>
        <v>0</v>
      </c>
      <c r="BG53" s="36">
        <f t="shared" si="15"/>
        <v>0</v>
      </c>
      <c r="BH53" s="36">
        <f t="shared" si="15"/>
        <v>0</v>
      </c>
      <c r="BI53" s="36">
        <f t="shared" si="15"/>
        <v>0</v>
      </c>
      <c r="BJ53" s="36">
        <f t="shared" si="15"/>
        <v>0</v>
      </c>
      <c r="BK53" s="39">
        <f>SUM(BK52)</f>
        <v>73.090699999999956</v>
      </c>
    </row>
    <row r="54" spans="1:63">
      <c r="A54" s="17" t="s">
        <v>81</v>
      </c>
      <c r="B54" s="25" t="s">
        <v>21</v>
      </c>
      <c r="C54" s="58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9"/>
    </row>
    <row r="55" spans="1:63">
      <c r="A55" s="17"/>
      <c r="B55" s="26" t="s">
        <v>40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6">
        <v>0</v>
      </c>
      <c r="AJ55" s="36">
        <v>0</v>
      </c>
      <c r="AK55" s="36">
        <v>0</v>
      </c>
      <c r="AL55" s="36">
        <v>0</v>
      </c>
      <c r="AM55" s="36">
        <v>0</v>
      </c>
      <c r="AN55" s="36">
        <v>0</v>
      </c>
      <c r="AO55" s="36">
        <v>0</v>
      </c>
      <c r="AP55" s="36">
        <v>0</v>
      </c>
      <c r="AQ55" s="36">
        <v>0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0</v>
      </c>
      <c r="AY55" s="36">
        <v>0</v>
      </c>
      <c r="AZ55" s="36">
        <v>0</v>
      </c>
      <c r="BA55" s="36">
        <v>0</v>
      </c>
      <c r="BB55" s="36">
        <v>0</v>
      </c>
      <c r="BC55" s="36">
        <v>0</v>
      </c>
      <c r="BD55" s="36">
        <v>0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36">
        <v>0</v>
      </c>
      <c r="BK55" s="39">
        <f>SUM(C55:BJ55)</f>
        <v>0</v>
      </c>
    </row>
    <row r="56" spans="1:63">
      <c r="A56" s="17"/>
      <c r="B56" s="26" t="s">
        <v>90</v>
      </c>
      <c r="C56" s="36">
        <f t="shared" ref="C56:BJ56" si="16">SUM(C55)</f>
        <v>0</v>
      </c>
      <c r="D56" s="36">
        <f t="shared" si="16"/>
        <v>0</v>
      </c>
      <c r="E56" s="36">
        <f t="shared" si="16"/>
        <v>0</v>
      </c>
      <c r="F56" s="36">
        <f t="shared" si="16"/>
        <v>0</v>
      </c>
      <c r="G56" s="36">
        <f t="shared" si="16"/>
        <v>0</v>
      </c>
      <c r="H56" s="36">
        <f t="shared" si="16"/>
        <v>0</v>
      </c>
      <c r="I56" s="36">
        <f t="shared" si="16"/>
        <v>0</v>
      </c>
      <c r="J56" s="36">
        <f t="shared" si="16"/>
        <v>0</v>
      </c>
      <c r="K56" s="36">
        <f t="shared" si="16"/>
        <v>0</v>
      </c>
      <c r="L56" s="36">
        <f t="shared" si="16"/>
        <v>0</v>
      </c>
      <c r="M56" s="36">
        <f t="shared" si="16"/>
        <v>0</v>
      </c>
      <c r="N56" s="36">
        <f t="shared" si="16"/>
        <v>0</v>
      </c>
      <c r="O56" s="36">
        <f t="shared" si="16"/>
        <v>0</v>
      </c>
      <c r="P56" s="36">
        <f t="shared" si="16"/>
        <v>0</v>
      </c>
      <c r="Q56" s="36">
        <f t="shared" si="16"/>
        <v>0</v>
      </c>
      <c r="R56" s="36">
        <f t="shared" si="16"/>
        <v>0</v>
      </c>
      <c r="S56" s="36">
        <f t="shared" si="16"/>
        <v>0</v>
      </c>
      <c r="T56" s="36">
        <f t="shared" si="16"/>
        <v>0</v>
      </c>
      <c r="U56" s="36">
        <f t="shared" si="16"/>
        <v>0</v>
      </c>
      <c r="V56" s="36">
        <f t="shared" si="16"/>
        <v>0</v>
      </c>
      <c r="W56" s="36">
        <f t="shared" si="16"/>
        <v>0</v>
      </c>
      <c r="X56" s="36">
        <f t="shared" si="16"/>
        <v>0</v>
      </c>
      <c r="Y56" s="36">
        <f t="shared" si="16"/>
        <v>0</v>
      </c>
      <c r="Z56" s="36">
        <f t="shared" si="16"/>
        <v>0</v>
      </c>
      <c r="AA56" s="36">
        <f t="shared" si="16"/>
        <v>0</v>
      </c>
      <c r="AB56" s="36">
        <f t="shared" si="16"/>
        <v>0</v>
      </c>
      <c r="AC56" s="36">
        <f t="shared" si="16"/>
        <v>0</v>
      </c>
      <c r="AD56" s="36">
        <f t="shared" si="16"/>
        <v>0</v>
      </c>
      <c r="AE56" s="36">
        <f t="shared" si="16"/>
        <v>0</v>
      </c>
      <c r="AF56" s="36">
        <f t="shared" si="16"/>
        <v>0</v>
      </c>
      <c r="AG56" s="36">
        <f t="shared" si="16"/>
        <v>0</v>
      </c>
      <c r="AH56" s="36">
        <f t="shared" si="16"/>
        <v>0</v>
      </c>
      <c r="AI56" s="36">
        <f t="shared" si="16"/>
        <v>0</v>
      </c>
      <c r="AJ56" s="36">
        <f t="shared" si="16"/>
        <v>0</v>
      </c>
      <c r="AK56" s="36">
        <f t="shared" si="16"/>
        <v>0</v>
      </c>
      <c r="AL56" s="36">
        <f t="shared" si="16"/>
        <v>0</v>
      </c>
      <c r="AM56" s="36">
        <f t="shared" si="16"/>
        <v>0</v>
      </c>
      <c r="AN56" s="36">
        <f t="shared" si="16"/>
        <v>0</v>
      </c>
      <c r="AO56" s="36">
        <f t="shared" si="16"/>
        <v>0</v>
      </c>
      <c r="AP56" s="36">
        <f t="shared" si="16"/>
        <v>0</v>
      </c>
      <c r="AQ56" s="36">
        <f t="shared" si="16"/>
        <v>0</v>
      </c>
      <c r="AR56" s="36">
        <f t="shared" si="16"/>
        <v>0</v>
      </c>
      <c r="AS56" s="36">
        <f t="shared" si="16"/>
        <v>0</v>
      </c>
      <c r="AT56" s="36">
        <f t="shared" si="16"/>
        <v>0</v>
      </c>
      <c r="AU56" s="36">
        <f t="shared" si="16"/>
        <v>0</v>
      </c>
      <c r="AV56" s="36">
        <f t="shared" si="16"/>
        <v>0</v>
      </c>
      <c r="AW56" s="36">
        <f t="shared" si="16"/>
        <v>0</v>
      </c>
      <c r="AX56" s="36">
        <f t="shared" si="16"/>
        <v>0</v>
      </c>
      <c r="AY56" s="36">
        <f t="shared" si="16"/>
        <v>0</v>
      </c>
      <c r="AZ56" s="36">
        <f t="shared" si="16"/>
        <v>0</v>
      </c>
      <c r="BA56" s="36">
        <f t="shared" si="16"/>
        <v>0</v>
      </c>
      <c r="BB56" s="36">
        <f t="shared" si="16"/>
        <v>0</v>
      </c>
      <c r="BC56" s="36">
        <f t="shared" si="16"/>
        <v>0</v>
      </c>
      <c r="BD56" s="36">
        <f t="shared" si="16"/>
        <v>0</v>
      </c>
      <c r="BE56" s="36">
        <f t="shared" si="16"/>
        <v>0</v>
      </c>
      <c r="BF56" s="36">
        <f t="shared" si="16"/>
        <v>0</v>
      </c>
      <c r="BG56" s="36">
        <f t="shared" si="16"/>
        <v>0</v>
      </c>
      <c r="BH56" s="36">
        <f t="shared" si="16"/>
        <v>0</v>
      </c>
      <c r="BI56" s="36">
        <f t="shared" si="16"/>
        <v>0</v>
      </c>
      <c r="BJ56" s="36">
        <f t="shared" si="16"/>
        <v>0</v>
      </c>
      <c r="BK56" s="39">
        <f>SUM(BK55)</f>
        <v>0</v>
      </c>
    </row>
    <row r="57" spans="1:63">
      <c r="A57" s="17"/>
      <c r="B57" s="27" t="s">
        <v>88</v>
      </c>
      <c r="C57" s="38">
        <f>C56+C53</f>
        <v>0</v>
      </c>
      <c r="D57" s="38">
        <f t="shared" ref="D57:BJ57" si="17">D56+D53</f>
        <v>39.9358</v>
      </c>
      <c r="E57" s="38">
        <f t="shared" si="17"/>
        <v>0</v>
      </c>
      <c r="F57" s="38">
        <f t="shared" si="17"/>
        <v>0</v>
      </c>
      <c r="G57" s="38">
        <f t="shared" si="17"/>
        <v>0</v>
      </c>
      <c r="H57" s="38">
        <f t="shared" si="17"/>
        <v>14.649499999999959</v>
      </c>
      <c r="I57" s="38">
        <f t="shared" si="17"/>
        <v>0.3831</v>
      </c>
      <c r="J57" s="38">
        <f t="shared" si="17"/>
        <v>0</v>
      </c>
      <c r="K57" s="38">
        <f t="shared" si="17"/>
        <v>0</v>
      </c>
      <c r="L57" s="38">
        <f t="shared" si="17"/>
        <v>6.9455000000000009</v>
      </c>
      <c r="M57" s="38">
        <f t="shared" si="17"/>
        <v>0</v>
      </c>
      <c r="N57" s="38">
        <f t="shared" si="17"/>
        <v>0</v>
      </c>
      <c r="O57" s="38">
        <f t="shared" si="17"/>
        <v>0</v>
      </c>
      <c r="P57" s="38">
        <f t="shared" si="17"/>
        <v>0</v>
      </c>
      <c r="Q57" s="38">
        <f t="shared" si="17"/>
        <v>0</v>
      </c>
      <c r="R57" s="38">
        <f t="shared" si="17"/>
        <v>8.9823000000000004</v>
      </c>
      <c r="S57" s="38">
        <f t="shared" si="17"/>
        <v>0.19500000000000001</v>
      </c>
      <c r="T57" s="38">
        <f t="shared" si="17"/>
        <v>0</v>
      </c>
      <c r="U57" s="38">
        <f t="shared" si="17"/>
        <v>0</v>
      </c>
      <c r="V57" s="38">
        <f t="shared" si="17"/>
        <v>1.9995000000000001</v>
      </c>
      <c r="W57" s="38">
        <f t="shared" si="17"/>
        <v>0</v>
      </c>
      <c r="X57" s="38">
        <f t="shared" si="17"/>
        <v>0</v>
      </c>
      <c r="Y57" s="38">
        <f t="shared" si="17"/>
        <v>0</v>
      </c>
      <c r="Z57" s="38">
        <f t="shared" si="17"/>
        <v>0</v>
      </c>
      <c r="AA57" s="38">
        <f t="shared" si="17"/>
        <v>0</v>
      </c>
      <c r="AB57" s="38">
        <f t="shared" si="17"/>
        <v>0</v>
      </c>
      <c r="AC57" s="38">
        <f t="shared" si="17"/>
        <v>0</v>
      </c>
      <c r="AD57" s="38">
        <f t="shared" si="17"/>
        <v>0</v>
      </c>
      <c r="AE57" s="38">
        <f t="shared" si="17"/>
        <v>0</v>
      </c>
      <c r="AF57" s="38">
        <f t="shared" si="17"/>
        <v>0</v>
      </c>
      <c r="AG57" s="38">
        <f t="shared" si="17"/>
        <v>0</v>
      </c>
      <c r="AH57" s="38">
        <f t="shared" si="17"/>
        <v>0</v>
      </c>
      <c r="AI57" s="38">
        <f t="shared" si="17"/>
        <v>0</v>
      </c>
      <c r="AJ57" s="38">
        <f t="shared" si="17"/>
        <v>0</v>
      </c>
      <c r="AK57" s="38">
        <f t="shared" si="17"/>
        <v>0</v>
      </c>
      <c r="AL57" s="38">
        <f t="shared" si="17"/>
        <v>0</v>
      </c>
      <c r="AM57" s="38">
        <f t="shared" si="17"/>
        <v>0</v>
      </c>
      <c r="AN57" s="38">
        <f t="shared" si="17"/>
        <v>0</v>
      </c>
      <c r="AO57" s="38">
        <f t="shared" si="17"/>
        <v>0</v>
      </c>
      <c r="AP57" s="38">
        <f t="shared" si="17"/>
        <v>0</v>
      </c>
      <c r="AQ57" s="38">
        <f t="shared" si="17"/>
        <v>0</v>
      </c>
      <c r="AR57" s="38">
        <f t="shared" si="17"/>
        <v>0</v>
      </c>
      <c r="AS57" s="38">
        <f t="shared" si="17"/>
        <v>0</v>
      </c>
      <c r="AT57" s="38">
        <f t="shared" si="17"/>
        <v>0</v>
      </c>
      <c r="AU57" s="38">
        <f t="shared" si="17"/>
        <v>0</v>
      </c>
      <c r="AV57" s="38">
        <f t="shared" si="17"/>
        <v>0</v>
      </c>
      <c r="AW57" s="38">
        <f t="shared" si="17"/>
        <v>0</v>
      </c>
      <c r="AX57" s="38">
        <f t="shared" si="17"/>
        <v>0</v>
      </c>
      <c r="AY57" s="38">
        <f t="shared" si="17"/>
        <v>0</v>
      </c>
      <c r="AZ57" s="38">
        <f t="shared" si="17"/>
        <v>0</v>
      </c>
      <c r="BA57" s="38">
        <f t="shared" si="17"/>
        <v>0</v>
      </c>
      <c r="BB57" s="38">
        <f t="shared" si="17"/>
        <v>0</v>
      </c>
      <c r="BC57" s="38">
        <f t="shared" si="17"/>
        <v>0</v>
      </c>
      <c r="BD57" s="38">
        <f t="shared" si="17"/>
        <v>0</v>
      </c>
      <c r="BE57" s="38">
        <f t="shared" si="17"/>
        <v>0</v>
      </c>
      <c r="BF57" s="38">
        <f t="shared" si="17"/>
        <v>0</v>
      </c>
      <c r="BG57" s="38">
        <f t="shared" si="17"/>
        <v>0</v>
      </c>
      <c r="BH57" s="38">
        <f t="shared" si="17"/>
        <v>0</v>
      </c>
      <c r="BI57" s="38">
        <f t="shared" si="17"/>
        <v>0</v>
      </c>
      <c r="BJ57" s="38">
        <f t="shared" si="17"/>
        <v>0</v>
      </c>
      <c r="BK57" s="38">
        <f>BK56+BK53</f>
        <v>73.090699999999956</v>
      </c>
    </row>
    <row r="58" spans="1:63" ht="4.5" customHeight="1">
      <c r="A58" s="17"/>
      <c r="B58" s="25"/>
      <c r="C58" s="58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9"/>
    </row>
    <row r="59" spans="1:63">
      <c r="A59" s="17" t="s">
        <v>22</v>
      </c>
      <c r="B59" s="24" t="s">
        <v>23</v>
      </c>
      <c r="C59" s="58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9"/>
    </row>
    <row r="60" spans="1:63">
      <c r="A60" s="17" t="s">
        <v>80</v>
      </c>
      <c r="B60" s="25" t="s">
        <v>24</v>
      </c>
      <c r="C60" s="58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9"/>
    </row>
    <row r="61" spans="1:63">
      <c r="A61" s="17"/>
      <c r="B61" s="26" t="s">
        <v>40</v>
      </c>
      <c r="C61" s="36">
        <v>0</v>
      </c>
      <c r="D61" s="36">
        <v>0</v>
      </c>
      <c r="E61" s="36">
        <v>0</v>
      </c>
      <c r="F61" s="36">
        <v>0</v>
      </c>
      <c r="G61" s="36">
        <v>0</v>
      </c>
      <c r="H61" s="36">
        <v>0</v>
      </c>
      <c r="I61" s="36">
        <v>0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36">
        <v>0</v>
      </c>
      <c r="Q61" s="36">
        <v>0</v>
      </c>
      <c r="R61" s="36">
        <v>0</v>
      </c>
      <c r="S61" s="36">
        <v>0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6">
        <v>0</v>
      </c>
      <c r="AJ61" s="36">
        <v>0</v>
      </c>
      <c r="AK61" s="36">
        <v>0</v>
      </c>
      <c r="AL61" s="36">
        <v>0</v>
      </c>
      <c r="AM61" s="36">
        <v>0</v>
      </c>
      <c r="AN61" s="36">
        <v>0</v>
      </c>
      <c r="AO61" s="36">
        <v>0</v>
      </c>
      <c r="AP61" s="36">
        <v>0</v>
      </c>
      <c r="AQ61" s="36">
        <v>0</v>
      </c>
      <c r="AR61" s="36">
        <v>0</v>
      </c>
      <c r="AS61" s="36">
        <v>0</v>
      </c>
      <c r="AT61" s="36">
        <v>0</v>
      </c>
      <c r="AU61" s="36">
        <v>0</v>
      </c>
      <c r="AV61" s="36">
        <v>0</v>
      </c>
      <c r="AW61" s="36">
        <v>0</v>
      </c>
      <c r="AX61" s="36">
        <v>0</v>
      </c>
      <c r="AY61" s="36">
        <v>0</v>
      </c>
      <c r="AZ61" s="36">
        <v>0</v>
      </c>
      <c r="BA61" s="36">
        <v>0</v>
      </c>
      <c r="BB61" s="36">
        <v>0</v>
      </c>
      <c r="BC61" s="36">
        <v>0</v>
      </c>
      <c r="BD61" s="36">
        <v>0</v>
      </c>
      <c r="BE61" s="36">
        <v>0</v>
      </c>
      <c r="BF61" s="36">
        <v>0</v>
      </c>
      <c r="BG61" s="36">
        <v>0</v>
      </c>
      <c r="BH61" s="36">
        <v>0</v>
      </c>
      <c r="BI61" s="36">
        <v>0</v>
      </c>
      <c r="BJ61" s="36">
        <v>0</v>
      </c>
      <c r="BK61" s="39">
        <f>SUM(C61:BJ61)</f>
        <v>0</v>
      </c>
    </row>
    <row r="62" spans="1:63">
      <c r="A62" s="17"/>
      <c r="B62" s="27" t="s">
        <v>87</v>
      </c>
      <c r="C62" s="36">
        <f t="shared" ref="C62:BJ62" si="18">SUM(C61)</f>
        <v>0</v>
      </c>
      <c r="D62" s="36">
        <f t="shared" si="18"/>
        <v>0</v>
      </c>
      <c r="E62" s="36">
        <f t="shared" si="18"/>
        <v>0</v>
      </c>
      <c r="F62" s="36">
        <f t="shared" si="18"/>
        <v>0</v>
      </c>
      <c r="G62" s="36">
        <f t="shared" si="18"/>
        <v>0</v>
      </c>
      <c r="H62" s="36">
        <f t="shared" si="18"/>
        <v>0</v>
      </c>
      <c r="I62" s="36">
        <f t="shared" si="18"/>
        <v>0</v>
      </c>
      <c r="J62" s="36">
        <f t="shared" si="18"/>
        <v>0</v>
      </c>
      <c r="K62" s="36">
        <f t="shared" si="18"/>
        <v>0</v>
      </c>
      <c r="L62" s="36">
        <f t="shared" si="18"/>
        <v>0</v>
      </c>
      <c r="M62" s="36">
        <f t="shared" si="18"/>
        <v>0</v>
      </c>
      <c r="N62" s="36">
        <f t="shared" si="18"/>
        <v>0</v>
      </c>
      <c r="O62" s="36">
        <f t="shared" si="18"/>
        <v>0</v>
      </c>
      <c r="P62" s="36">
        <f t="shared" si="18"/>
        <v>0</v>
      </c>
      <c r="Q62" s="36">
        <f t="shared" si="18"/>
        <v>0</v>
      </c>
      <c r="R62" s="36">
        <f t="shared" si="18"/>
        <v>0</v>
      </c>
      <c r="S62" s="36">
        <f t="shared" si="18"/>
        <v>0</v>
      </c>
      <c r="T62" s="36">
        <f t="shared" si="18"/>
        <v>0</v>
      </c>
      <c r="U62" s="36">
        <f t="shared" si="18"/>
        <v>0</v>
      </c>
      <c r="V62" s="36">
        <f t="shared" si="18"/>
        <v>0</v>
      </c>
      <c r="W62" s="36">
        <f t="shared" si="18"/>
        <v>0</v>
      </c>
      <c r="X62" s="36">
        <f t="shared" si="18"/>
        <v>0</v>
      </c>
      <c r="Y62" s="36">
        <f t="shared" si="18"/>
        <v>0</v>
      </c>
      <c r="Z62" s="36">
        <f t="shared" si="18"/>
        <v>0</v>
      </c>
      <c r="AA62" s="36">
        <f t="shared" si="18"/>
        <v>0</v>
      </c>
      <c r="AB62" s="36">
        <f t="shared" si="18"/>
        <v>0</v>
      </c>
      <c r="AC62" s="36">
        <f t="shared" si="18"/>
        <v>0</v>
      </c>
      <c r="AD62" s="36">
        <f t="shared" si="18"/>
        <v>0</v>
      </c>
      <c r="AE62" s="36">
        <f t="shared" si="18"/>
        <v>0</v>
      </c>
      <c r="AF62" s="36">
        <f t="shared" si="18"/>
        <v>0</v>
      </c>
      <c r="AG62" s="36">
        <f t="shared" si="18"/>
        <v>0</v>
      </c>
      <c r="AH62" s="36">
        <f t="shared" si="18"/>
        <v>0</v>
      </c>
      <c r="AI62" s="36">
        <f t="shared" si="18"/>
        <v>0</v>
      </c>
      <c r="AJ62" s="36">
        <f t="shared" si="18"/>
        <v>0</v>
      </c>
      <c r="AK62" s="36">
        <f t="shared" si="18"/>
        <v>0</v>
      </c>
      <c r="AL62" s="36">
        <f t="shared" si="18"/>
        <v>0</v>
      </c>
      <c r="AM62" s="36">
        <f t="shared" si="18"/>
        <v>0</v>
      </c>
      <c r="AN62" s="36">
        <f t="shared" si="18"/>
        <v>0</v>
      </c>
      <c r="AO62" s="36">
        <f t="shared" si="18"/>
        <v>0</v>
      </c>
      <c r="AP62" s="36">
        <f t="shared" si="18"/>
        <v>0</v>
      </c>
      <c r="AQ62" s="36">
        <f t="shared" si="18"/>
        <v>0</v>
      </c>
      <c r="AR62" s="36">
        <f t="shared" si="18"/>
        <v>0</v>
      </c>
      <c r="AS62" s="36">
        <f t="shared" si="18"/>
        <v>0</v>
      </c>
      <c r="AT62" s="36">
        <f t="shared" si="18"/>
        <v>0</v>
      </c>
      <c r="AU62" s="36">
        <f t="shared" si="18"/>
        <v>0</v>
      </c>
      <c r="AV62" s="36">
        <f t="shared" si="18"/>
        <v>0</v>
      </c>
      <c r="AW62" s="36">
        <f t="shared" si="18"/>
        <v>0</v>
      </c>
      <c r="AX62" s="36">
        <f t="shared" si="18"/>
        <v>0</v>
      </c>
      <c r="AY62" s="36">
        <f t="shared" si="18"/>
        <v>0</v>
      </c>
      <c r="AZ62" s="36">
        <f t="shared" si="18"/>
        <v>0</v>
      </c>
      <c r="BA62" s="36">
        <f t="shared" si="18"/>
        <v>0</v>
      </c>
      <c r="BB62" s="36">
        <f t="shared" si="18"/>
        <v>0</v>
      </c>
      <c r="BC62" s="36">
        <f t="shared" si="18"/>
        <v>0</v>
      </c>
      <c r="BD62" s="36">
        <f t="shared" si="18"/>
        <v>0</v>
      </c>
      <c r="BE62" s="36">
        <f t="shared" si="18"/>
        <v>0</v>
      </c>
      <c r="BF62" s="36">
        <f t="shared" si="18"/>
        <v>0</v>
      </c>
      <c r="BG62" s="36">
        <f t="shared" si="18"/>
        <v>0</v>
      </c>
      <c r="BH62" s="36">
        <f t="shared" si="18"/>
        <v>0</v>
      </c>
      <c r="BI62" s="36">
        <f t="shared" si="18"/>
        <v>0</v>
      </c>
      <c r="BJ62" s="36">
        <f t="shared" si="18"/>
        <v>0</v>
      </c>
      <c r="BK62" s="39">
        <f>SUM(BK61)</f>
        <v>0</v>
      </c>
    </row>
    <row r="63" spans="1:63" ht="4.5" customHeight="1">
      <c r="A63" s="17"/>
      <c r="B63" s="29"/>
      <c r="C63" s="58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59"/>
    </row>
    <row r="64" spans="1:63">
      <c r="A64" s="17"/>
      <c r="B64" s="30" t="s">
        <v>103</v>
      </c>
      <c r="C64" s="44">
        <f>C29+C43+C48+C57+C62</f>
        <v>0</v>
      </c>
      <c r="D64" s="44">
        <f t="shared" ref="D64:BJ64" si="19">D29+D43+D48+D57+D62</f>
        <v>150.3463531983536</v>
      </c>
      <c r="E64" s="44">
        <f t="shared" si="19"/>
        <v>422.02076596222565</v>
      </c>
      <c r="F64" s="44">
        <f t="shared" si="19"/>
        <v>0</v>
      </c>
      <c r="G64" s="44">
        <f t="shared" si="19"/>
        <v>0</v>
      </c>
      <c r="H64" s="44">
        <f t="shared" si="19"/>
        <v>47.436243158892644</v>
      </c>
      <c r="I64" s="44">
        <f t="shared" si="19"/>
        <v>3397.7653013231743</v>
      </c>
      <c r="J64" s="44">
        <f t="shared" si="19"/>
        <v>602.51133914377147</v>
      </c>
      <c r="K64" s="44">
        <f t="shared" si="19"/>
        <v>0</v>
      </c>
      <c r="L64" s="44">
        <f t="shared" si="19"/>
        <v>56.593613701530302</v>
      </c>
      <c r="M64" s="44">
        <f t="shared" si="19"/>
        <v>0</v>
      </c>
      <c r="N64" s="44">
        <f t="shared" si="19"/>
        <v>10.148145135580599</v>
      </c>
      <c r="O64" s="44">
        <f t="shared" si="19"/>
        <v>0</v>
      </c>
      <c r="P64" s="44">
        <f t="shared" si="19"/>
        <v>0</v>
      </c>
      <c r="Q64" s="44">
        <f t="shared" si="19"/>
        <v>0</v>
      </c>
      <c r="R64" s="44">
        <f t="shared" si="19"/>
        <v>33.250489265204095</v>
      </c>
      <c r="S64" s="44">
        <f t="shared" si="19"/>
        <v>248.33405047861007</v>
      </c>
      <c r="T64" s="44">
        <f t="shared" si="19"/>
        <v>389.45708986061072</v>
      </c>
      <c r="U64" s="44">
        <f t="shared" si="19"/>
        <v>0</v>
      </c>
      <c r="V64" s="44">
        <f t="shared" si="19"/>
        <v>16.071900935799096</v>
      </c>
      <c r="W64" s="44">
        <f t="shared" si="19"/>
        <v>0</v>
      </c>
      <c r="X64" s="44">
        <f t="shared" si="19"/>
        <v>0</v>
      </c>
      <c r="Y64" s="44">
        <f t="shared" si="19"/>
        <v>0</v>
      </c>
      <c r="Z64" s="44">
        <f t="shared" si="19"/>
        <v>0</v>
      </c>
      <c r="AA64" s="44">
        <f t="shared" si="19"/>
        <v>0</v>
      </c>
      <c r="AB64" s="44">
        <f t="shared" si="19"/>
        <v>323.60954204212902</v>
      </c>
      <c r="AC64" s="44">
        <f t="shared" si="19"/>
        <v>140.59876173418931</v>
      </c>
      <c r="AD64" s="44">
        <f t="shared" si="19"/>
        <v>12.051001193289299</v>
      </c>
      <c r="AE64" s="44">
        <f t="shared" si="19"/>
        <v>0</v>
      </c>
      <c r="AF64" s="44">
        <f t="shared" si="19"/>
        <v>450.64393991864461</v>
      </c>
      <c r="AG64" s="44">
        <f t="shared" si="19"/>
        <v>0</v>
      </c>
      <c r="AH64" s="44">
        <f t="shared" si="19"/>
        <v>0</v>
      </c>
      <c r="AI64" s="44">
        <f t="shared" si="19"/>
        <v>0</v>
      </c>
      <c r="AJ64" s="44">
        <f t="shared" si="19"/>
        <v>0</v>
      </c>
      <c r="AK64" s="44">
        <f t="shared" si="19"/>
        <v>0</v>
      </c>
      <c r="AL64" s="44">
        <f t="shared" si="19"/>
        <v>454.71017410181707</v>
      </c>
      <c r="AM64" s="44">
        <f t="shared" si="19"/>
        <v>105.22216498691992</v>
      </c>
      <c r="AN64" s="44">
        <f t="shared" si="19"/>
        <v>413.28458447705862</v>
      </c>
      <c r="AO64" s="44">
        <f t="shared" si="19"/>
        <v>0</v>
      </c>
      <c r="AP64" s="44">
        <f t="shared" si="19"/>
        <v>265.294519501472</v>
      </c>
      <c r="AQ64" s="44">
        <f t="shared" si="19"/>
        <v>0</v>
      </c>
      <c r="AR64" s="44">
        <f t="shared" si="19"/>
        <v>0</v>
      </c>
      <c r="AS64" s="44">
        <f t="shared" si="19"/>
        <v>0</v>
      </c>
      <c r="AT64" s="44">
        <f t="shared" si="19"/>
        <v>0</v>
      </c>
      <c r="AU64" s="44">
        <f t="shared" si="19"/>
        <v>0</v>
      </c>
      <c r="AV64" s="44">
        <f t="shared" si="19"/>
        <v>667.57953250397429</v>
      </c>
      <c r="AW64" s="44">
        <f t="shared" si="19"/>
        <v>890.91606148128335</v>
      </c>
      <c r="AX64" s="44">
        <f t="shared" si="19"/>
        <v>14.593584286967499</v>
      </c>
      <c r="AY64" s="44">
        <f t="shared" si="19"/>
        <v>0</v>
      </c>
      <c r="AZ64" s="44">
        <f t="shared" si="19"/>
        <v>480.26490773703296</v>
      </c>
      <c r="BA64" s="44">
        <f t="shared" si="19"/>
        <v>0</v>
      </c>
      <c r="BB64" s="44">
        <f t="shared" si="19"/>
        <v>0</v>
      </c>
      <c r="BC64" s="44">
        <f t="shared" si="19"/>
        <v>0</v>
      </c>
      <c r="BD64" s="44">
        <f t="shared" si="19"/>
        <v>0</v>
      </c>
      <c r="BE64" s="44">
        <f t="shared" si="19"/>
        <v>0</v>
      </c>
      <c r="BF64" s="44">
        <f t="shared" si="19"/>
        <v>169.78272589894439</v>
      </c>
      <c r="BG64" s="44">
        <f t="shared" si="19"/>
        <v>74.069691584221403</v>
      </c>
      <c r="BH64" s="44">
        <f t="shared" si="19"/>
        <v>44.990012351676398</v>
      </c>
      <c r="BI64" s="44">
        <f t="shared" si="19"/>
        <v>0</v>
      </c>
      <c r="BJ64" s="44">
        <f t="shared" si="19"/>
        <v>65.349976584676995</v>
      </c>
      <c r="BK64" s="44">
        <f>BK29+BK43+BK48+BK57+BK62</f>
        <v>9946.896472548051</v>
      </c>
    </row>
    <row r="65" spans="1:63" ht="4.5" customHeight="1">
      <c r="A65" s="17"/>
      <c r="B65" s="30"/>
      <c r="C65" s="55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56"/>
      <c r="BK65" s="57"/>
    </row>
    <row r="66" spans="1:63" ht="14.25" customHeight="1">
      <c r="A66" s="17" t="s">
        <v>5</v>
      </c>
      <c r="B66" s="31" t="s">
        <v>26</v>
      </c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56"/>
      <c r="BK66" s="57"/>
    </row>
    <row r="67" spans="1:63">
      <c r="A67" s="17"/>
      <c r="B67" s="34" t="s">
        <v>118</v>
      </c>
      <c r="C67" s="40">
        <v>0</v>
      </c>
      <c r="D67" s="40">
        <v>0.51672716761290005</v>
      </c>
      <c r="E67" s="40">
        <v>0</v>
      </c>
      <c r="F67" s="40">
        <v>0</v>
      </c>
      <c r="G67" s="40">
        <v>0</v>
      </c>
      <c r="H67" s="40">
        <v>0.33470765683399989</v>
      </c>
      <c r="I67" s="40">
        <v>0</v>
      </c>
      <c r="J67" s="40">
        <v>0</v>
      </c>
      <c r="K67" s="40">
        <v>0</v>
      </c>
      <c r="L67" s="40">
        <v>1.0492510419300001E-2</v>
      </c>
      <c r="M67" s="40">
        <v>0</v>
      </c>
      <c r="N67" s="40">
        <v>0</v>
      </c>
      <c r="O67" s="40">
        <v>0</v>
      </c>
      <c r="P67" s="40">
        <v>0</v>
      </c>
      <c r="Q67" s="40">
        <v>0</v>
      </c>
      <c r="R67" s="40">
        <v>0.2182446489614</v>
      </c>
      <c r="S67" s="40">
        <v>0</v>
      </c>
      <c r="T67" s="40">
        <v>0</v>
      </c>
      <c r="U67" s="40">
        <v>0</v>
      </c>
      <c r="V67" s="40">
        <v>6.1811735482999999E-3</v>
      </c>
      <c r="W67" s="40">
        <v>0</v>
      </c>
      <c r="X67" s="40">
        <v>0</v>
      </c>
      <c r="Y67" s="40">
        <v>0</v>
      </c>
      <c r="Z67" s="40">
        <v>0</v>
      </c>
      <c r="AA67" s="40">
        <v>0</v>
      </c>
      <c r="AB67" s="40">
        <v>13.702940899804675</v>
      </c>
      <c r="AC67" s="40">
        <v>2.51174836773E-2</v>
      </c>
      <c r="AD67" s="40">
        <v>0</v>
      </c>
      <c r="AE67" s="40">
        <v>0</v>
      </c>
      <c r="AF67" s="40">
        <v>1.4228950433854</v>
      </c>
      <c r="AG67" s="40">
        <v>0</v>
      </c>
      <c r="AH67" s="40">
        <v>0</v>
      </c>
      <c r="AI67" s="40">
        <v>0</v>
      </c>
      <c r="AJ67" s="40">
        <v>0</v>
      </c>
      <c r="AK67" s="40">
        <v>0</v>
      </c>
      <c r="AL67" s="40">
        <v>14.795026101982325</v>
      </c>
      <c r="AM67" s="40">
        <v>0.16193967209650001</v>
      </c>
      <c r="AN67" s="40">
        <v>0</v>
      </c>
      <c r="AO67" s="40">
        <v>0</v>
      </c>
      <c r="AP67" s="40">
        <v>0.53656008196699989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4.161887317702182</v>
      </c>
      <c r="AW67" s="40">
        <v>3.8599493677299999E-2</v>
      </c>
      <c r="AX67" s="40">
        <v>0</v>
      </c>
      <c r="AY67" s="40">
        <v>0</v>
      </c>
      <c r="AZ67" s="40">
        <v>0.92125408583799995</v>
      </c>
      <c r="BA67" s="40">
        <v>0</v>
      </c>
      <c r="BB67" s="40">
        <v>0</v>
      </c>
      <c r="BC67" s="40">
        <v>0</v>
      </c>
      <c r="BD67" s="40">
        <v>0</v>
      </c>
      <c r="BE67" s="40">
        <v>0</v>
      </c>
      <c r="BF67" s="40">
        <v>2.4953787692938962</v>
      </c>
      <c r="BG67" s="40">
        <v>0</v>
      </c>
      <c r="BH67" s="40">
        <v>0</v>
      </c>
      <c r="BI67" s="40">
        <v>0</v>
      </c>
      <c r="BJ67" s="40">
        <v>8.1297239870899998E-2</v>
      </c>
      <c r="BK67" s="39">
        <f>SUM(C67:BJ67)</f>
        <v>39.429249346671384</v>
      </c>
    </row>
    <row r="68" spans="1:63" ht="13.5" thickBot="1">
      <c r="A68" s="32"/>
      <c r="B68" s="27" t="s">
        <v>87</v>
      </c>
      <c r="C68" s="36">
        <f t="shared" ref="C68:BJ68" si="20">SUM(C67)</f>
        <v>0</v>
      </c>
      <c r="D68" s="36">
        <f t="shared" si="20"/>
        <v>0.51672716761290005</v>
      </c>
      <c r="E68" s="36">
        <f t="shared" si="20"/>
        <v>0</v>
      </c>
      <c r="F68" s="36">
        <f t="shared" si="20"/>
        <v>0</v>
      </c>
      <c r="G68" s="36">
        <f t="shared" si="20"/>
        <v>0</v>
      </c>
      <c r="H68" s="36">
        <f t="shared" si="20"/>
        <v>0.33470765683399989</v>
      </c>
      <c r="I68" s="36">
        <f t="shared" si="20"/>
        <v>0</v>
      </c>
      <c r="J68" s="36">
        <f t="shared" si="20"/>
        <v>0</v>
      </c>
      <c r="K68" s="36">
        <f t="shared" si="20"/>
        <v>0</v>
      </c>
      <c r="L68" s="36">
        <f t="shared" si="20"/>
        <v>1.0492510419300001E-2</v>
      </c>
      <c r="M68" s="36">
        <f t="shared" si="20"/>
        <v>0</v>
      </c>
      <c r="N68" s="36">
        <f t="shared" si="20"/>
        <v>0</v>
      </c>
      <c r="O68" s="36">
        <f t="shared" si="20"/>
        <v>0</v>
      </c>
      <c r="P68" s="36">
        <f t="shared" si="20"/>
        <v>0</v>
      </c>
      <c r="Q68" s="36">
        <f t="shared" si="20"/>
        <v>0</v>
      </c>
      <c r="R68" s="36">
        <f t="shared" si="20"/>
        <v>0.2182446489614</v>
      </c>
      <c r="S68" s="36">
        <f t="shared" si="20"/>
        <v>0</v>
      </c>
      <c r="T68" s="36">
        <f t="shared" si="20"/>
        <v>0</v>
      </c>
      <c r="U68" s="36">
        <f t="shared" si="20"/>
        <v>0</v>
      </c>
      <c r="V68" s="36">
        <f t="shared" si="20"/>
        <v>6.1811735482999999E-3</v>
      </c>
      <c r="W68" s="36">
        <f t="shared" si="20"/>
        <v>0</v>
      </c>
      <c r="X68" s="36">
        <f t="shared" si="20"/>
        <v>0</v>
      </c>
      <c r="Y68" s="36">
        <f t="shared" si="20"/>
        <v>0</v>
      </c>
      <c r="Z68" s="36">
        <f t="shared" si="20"/>
        <v>0</v>
      </c>
      <c r="AA68" s="36">
        <f t="shared" si="20"/>
        <v>0</v>
      </c>
      <c r="AB68" s="36">
        <f t="shared" si="20"/>
        <v>13.702940899804675</v>
      </c>
      <c r="AC68" s="36">
        <f t="shared" si="20"/>
        <v>2.51174836773E-2</v>
      </c>
      <c r="AD68" s="36">
        <f t="shared" si="20"/>
        <v>0</v>
      </c>
      <c r="AE68" s="36">
        <f t="shared" si="20"/>
        <v>0</v>
      </c>
      <c r="AF68" s="36">
        <f t="shared" si="20"/>
        <v>1.4228950433854</v>
      </c>
      <c r="AG68" s="36">
        <f t="shared" si="20"/>
        <v>0</v>
      </c>
      <c r="AH68" s="36">
        <f t="shared" si="20"/>
        <v>0</v>
      </c>
      <c r="AI68" s="36">
        <f t="shared" si="20"/>
        <v>0</v>
      </c>
      <c r="AJ68" s="36">
        <f t="shared" si="20"/>
        <v>0</v>
      </c>
      <c r="AK68" s="36">
        <f t="shared" si="20"/>
        <v>0</v>
      </c>
      <c r="AL68" s="36">
        <f t="shared" si="20"/>
        <v>14.795026101982325</v>
      </c>
      <c r="AM68" s="36">
        <f t="shared" si="20"/>
        <v>0.16193967209650001</v>
      </c>
      <c r="AN68" s="36">
        <f t="shared" si="20"/>
        <v>0</v>
      </c>
      <c r="AO68" s="36">
        <f t="shared" si="20"/>
        <v>0</v>
      </c>
      <c r="AP68" s="36">
        <f t="shared" si="20"/>
        <v>0.53656008196699989</v>
      </c>
      <c r="AQ68" s="36">
        <f t="shared" si="20"/>
        <v>0</v>
      </c>
      <c r="AR68" s="36">
        <f t="shared" si="20"/>
        <v>0</v>
      </c>
      <c r="AS68" s="36">
        <f t="shared" si="20"/>
        <v>0</v>
      </c>
      <c r="AT68" s="36">
        <f t="shared" si="20"/>
        <v>0</v>
      </c>
      <c r="AU68" s="36">
        <f t="shared" si="20"/>
        <v>0</v>
      </c>
      <c r="AV68" s="36">
        <f t="shared" si="20"/>
        <v>4.161887317702182</v>
      </c>
      <c r="AW68" s="36">
        <f t="shared" si="20"/>
        <v>3.8599493677299999E-2</v>
      </c>
      <c r="AX68" s="36">
        <f t="shared" si="20"/>
        <v>0</v>
      </c>
      <c r="AY68" s="36">
        <f t="shared" si="20"/>
        <v>0</v>
      </c>
      <c r="AZ68" s="36">
        <f t="shared" si="20"/>
        <v>0.92125408583799995</v>
      </c>
      <c r="BA68" s="36">
        <f t="shared" si="20"/>
        <v>0</v>
      </c>
      <c r="BB68" s="36">
        <f t="shared" si="20"/>
        <v>0</v>
      </c>
      <c r="BC68" s="36">
        <f t="shared" si="20"/>
        <v>0</v>
      </c>
      <c r="BD68" s="36">
        <f t="shared" si="20"/>
        <v>0</v>
      </c>
      <c r="BE68" s="36">
        <f t="shared" si="20"/>
        <v>0</v>
      </c>
      <c r="BF68" s="36">
        <f t="shared" si="20"/>
        <v>2.4953787692938962</v>
      </c>
      <c r="BG68" s="36">
        <f t="shared" si="20"/>
        <v>0</v>
      </c>
      <c r="BH68" s="36">
        <f t="shared" si="20"/>
        <v>0</v>
      </c>
      <c r="BI68" s="36">
        <f t="shared" si="20"/>
        <v>0</v>
      </c>
      <c r="BJ68" s="36">
        <f t="shared" si="20"/>
        <v>8.1297239870899998E-2</v>
      </c>
      <c r="BK68" s="39">
        <f>SUM(BK67)</f>
        <v>39.429249346671384</v>
      </c>
    </row>
    <row r="69" spans="1:63" ht="6" customHeight="1">
      <c r="A69" s="5"/>
      <c r="B69" s="23"/>
    </row>
    <row r="70" spans="1:63">
      <c r="A70" s="5"/>
      <c r="B70" s="5" t="s">
        <v>29</v>
      </c>
      <c r="L70" s="18" t="s">
        <v>41</v>
      </c>
    </row>
    <row r="71" spans="1:63">
      <c r="A71" s="5"/>
      <c r="B71" s="5" t="s">
        <v>30</v>
      </c>
      <c r="L71" s="5" t="s">
        <v>33</v>
      </c>
    </row>
    <row r="72" spans="1:63">
      <c r="L72" s="5" t="s">
        <v>34</v>
      </c>
    </row>
    <row r="73" spans="1:63">
      <c r="B73" s="5" t="s">
        <v>36</v>
      </c>
      <c r="L73" s="5" t="s">
        <v>102</v>
      </c>
    </row>
    <row r="74" spans="1:63">
      <c r="B74" s="5" t="s">
        <v>37</v>
      </c>
      <c r="L74" s="5" t="s">
        <v>104</v>
      </c>
    </row>
    <row r="75" spans="1:63">
      <c r="B75" s="5"/>
      <c r="L75" s="5" t="s">
        <v>35</v>
      </c>
    </row>
    <row r="83" spans="2:2">
      <c r="B83" s="5"/>
    </row>
  </sheetData>
  <mergeCells count="49"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  <mergeCell ref="C31:BK31"/>
    <mergeCell ref="C30:BK30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C46:BK46"/>
    <mergeCell ref="C45:BK45"/>
    <mergeCell ref="C44:BK44"/>
    <mergeCell ref="C35:BK35"/>
    <mergeCell ref="C32:BK32"/>
    <mergeCell ref="A1:A5"/>
    <mergeCell ref="C66:BK66"/>
    <mergeCell ref="C50:BK50"/>
    <mergeCell ref="C51:BK51"/>
    <mergeCell ref="C54:BK54"/>
    <mergeCell ref="C58:BK58"/>
    <mergeCell ref="C59:BK59"/>
    <mergeCell ref="C60:BK60"/>
    <mergeCell ref="C63:BK63"/>
    <mergeCell ref="C65:BK65"/>
    <mergeCell ref="C49:BK49"/>
    <mergeCell ref="C10:BK10"/>
    <mergeCell ref="C13:BK13"/>
    <mergeCell ref="C16:BK16"/>
    <mergeCell ref="C19:BK19"/>
    <mergeCell ref="C22:BK22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6"/>
  <sheetViews>
    <sheetView workbookViewId="0"/>
  </sheetViews>
  <sheetFormatPr defaultRowHeight="12.75"/>
  <cols>
    <col min="1" max="1" width="2.28515625" customWidth="1"/>
    <col min="3" max="3" width="25.28515625" bestFit="1" customWidth="1"/>
    <col min="4" max="6" width="18.28515625" bestFit="1" customWidth="1"/>
    <col min="7" max="7" width="17.28515625" bestFit="1" customWidth="1"/>
    <col min="8" max="8" width="19.85546875" bestFit="1" customWidth="1"/>
    <col min="9" max="9" width="15.85546875" bestFit="1" customWidth="1"/>
    <col min="10" max="10" width="17" bestFit="1" customWidth="1"/>
    <col min="11" max="11" width="18.28515625" bestFit="1" customWidth="1"/>
    <col min="12" max="12" width="19.85546875" bestFit="1" customWidth="1"/>
  </cols>
  <sheetData>
    <row r="2" spans="2:12">
      <c r="B2" s="80" t="s">
        <v>122</v>
      </c>
      <c r="C2" s="61"/>
      <c r="D2" s="61"/>
      <c r="E2" s="61"/>
      <c r="F2" s="61"/>
      <c r="G2" s="61"/>
      <c r="H2" s="61"/>
      <c r="I2" s="61"/>
      <c r="J2" s="61"/>
      <c r="K2" s="61"/>
      <c r="L2" s="81"/>
    </row>
    <row r="3" spans="2:12">
      <c r="B3" s="80" t="s">
        <v>119</v>
      </c>
      <c r="C3" s="61"/>
      <c r="D3" s="61"/>
      <c r="E3" s="61"/>
      <c r="F3" s="61"/>
      <c r="G3" s="61"/>
      <c r="H3" s="61"/>
      <c r="I3" s="61"/>
      <c r="J3" s="61"/>
      <c r="K3" s="61"/>
      <c r="L3" s="81"/>
    </row>
    <row r="4" spans="2:12" ht="30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>
      <c r="B5" s="19">
        <v>1</v>
      </c>
      <c r="C5" s="20" t="s">
        <v>43</v>
      </c>
      <c r="D5" s="40">
        <v>0</v>
      </c>
      <c r="E5" s="35">
        <v>0</v>
      </c>
      <c r="F5" s="35">
        <v>0.21402029128949995</v>
      </c>
      <c r="G5" s="35">
        <v>0.1206489677416</v>
      </c>
      <c r="H5" s="35">
        <v>0</v>
      </c>
      <c r="I5" s="35">
        <v>0</v>
      </c>
      <c r="J5" s="35">
        <v>0</v>
      </c>
      <c r="K5" s="35">
        <f>SUM(D5:J5)</f>
        <v>0.33466925903109995</v>
      </c>
      <c r="L5" s="35">
        <v>0</v>
      </c>
    </row>
    <row r="6" spans="2:12">
      <c r="B6" s="19">
        <v>2</v>
      </c>
      <c r="C6" s="21" t="s">
        <v>44</v>
      </c>
      <c r="D6" s="40">
        <v>8.5074093924491994</v>
      </c>
      <c r="E6" s="35">
        <v>1.237095804543999</v>
      </c>
      <c r="F6" s="35">
        <v>18.6112344940565</v>
      </c>
      <c r="G6" s="35">
        <v>3.3552284717129068</v>
      </c>
      <c r="H6" s="35">
        <v>0</v>
      </c>
      <c r="I6" s="52">
        <v>0.35759999999999997</v>
      </c>
      <c r="J6" s="35">
        <v>0</v>
      </c>
      <c r="K6" s="35">
        <f t="shared" ref="K6:K41" si="0">SUM(D6:J6)</f>
        <v>32.068568162762602</v>
      </c>
      <c r="L6" s="35">
        <v>0.31208570256949997</v>
      </c>
    </row>
    <row r="7" spans="2:12">
      <c r="B7" s="19">
        <v>3</v>
      </c>
      <c r="C7" s="20" t="s">
        <v>45</v>
      </c>
      <c r="D7" s="40">
        <v>0</v>
      </c>
      <c r="E7" s="35">
        <v>0</v>
      </c>
      <c r="F7" s="35">
        <v>0.5441294252233001</v>
      </c>
      <c r="G7" s="35">
        <v>5.6748591289999999E-3</v>
      </c>
      <c r="H7" s="35">
        <v>0</v>
      </c>
      <c r="I7" s="52">
        <v>7.1000000000000004E-3</v>
      </c>
      <c r="J7" s="35">
        <v>0</v>
      </c>
      <c r="K7" s="35">
        <f t="shared" si="0"/>
        <v>0.55690428435230011</v>
      </c>
      <c r="L7" s="35">
        <v>5.2545567515700005E-2</v>
      </c>
    </row>
    <row r="8" spans="2:12">
      <c r="B8" s="19">
        <v>4</v>
      </c>
      <c r="C8" s="21" t="s">
        <v>46</v>
      </c>
      <c r="D8" s="40">
        <v>19.216572973869798</v>
      </c>
      <c r="E8" s="35">
        <v>7.8040383101585968</v>
      </c>
      <c r="F8" s="35">
        <v>9.4185240676098871</v>
      </c>
      <c r="G8" s="35">
        <v>2.7607757898353</v>
      </c>
      <c r="H8" s="35">
        <v>0</v>
      </c>
      <c r="I8" s="52">
        <v>0.16220000000000001</v>
      </c>
      <c r="J8" s="35">
        <v>0</v>
      </c>
      <c r="K8" s="35">
        <f t="shared" si="0"/>
        <v>39.362111141473584</v>
      </c>
      <c r="L8" s="35">
        <v>0.53348721489199957</v>
      </c>
    </row>
    <row r="9" spans="2:12">
      <c r="B9" s="19">
        <v>5</v>
      </c>
      <c r="C9" s="21" t="s">
        <v>47</v>
      </c>
      <c r="D9" s="40">
        <v>1.2413020628357998</v>
      </c>
      <c r="E9" s="35">
        <v>4.4343366681555985</v>
      </c>
      <c r="F9" s="35">
        <v>27.483557182696153</v>
      </c>
      <c r="G9" s="35">
        <v>6.9559436836395037</v>
      </c>
      <c r="H9" s="35">
        <v>0</v>
      </c>
      <c r="I9" s="52">
        <v>0.96550000000000002</v>
      </c>
      <c r="J9" s="35">
        <v>0</v>
      </c>
      <c r="K9" s="35">
        <f t="shared" si="0"/>
        <v>41.080639597327057</v>
      </c>
      <c r="L9" s="35">
        <v>0.75277124311389965</v>
      </c>
    </row>
    <row r="10" spans="2:12">
      <c r="B10" s="19">
        <v>6</v>
      </c>
      <c r="C10" s="21" t="s">
        <v>48</v>
      </c>
      <c r="D10" s="40">
        <v>2.1483641182572</v>
      </c>
      <c r="E10" s="35">
        <v>2.7779101498688998</v>
      </c>
      <c r="F10" s="35">
        <v>10.257806404020501</v>
      </c>
      <c r="G10" s="35">
        <v>2.0875497300262018</v>
      </c>
      <c r="H10" s="35">
        <v>0</v>
      </c>
      <c r="I10" s="52">
        <v>0.15</v>
      </c>
      <c r="J10" s="35">
        <v>0</v>
      </c>
      <c r="K10" s="35">
        <f t="shared" si="0"/>
        <v>17.421630402172802</v>
      </c>
      <c r="L10" s="35">
        <v>0.42420815938200002</v>
      </c>
    </row>
    <row r="11" spans="2:12">
      <c r="B11" s="19">
        <v>7</v>
      </c>
      <c r="C11" s="21" t="s">
        <v>49</v>
      </c>
      <c r="D11" s="40">
        <v>21.237375028190993</v>
      </c>
      <c r="E11" s="35">
        <v>17.738813378923602</v>
      </c>
      <c r="F11" s="35">
        <v>20.160004305930109</v>
      </c>
      <c r="G11" s="35">
        <v>6.5511387425525136</v>
      </c>
      <c r="H11" s="35">
        <v>0</v>
      </c>
      <c r="I11" s="35">
        <v>0</v>
      </c>
      <c r="J11" s="35">
        <v>0</v>
      </c>
      <c r="K11" s="35">
        <f t="shared" si="0"/>
        <v>65.687331455597217</v>
      </c>
      <c r="L11" s="35">
        <v>0.64076889034200035</v>
      </c>
    </row>
    <row r="12" spans="2:12">
      <c r="B12" s="19">
        <v>8</v>
      </c>
      <c r="C12" s="20" t="s">
        <v>50</v>
      </c>
      <c r="D12" s="40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f t="shared" si="0"/>
        <v>0</v>
      </c>
      <c r="L12" s="35">
        <v>0</v>
      </c>
    </row>
    <row r="13" spans="2:12">
      <c r="B13" s="19">
        <v>9</v>
      </c>
      <c r="C13" s="20" t="s">
        <v>51</v>
      </c>
      <c r="D13" s="40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f t="shared" si="0"/>
        <v>0</v>
      </c>
      <c r="L13" s="35">
        <v>0</v>
      </c>
    </row>
    <row r="14" spans="2:12">
      <c r="B14" s="19">
        <v>10</v>
      </c>
      <c r="C14" s="21" t="s">
        <v>52</v>
      </c>
      <c r="D14" s="40">
        <v>0.93771492674150025</v>
      </c>
      <c r="E14" s="35">
        <v>1.7216400653539996</v>
      </c>
      <c r="F14" s="35">
        <v>6.8550300634508874</v>
      </c>
      <c r="G14" s="35">
        <v>1.6167767966725004</v>
      </c>
      <c r="H14" s="35">
        <v>0</v>
      </c>
      <c r="I14" s="52">
        <v>8.1100000000000005E-2</v>
      </c>
      <c r="J14" s="35">
        <v>0</v>
      </c>
      <c r="K14" s="35">
        <f t="shared" si="0"/>
        <v>11.212261852218887</v>
      </c>
      <c r="L14" s="35">
        <v>0.43221547260849996</v>
      </c>
    </row>
    <row r="15" spans="2:12">
      <c r="B15" s="19">
        <v>11</v>
      </c>
      <c r="C15" s="21" t="s">
        <v>53</v>
      </c>
      <c r="D15" s="40">
        <v>139.94334704344396</v>
      </c>
      <c r="E15" s="35">
        <v>84.355911884296972</v>
      </c>
      <c r="F15" s="35">
        <v>100.25737659026957</v>
      </c>
      <c r="G15" s="35">
        <v>25.846400693977358</v>
      </c>
      <c r="H15" s="35">
        <v>0</v>
      </c>
      <c r="I15" s="52">
        <v>0.87829999999999997</v>
      </c>
      <c r="J15" s="35">
        <v>0</v>
      </c>
      <c r="K15" s="35">
        <f t="shared" si="0"/>
        <v>351.28133621198793</v>
      </c>
      <c r="L15" s="35">
        <v>1.8841619052541998</v>
      </c>
    </row>
    <row r="16" spans="2:12">
      <c r="B16" s="19">
        <v>12</v>
      </c>
      <c r="C16" s="21" t="s">
        <v>54</v>
      </c>
      <c r="D16" s="40">
        <v>265.91607584583511</v>
      </c>
      <c r="E16" s="35">
        <v>11.439876714251797</v>
      </c>
      <c r="F16" s="35">
        <v>43.81288079897282</v>
      </c>
      <c r="G16" s="35">
        <v>8.4218971211987039</v>
      </c>
      <c r="H16" s="35">
        <v>0</v>
      </c>
      <c r="I16" s="52">
        <v>0.70730000000000004</v>
      </c>
      <c r="J16" s="35">
        <v>0</v>
      </c>
      <c r="K16" s="35">
        <f t="shared" si="0"/>
        <v>330.29803048025838</v>
      </c>
      <c r="L16" s="35">
        <v>0.90244095385810064</v>
      </c>
    </row>
    <row r="17" spans="2:12">
      <c r="B17" s="19">
        <v>13</v>
      </c>
      <c r="C17" s="21" t="s">
        <v>55</v>
      </c>
      <c r="D17" s="40">
        <v>8.7340181083224007</v>
      </c>
      <c r="E17" s="35">
        <v>10.1230056166112</v>
      </c>
      <c r="F17" s="35">
        <v>11.513025250880903</v>
      </c>
      <c r="G17" s="35">
        <v>2.9351006728328008</v>
      </c>
      <c r="H17" s="35">
        <v>0</v>
      </c>
      <c r="I17" s="52">
        <v>3.6600000000000001E-2</v>
      </c>
      <c r="J17" s="35">
        <v>0</v>
      </c>
      <c r="K17" s="35">
        <f t="shared" si="0"/>
        <v>33.341749648647308</v>
      </c>
      <c r="L17" s="35">
        <v>0.39273498579889993</v>
      </c>
    </row>
    <row r="18" spans="2:12">
      <c r="B18" s="19">
        <v>14</v>
      </c>
      <c r="C18" s="21" t="s">
        <v>56</v>
      </c>
      <c r="D18" s="40">
        <v>1.2714296773999999E-3</v>
      </c>
      <c r="E18" s="35">
        <v>0.5389031659018001</v>
      </c>
      <c r="F18" s="35">
        <v>9.1031757522717083</v>
      </c>
      <c r="G18" s="35">
        <v>1.718610368350302</v>
      </c>
      <c r="H18" s="35">
        <v>0</v>
      </c>
      <c r="I18" s="52">
        <v>3.1899999999999998E-2</v>
      </c>
      <c r="J18" s="35">
        <v>0</v>
      </c>
      <c r="K18" s="35">
        <f t="shared" si="0"/>
        <v>11.39386071620121</v>
      </c>
      <c r="L18" s="35">
        <v>0.10988156080490004</v>
      </c>
    </row>
    <row r="19" spans="2:12">
      <c r="B19" s="19">
        <v>15</v>
      </c>
      <c r="C19" s="21" t="s">
        <v>57</v>
      </c>
      <c r="D19" s="40">
        <v>0.65539753780470011</v>
      </c>
      <c r="E19" s="35">
        <v>2.3213487401256003</v>
      </c>
      <c r="F19" s="35">
        <v>21.676643746914287</v>
      </c>
      <c r="G19" s="35">
        <v>4.497507821751209</v>
      </c>
      <c r="H19" s="35">
        <v>0</v>
      </c>
      <c r="I19" s="52">
        <v>1.2200000000000001E-2</v>
      </c>
      <c r="J19" s="35">
        <v>0</v>
      </c>
      <c r="K19" s="35">
        <f t="shared" si="0"/>
        <v>29.163097846595797</v>
      </c>
      <c r="L19" s="35">
        <v>0.54040304715089982</v>
      </c>
    </row>
    <row r="20" spans="2:12">
      <c r="B20" s="19">
        <v>16</v>
      </c>
      <c r="C20" s="21" t="s">
        <v>58</v>
      </c>
      <c r="D20" s="40">
        <v>367.7345497576012</v>
      </c>
      <c r="E20" s="35">
        <v>109.20497525694059</v>
      </c>
      <c r="F20" s="35">
        <v>126.3977572452964</v>
      </c>
      <c r="G20" s="35">
        <v>33.66729925109388</v>
      </c>
      <c r="H20" s="35">
        <v>0</v>
      </c>
      <c r="I20" s="52">
        <v>2.3979999999999997</v>
      </c>
      <c r="J20" s="35">
        <v>0</v>
      </c>
      <c r="K20" s="35">
        <f t="shared" si="0"/>
        <v>639.40258151093201</v>
      </c>
      <c r="L20" s="35">
        <v>2.1610941898991043</v>
      </c>
    </row>
    <row r="21" spans="2:12">
      <c r="B21" s="19">
        <v>17</v>
      </c>
      <c r="C21" s="21" t="s">
        <v>59</v>
      </c>
      <c r="D21" s="40">
        <v>57.66141266751449</v>
      </c>
      <c r="E21" s="35">
        <v>114.44217983273759</v>
      </c>
      <c r="F21" s="35">
        <v>36.618465774823036</v>
      </c>
      <c r="G21" s="35">
        <v>9.1662800324494835</v>
      </c>
      <c r="H21" s="35">
        <v>0</v>
      </c>
      <c r="I21" s="52">
        <v>0.51340000000000008</v>
      </c>
      <c r="J21" s="35">
        <v>0</v>
      </c>
      <c r="K21" s="35">
        <f t="shared" si="0"/>
        <v>218.40173830752462</v>
      </c>
      <c r="L21" s="35">
        <v>0.87036617827480134</v>
      </c>
    </row>
    <row r="22" spans="2:12">
      <c r="B22" s="19">
        <v>18</v>
      </c>
      <c r="C22" s="20" t="s">
        <v>60</v>
      </c>
      <c r="D22" s="40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f t="shared" si="0"/>
        <v>0</v>
      </c>
      <c r="L22" s="35">
        <v>0</v>
      </c>
    </row>
    <row r="23" spans="2:12">
      <c r="B23" s="19">
        <v>19</v>
      </c>
      <c r="C23" s="21" t="s">
        <v>61</v>
      </c>
      <c r="D23" s="40">
        <v>17.734304250897889</v>
      </c>
      <c r="E23" s="35">
        <v>37.227180989895736</v>
      </c>
      <c r="F23" s="35">
        <v>82.083122930471575</v>
      </c>
      <c r="G23" s="35">
        <v>27.764384769917815</v>
      </c>
      <c r="H23" s="35">
        <v>0</v>
      </c>
      <c r="I23" s="52">
        <v>1.9770000000000001</v>
      </c>
      <c r="J23" s="35">
        <v>0</v>
      </c>
      <c r="K23" s="35">
        <f t="shared" si="0"/>
        <v>166.78599294118303</v>
      </c>
      <c r="L23" s="35">
        <v>1.210247000811502</v>
      </c>
    </row>
    <row r="24" spans="2:12">
      <c r="B24" s="19">
        <v>20</v>
      </c>
      <c r="C24" s="21" t="s">
        <v>62</v>
      </c>
      <c r="D24" s="40">
        <v>2066.3918531123186</v>
      </c>
      <c r="E24" s="35">
        <v>339.00138970405135</v>
      </c>
      <c r="F24" s="35">
        <v>984.84930551837556</v>
      </c>
      <c r="G24" s="35">
        <v>110.99292609160199</v>
      </c>
      <c r="H24" s="35">
        <v>0</v>
      </c>
      <c r="I24" s="52">
        <v>51.272099999999966</v>
      </c>
      <c r="J24" s="35">
        <v>0</v>
      </c>
      <c r="K24" s="35">
        <f t="shared" si="0"/>
        <v>3552.5075744263472</v>
      </c>
      <c r="L24" s="35">
        <v>13.256104853302151</v>
      </c>
    </row>
    <row r="25" spans="2:12">
      <c r="B25" s="19">
        <v>21</v>
      </c>
      <c r="C25" s="20" t="s">
        <v>63</v>
      </c>
      <c r="D25" s="40">
        <v>0</v>
      </c>
      <c r="E25" s="35">
        <v>1.6414881934E-3</v>
      </c>
      <c r="F25" s="35">
        <v>0.29278083090090001</v>
      </c>
      <c r="G25" s="35">
        <v>3.1962789998999999E-3</v>
      </c>
      <c r="H25" s="35">
        <v>0</v>
      </c>
      <c r="I25" s="35">
        <v>0</v>
      </c>
      <c r="J25" s="35">
        <v>0</v>
      </c>
      <c r="K25" s="35">
        <f t="shared" si="0"/>
        <v>0.29761859809419999</v>
      </c>
      <c r="L25" s="35">
        <v>2.4279935400000003E-5</v>
      </c>
    </row>
    <row r="26" spans="2:12">
      <c r="B26" s="19">
        <v>22</v>
      </c>
      <c r="C26" s="21" t="s">
        <v>64</v>
      </c>
      <c r="D26" s="40">
        <v>6.136743869999999E-4</v>
      </c>
      <c r="E26" s="35">
        <v>6.9701321611999999E-3</v>
      </c>
      <c r="F26" s="35">
        <v>1.3099537929287</v>
      </c>
      <c r="G26" s="35">
        <v>6.7479313221000007E-3</v>
      </c>
      <c r="H26" s="35">
        <v>0</v>
      </c>
      <c r="I26" s="52">
        <v>0.22439999999999999</v>
      </c>
      <c r="J26" s="35">
        <v>0</v>
      </c>
      <c r="K26" s="35">
        <f t="shared" si="0"/>
        <v>1.5486855307989997</v>
      </c>
      <c r="L26" s="35">
        <v>3.7722891934799982E-2</v>
      </c>
    </row>
    <row r="27" spans="2:12">
      <c r="B27" s="19">
        <v>23</v>
      </c>
      <c r="C27" s="20" t="s">
        <v>65</v>
      </c>
      <c r="D27" s="40">
        <v>0</v>
      </c>
      <c r="E27" s="35">
        <v>1.14123548E-5</v>
      </c>
      <c r="F27" s="35">
        <v>9.4969032250000001E-4</v>
      </c>
      <c r="G27" s="35">
        <v>0</v>
      </c>
      <c r="H27" s="35">
        <v>0</v>
      </c>
      <c r="I27" s="35">
        <v>0</v>
      </c>
      <c r="J27" s="35">
        <v>0</v>
      </c>
      <c r="K27" s="35">
        <f t="shared" si="0"/>
        <v>9.6110267729999997E-4</v>
      </c>
      <c r="L27" s="35">
        <v>1.1803792225599999E-2</v>
      </c>
    </row>
    <row r="28" spans="2:12">
      <c r="B28" s="19">
        <v>24</v>
      </c>
      <c r="C28" s="20" t="s">
        <v>66</v>
      </c>
      <c r="D28" s="40">
        <v>0</v>
      </c>
      <c r="E28" s="35">
        <v>0</v>
      </c>
      <c r="F28" s="35">
        <v>1.7018223081220001</v>
      </c>
      <c r="G28" s="35">
        <v>0.28877437541899997</v>
      </c>
      <c r="H28" s="35">
        <v>0</v>
      </c>
      <c r="I28" s="52">
        <v>9.5399999999999999E-2</v>
      </c>
      <c r="J28" s="35">
        <v>0</v>
      </c>
      <c r="K28" s="35">
        <f t="shared" si="0"/>
        <v>2.085996683541</v>
      </c>
      <c r="L28" s="35">
        <v>1.3765517031900003E-2</v>
      </c>
    </row>
    <row r="29" spans="2:12">
      <c r="B29" s="19">
        <v>25</v>
      </c>
      <c r="C29" s="21" t="s">
        <v>67</v>
      </c>
      <c r="D29" s="40">
        <v>2514.749718108153</v>
      </c>
      <c r="E29" s="35">
        <v>23.208730352401293</v>
      </c>
      <c r="F29" s="35">
        <v>204.41469869358963</v>
      </c>
      <c r="G29" s="35">
        <v>22.596586228973543</v>
      </c>
      <c r="H29" s="35">
        <v>0</v>
      </c>
      <c r="I29" s="52">
        <v>2.4725999999999999</v>
      </c>
      <c r="J29" s="35">
        <v>0</v>
      </c>
      <c r="K29" s="35">
        <f t="shared" si="0"/>
        <v>2767.4423333831178</v>
      </c>
      <c r="L29" s="35">
        <v>1.7543421557825007</v>
      </c>
    </row>
    <row r="30" spans="2:12">
      <c r="B30" s="19">
        <v>26</v>
      </c>
      <c r="C30" s="21" t="s">
        <v>68</v>
      </c>
      <c r="D30" s="40">
        <v>82.596365662285109</v>
      </c>
      <c r="E30" s="35">
        <v>9.5743507126950913</v>
      </c>
      <c r="F30" s="35">
        <v>19.210224243386005</v>
      </c>
      <c r="G30" s="35">
        <v>7.1869483445787106</v>
      </c>
      <c r="H30" s="35">
        <v>0</v>
      </c>
      <c r="I30" s="52">
        <v>0.81120000000000003</v>
      </c>
      <c r="J30" s="35">
        <v>0</v>
      </c>
      <c r="K30" s="35">
        <f t="shared" si="0"/>
        <v>119.37908896294492</v>
      </c>
      <c r="L30" s="35">
        <v>0.90694404079289992</v>
      </c>
    </row>
    <row r="31" spans="2:12">
      <c r="B31" s="19">
        <v>27</v>
      </c>
      <c r="C31" s="21" t="s">
        <v>17</v>
      </c>
      <c r="D31" s="40">
        <v>4.5369979333222998</v>
      </c>
      <c r="E31" s="35">
        <v>9.5264534064399997E-2</v>
      </c>
      <c r="F31" s="35">
        <v>2.5823393153820007</v>
      </c>
      <c r="G31" s="35">
        <v>1.5790196773540002</v>
      </c>
      <c r="H31" s="35">
        <v>0</v>
      </c>
      <c r="I31" s="52">
        <v>0.77739999999999998</v>
      </c>
      <c r="J31" s="35">
        <v>0</v>
      </c>
      <c r="K31" s="35">
        <f t="shared" si="0"/>
        <v>9.5710214601227008</v>
      </c>
      <c r="L31" s="35">
        <v>2.2911161193299997E-2</v>
      </c>
    </row>
    <row r="32" spans="2:12">
      <c r="B32" s="19">
        <v>28</v>
      </c>
      <c r="C32" s="21" t="s">
        <v>69</v>
      </c>
      <c r="D32" s="40">
        <v>1.8364662290100003E-2</v>
      </c>
      <c r="E32" s="35">
        <v>3.2713904192000001E-3</v>
      </c>
      <c r="F32" s="35">
        <v>3.8193828954113989</v>
      </c>
      <c r="G32" s="35">
        <v>0.41014399922459999</v>
      </c>
      <c r="H32" s="35">
        <v>0</v>
      </c>
      <c r="I32" s="35">
        <v>0</v>
      </c>
      <c r="J32" s="35">
        <v>0</v>
      </c>
      <c r="K32" s="35">
        <f t="shared" si="0"/>
        <v>4.251162947345299</v>
      </c>
      <c r="L32" s="35">
        <v>3.2846508160499999E-2</v>
      </c>
    </row>
    <row r="33" spans="2:12">
      <c r="B33" s="19">
        <v>29</v>
      </c>
      <c r="C33" s="21" t="s">
        <v>70</v>
      </c>
      <c r="D33" s="40">
        <v>9.3843881268033975</v>
      </c>
      <c r="E33" s="35">
        <v>9.2132009188590001</v>
      </c>
      <c r="F33" s="35">
        <v>23.165642854673017</v>
      </c>
      <c r="G33" s="35">
        <v>6.3130541135847027</v>
      </c>
      <c r="H33" s="35">
        <v>0</v>
      </c>
      <c r="I33" s="52">
        <v>0.22639999999999999</v>
      </c>
      <c r="J33" s="35">
        <v>0</v>
      </c>
      <c r="K33" s="35">
        <f t="shared" si="0"/>
        <v>48.302686013920116</v>
      </c>
      <c r="L33" s="35">
        <v>0.72519260905250016</v>
      </c>
    </row>
    <row r="34" spans="2:12">
      <c r="B34" s="19">
        <v>30</v>
      </c>
      <c r="C34" s="21" t="s">
        <v>71</v>
      </c>
      <c r="D34" s="40">
        <v>4.3751934708649989</v>
      </c>
      <c r="E34" s="35">
        <v>2.907056564379499</v>
      </c>
      <c r="F34" s="35">
        <v>52.475385053525102</v>
      </c>
      <c r="G34" s="35">
        <v>10.217479299960404</v>
      </c>
      <c r="H34" s="35">
        <v>0</v>
      </c>
      <c r="I34" s="52">
        <v>0.97910000000000008</v>
      </c>
      <c r="J34" s="35">
        <v>0</v>
      </c>
      <c r="K34" s="35">
        <f t="shared" si="0"/>
        <v>70.954214388730009</v>
      </c>
      <c r="L34" s="35">
        <v>1.2232218403689985</v>
      </c>
    </row>
    <row r="35" spans="2:12">
      <c r="B35" s="19">
        <v>31</v>
      </c>
      <c r="C35" s="20" t="s">
        <v>72</v>
      </c>
      <c r="D35" s="40">
        <v>0.30105221532249998</v>
      </c>
      <c r="E35" s="35">
        <v>0.28058123680639996</v>
      </c>
      <c r="F35" s="35">
        <v>0.35476730161010006</v>
      </c>
      <c r="G35" s="35">
        <v>0.13124902909610001</v>
      </c>
      <c r="H35" s="35">
        <v>0</v>
      </c>
      <c r="I35" s="35">
        <v>0</v>
      </c>
      <c r="J35" s="35">
        <v>0</v>
      </c>
      <c r="K35" s="35">
        <f t="shared" si="0"/>
        <v>1.0676497828350999</v>
      </c>
      <c r="L35" s="35">
        <v>4.0642223709099999E-2</v>
      </c>
    </row>
    <row r="36" spans="2:12">
      <c r="B36" s="19">
        <v>32</v>
      </c>
      <c r="C36" s="21" t="s">
        <v>73</v>
      </c>
      <c r="D36" s="40">
        <v>188.29841598931466</v>
      </c>
      <c r="E36" s="35">
        <v>22.353142558918282</v>
      </c>
      <c r="F36" s="35">
        <v>87.541475203404516</v>
      </c>
      <c r="G36" s="35">
        <v>18.989679587232853</v>
      </c>
      <c r="H36" s="35">
        <v>0</v>
      </c>
      <c r="I36" s="52">
        <v>2.0329000000000002</v>
      </c>
      <c r="J36" s="35">
        <v>0</v>
      </c>
      <c r="K36" s="35">
        <f t="shared" si="0"/>
        <v>319.2156133388703</v>
      </c>
      <c r="L36" s="35">
        <v>2.4281654259400964</v>
      </c>
    </row>
    <row r="37" spans="2:12">
      <c r="B37" s="19">
        <v>33</v>
      </c>
      <c r="C37" s="21" t="s">
        <v>120</v>
      </c>
      <c r="D37" s="40">
        <v>102.9875917315003</v>
      </c>
      <c r="E37" s="35">
        <v>15.408470395721498</v>
      </c>
      <c r="F37" s="35">
        <v>83.568141287421852</v>
      </c>
      <c r="G37" s="35">
        <v>18.115309043388887</v>
      </c>
      <c r="H37" s="40">
        <v>0</v>
      </c>
      <c r="I37" s="52">
        <v>0.82740000000000002</v>
      </c>
      <c r="J37" s="40">
        <v>0</v>
      </c>
      <c r="K37" s="35">
        <f t="shared" si="0"/>
        <v>220.90691245803254</v>
      </c>
      <c r="L37" s="35">
        <v>1.5631937965858005</v>
      </c>
    </row>
    <row r="38" spans="2:12">
      <c r="B38" s="19">
        <v>34</v>
      </c>
      <c r="C38" s="21" t="s">
        <v>74</v>
      </c>
      <c r="D38" s="40">
        <v>7.0674687089999997E-4</v>
      </c>
      <c r="E38" s="35">
        <v>8.2174282257999998E-2</v>
      </c>
      <c r="F38" s="35">
        <v>1.5654438759243017</v>
      </c>
      <c r="G38" s="35">
        <v>0.17178154761259998</v>
      </c>
      <c r="H38" s="35">
        <v>0</v>
      </c>
      <c r="I38" s="52">
        <v>4.8000000000000001E-2</v>
      </c>
      <c r="J38" s="35">
        <v>0</v>
      </c>
      <c r="K38" s="35">
        <f t="shared" si="0"/>
        <v>1.8681064526658016</v>
      </c>
      <c r="L38" s="35">
        <v>1.0858529645E-2</v>
      </c>
    </row>
    <row r="39" spans="2:12">
      <c r="B39" s="19">
        <v>35</v>
      </c>
      <c r="C39" s="21" t="s">
        <v>75</v>
      </c>
      <c r="D39" s="40">
        <v>100.22727240302456</v>
      </c>
      <c r="E39" s="35">
        <v>57.192582902056124</v>
      </c>
      <c r="F39" s="35">
        <v>172.6914128077868</v>
      </c>
      <c r="G39" s="35">
        <v>48.625197121266559</v>
      </c>
      <c r="H39" s="35">
        <v>0</v>
      </c>
      <c r="I39" s="52">
        <v>1.2786999999999999</v>
      </c>
      <c r="J39" s="35">
        <v>0</v>
      </c>
      <c r="K39" s="35">
        <f t="shared" si="0"/>
        <v>380.01516523413409</v>
      </c>
      <c r="L39" s="35">
        <v>2.0420459318893007</v>
      </c>
    </row>
    <row r="40" spans="2:12">
      <c r="B40" s="19">
        <v>36</v>
      </c>
      <c r="C40" s="21" t="s">
        <v>76</v>
      </c>
      <c r="D40" s="40">
        <v>0.74601880203180004</v>
      </c>
      <c r="E40" s="35">
        <v>1.8328469079978</v>
      </c>
      <c r="F40" s="35">
        <v>7.1351166744686898</v>
      </c>
      <c r="G40" s="35">
        <v>3.4900601537988027</v>
      </c>
      <c r="H40" s="35">
        <v>0</v>
      </c>
      <c r="I40" s="35">
        <v>0</v>
      </c>
      <c r="J40" s="35">
        <v>0</v>
      </c>
      <c r="K40" s="35">
        <f t="shared" si="0"/>
        <v>13.204042538297093</v>
      </c>
      <c r="L40" s="35">
        <v>0.30928308173599994</v>
      </c>
    </row>
    <row r="41" spans="2:12">
      <c r="B41" s="19">
        <v>37</v>
      </c>
      <c r="C41" s="21" t="s">
        <v>77</v>
      </c>
      <c r="D41" s="40">
        <v>127.81749594118384</v>
      </c>
      <c r="E41" s="35">
        <v>175.55955316463678</v>
      </c>
      <c r="F41" s="35">
        <v>110.42460035788007</v>
      </c>
      <c r="G41" s="35">
        <v>28.916585963609226</v>
      </c>
      <c r="H41" s="35">
        <v>0</v>
      </c>
      <c r="I41" s="52">
        <v>3.7669000000000001</v>
      </c>
      <c r="J41" s="35">
        <v>0</v>
      </c>
      <c r="K41" s="35">
        <f t="shared" si="0"/>
        <v>446.48513542730996</v>
      </c>
      <c r="L41" s="35">
        <v>3.8307686351094947</v>
      </c>
    </row>
    <row r="42" spans="2:12" ht="15">
      <c r="B42" s="22" t="s">
        <v>11</v>
      </c>
      <c r="C42" s="4"/>
      <c r="D42" s="46">
        <f t="shared" ref="D42:L42" si="1">SUM(D5:D41)</f>
        <v>6114.101163723114</v>
      </c>
      <c r="E42" s="35">
        <f>SUM(E5:E41)</f>
        <v>1062.0884552357397</v>
      </c>
      <c r="F42" s="35">
        <f t="shared" si="1"/>
        <v>2282.1101970292902</v>
      </c>
      <c r="G42" s="35">
        <f>SUM(G5:G41)</f>
        <v>415.50595655990514</v>
      </c>
      <c r="H42" s="45">
        <f t="shared" si="1"/>
        <v>0</v>
      </c>
      <c r="I42" s="45">
        <f t="shared" si="1"/>
        <v>73.09069999999997</v>
      </c>
      <c r="J42" s="45">
        <f t="shared" si="1"/>
        <v>0</v>
      </c>
      <c r="K42" s="45">
        <f t="shared" si="1"/>
        <v>9946.896472548051</v>
      </c>
      <c r="L42" s="35">
        <f t="shared" si="1"/>
        <v>39.429249346671341</v>
      </c>
    </row>
    <row r="43" spans="2:12">
      <c r="B43" t="s">
        <v>93</v>
      </c>
    </row>
    <row r="46" spans="2:12">
      <c r="E46" s="51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imf0271</cp:lastModifiedBy>
  <cp:lastPrinted>2014-03-24T10:58:12Z</cp:lastPrinted>
  <dcterms:created xsi:type="dcterms:W3CDTF">2014-01-06T04:43:23Z</dcterms:created>
  <dcterms:modified xsi:type="dcterms:W3CDTF">2017-09-11T05:55:17Z</dcterms:modified>
</cp:coreProperties>
</file>