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480" windowHeight="8190" tabRatio="675" activeTab="1"/>
  </bookViews>
  <sheets>
    <sheet name="Anex A1 Frmtfor AAUM disclosure" sheetId="8" r:id="rId1"/>
    <sheet name="Anex A2 Frmt AAUM stateUT wise " sheetId="9" r:id="rId2"/>
  </sheets>
  <definedNames>
    <definedName name="_xlnm._FilterDatabase" localSheetId="1" hidden="1">'Anex A2 Frmt AAUM stateUT wise '!$B$4:$L$43</definedName>
  </definedNames>
  <calcPr calcId="144525"/>
</workbook>
</file>

<file path=xl/calcChain.xml><?xml version="1.0" encoding="utf-8"?>
<calcChain xmlns="http://schemas.openxmlformats.org/spreadsheetml/2006/main">
  <c r="D49" i="8" l="1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C49" i="8"/>
  <c r="BK48" i="8"/>
  <c r="K37" i="9"/>
  <c r="BK37" i="8"/>
  <c r="BK38" i="8"/>
  <c r="BK8" i="8" l="1"/>
  <c r="BK9" i="8" s="1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11" i="8"/>
  <c r="BK12" i="8" s="1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L28" i="8" s="1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7" i="8"/>
  <c r="BK18" i="8" s="1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20" i="8"/>
  <c r="BK21" i="8" s="1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3" i="8"/>
  <c r="BK24" i="8"/>
  <c r="BK25" i="8"/>
  <c r="BK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Y28" i="8" s="1"/>
  <c r="Z27" i="8"/>
  <c r="AA27" i="8"/>
  <c r="AB27" i="8"/>
  <c r="AC27" i="8"/>
  <c r="AD27" i="8"/>
  <c r="AE27" i="8"/>
  <c r="AE28" i="8" s="1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R28" i="8"/>
  <c r="BK32" i="8"/>
  <c r="BK33" i="8" s="1"/>
  <c r="C33" i="8"/>
  <c r="D33" i="8"/>
  <c r="E33" i="8"/>
  <c r="F33" i="8"/>
  <c r="G33" i="8"/>
  <c r="H33" i="8"/>
  <c r="I33" i="8"/>
  <c r="J33" i="8"/>
  <c r="K33" i="8"/>
  <c r="L33" i="8"/>
  <c r="M33" i="8"/>
  <c r="N33" i="8"/>
  <c r="N43" i="8" s="1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F43" i="8" s="1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V43" i="8" s="1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5" i="8"/>
  <c r="BK36" i="8"/>
  <c r="BK39" i="8"/>
  <c r="BK40" i="8"/>
  <c r="BK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G43" i="8"/>
  <c r="X43" i="8"/>
  <c r="AN43" i="8"/>
  <c r="BD43" i="8"/>
  <c r="BK47" i="8"/>
  <c r="BK49" i="8" s="1"/>
  <c r="BK53" i="8"/>
  <c r="BK54" i="8" s="1"/>
  <c r="C54" i="8"/>
  <c r="D54" i="8"/>
  <c r="E54" i="8"/>
  <c r="F54" i="8"/>
  <c r="G54" i="8"/>
  <c r="H54" i="8"/>
  <c r="I54" i="8"/>
  <c r="J54" i="8"/>
  <c r="K54" i="8"/>
  <c r="L54" i="8"/>
  <c r="M54" i="8"/>
  <c r="N54" i="8"/>
  <c r="N58" i="8" s="1"/>
  <c r="O54" i="8"/>
  <c r="P54" i="8"/>
  <c r="Q54" i="8"/>
  <c r="R54" i="8"/>
  <c r="R58" i="8" s="1"/>
  <c r="S54" i="8"/>
  <c r="T54" i="8"/>
  <c r="U54" i="8"/>
  <c r="V54" i="8"/>
  <c r="V58" i="8" s="1"/>
  <c r="W54" i="8"/>
  <c r="X54" i="8"/>
  <c r="X58" i="8" s="1"/>
  <c r="Y54" i="8"/>
  <c r="Z54" i="8"/>
  <c r="Z58" i="8" s="1"/>
  <c r="AA54" i="8"/>
  <c r="AB54" i="8"/>
  <c r="AC54" i="8"/>
  <c r="AD54" i="8"/>
  <c r="AD58" i="8" s="1"/>
  <c r="AE54" i="8"/>
  <c r="AF54" i="8"/>
  <c r="AG54" i="8"/>
  <c r="AH54" i="8"/>
  <c r="AH58" i="8" s="1"/>
  <c r="AI54" i="8"/>
  <c r="AJ54" i="8"/>
  <c r="AK54" i="8"/>
  <c r="AL54" i="8"/>
  <c r="AL58" i="8" s="1"/>
  <c r="AM54" i="8"/>
  <c r="AN54" i="8"/>
  <c r="AN58" i="8" s="1"/>
  <c r="AO54" i="8"/>
  <c r="AP54" i="8"/>
  <c r="AP58" i="8" s="1"/>
  <c r="AQ54" i="8"/>
  <c r="AR54" i="8"/>
  <c r="AS54" i="8"/>
  <c r="AT54" i="8"/>
  <c r="AT58" i="8" s="1"/>
  <c r="AU54" i="8"/>
  <c r="AV54" i="8"/>
  <c r="AW54" i="8"/>
  <c r="AX54" i="8"/>
  <c r="AX58" i="8" s="1"/>
  <c r="AY54" i="8"/>
  <c r="AZ54" i="8"/>
  <c r="BA54" i="8"/>
  <c r="BB54" i="8"/>
  <c r="BB58" i="8" s="1"/>
  <c r="BC54" i="8"/>
  <c r="BD54" i="8"/>
  <c r="BD58" i="8" s="1"/>
  <c r="BE54" i="8"/>
  <c r="BF54" i="8"/>
  <c r="BF58" i="8" s="1"/>
  <c r="BG54" i="8"/>
  <c r="BH54" i="8"/>
  <c r="BI54" i="8"/>
  <c r="BJ54" i="8"/>
  <c r="BJ58" i="8" s="1"/>
  <c r="BK56" i="8"/>
  <c r="BK57" i="8" s="1"/>
  <c r="C57" i="8"/>
  <c r="D57" i="8"/>
  <c r="E57" i="8"/>
  <c r="E58" i="8" s="1"/>
  <c r="F57" i="8"/>
  <c r="G57" i="8"/>
  <c r="G58" i="8" s="1"/>
  <c r="H57" i="8"/>
  <c r="I57" i="8"/>
  <c r="I58" i="8" s="1"/>
  <c r="J57" i="8"/>
  <c r="K57" i="8"/>
  <c r="L57" i="8"/>
  <c r="M57" i="8"/>
  <c r="N57" i="8"/>
  <c r="O57" i="8"/>
  <c r="P57" i="8"/>
  <c r="P58" i="8" s="1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F58" i="8" s="1"/>
  <c r="AG57" i="8"/>
  <c r="AH57" i="8"/>
  <c r="AI57" i="8"/>
  <c r="AJ57" i="8"/>
  <c r="AK57" i="8"/>
  <c r="AL57" i="8"/>
  <c r="AM57" i="8"/>
  <c r="AN57" i="8"/>
  <c r="AO57" i="8"/>
  <c r="AP57" i="8"/>
  <c r="AQ57" i="8"/>
  <c r="AR57" i="8"/>
  <c r="AS57" i="8"/>
  <c r="AT57" i="8"/>
  <c r="AU57" i="8"/>
  <c r="AV57" i="8"/>
  <c r="AV58" i="8" s="1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C58" i="8"/>
  <c r="K58" i="8"/>
  <c r="T58" i="8"/>
  <c r="AB58" i="8"/>
  <c r="AJ58" i="8"/>
  <c r="AR58" i="8"/>
  <c r="AZ58" i="8"/>
  <c r="BH58" i="8"/>
  <c r="BK62" i="8"/>
  <c r="BK63" i="8" s="1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AN63" i="8"/>
  <c r="AO63" i="8"/>
  <c r="AP63" i="8"/>
  <c r="AQ63" i="8"/>
  <c r="AR63" i="8"/>
  <c r="AS63" i="8"/>
  <c r="AT63" i="8"/>
  <c r="AU63" i="8"/>
  <c r="AV63" i="8"/>
  <c r="AW63" i="8"/>
  <c r="AX63" i="8"/>
  <c r="AY63" i="8"/>
  <c r="AZ63" i="8"/>
  <c r="BA63" i="8"/>
  <c r="BB63" i="8"/>
  <c r="BC63" i="8"/>
  <c r="BD63" i="8"/>
  <c r="BE63" i="8"/>
  <c r="BF63" i="8"/>
  <c r="BG63" i="8"/>
  <c r="BH63" i="8"/>
  <c r="BI63" i="8"/>
  <c r="BJ63" i="8"/>
  <c r="BK68" i="8"/>
  <c r="BK69" i="8" s="1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AO69" i="8"/>
  <c r="AP69" i="8"/>
  <c r="AQ69" i="8"/>
  <c r="AR69" i="8"/>
  <c r="AS69" i="8"/>
  <c r="AT69" i="8"/>
  <c r="AU69" i="8"/>
  <c r="AV69" i="8"/>
  <c r="AW69" i="8"/>
  <c r="AX69" i="8"/>
  <c r="AY69" i="8"/>
  <c r="AZ69" i="8"/>
  <c r="BA69" i="8"/>
  <c r="BB69" i="8"/>
  <c r="BC69" i="8"/>
  <c r="BD69" i="8"/>
  <c r="BE69" i="8"/>
  <c r="BF69" i="8"/>
  <c r="BG69" i="8"/>
  <c r="BH69" i="8"/>
  <c r="BI69" i="8"/>
  <c r="BJ69" i="8"/>
  <c r="G42" i="9"/>
  <c r="E42" i="9"/>
  <c r="K5" i="9"/>
  <c r="L42" i="9"/>
  <c r="F42" i="9"/>
  <c r="D42" i="9"/>
  <c r="J42" i="9"/>
  <c r="I42" i="9"/>
  <c r="H42" i="9"/>
  <c r="K41" i="9"/>
  <c r="K40" i="9"/>
  <c r="K39" i="9"/>
  <c r="K38" i="9"/>
  <c r="K36" i="9"/>
  <c r="K35" i="9"/>
  <c r="K34" i="9"/>
  <c r="K33" i="9"/>
  <c r="K32" i="9"/>
  <c r="K31" i="9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BH43" i="8" l="1"/>
  <c r="AZ43" i="8"/>
  <c r="AZ65" i="8" s="1"/>
  <c r="AR43" i="8"/>
  <c r="AJ43" i="8"/>
  <c r="AB43" i="8"/>
  <c r="T43" i="8"/>
  <c r="P43" i="8"/>
  <c r="L43" i="8"/>
  <c r="H43" i="8"/>
  <c r="BJ43" i="8"/>
  <c r="BF43" i="8"/>
  <c r="BB43" i="8"/>
  <c r="AX43" i="8"/>
  <c r="AT43" i="8"/>
  <c r="AP43" i="8"/>
  <c r="AL43" i="8"/>
  <c r="AL65" i="8" s="1"/>
  <c r="AH43" i="8"/>
  <c r="AD43" i="8"/>
  <c r="Z43" i="8"/>
  <c r="V43" i="8"/>
  <c r="R43" i="8"/>
  <c r="J43" i="8"/>
  <c r="F43" i="8"/>
  <c r="BI43" i="8"/>
  <c r="BG43" i="8"/>
  <c r="BE43" i="8"/>
  <c r="BC43" i="8"/>
  <c r="BA43" i="8"/>
  <c r="AY43" i="8"/>
  <c r="AW43" i="8"/>
  <c r="AU43" i="8"/>
  <c r="AS43" i="8"/>
  <c r="AQ43" i="8"/>
  <c r="AO43" i="8"/>
  <c r="AM43" i="8"/>
  <c r="AK43" i="8"/>
  <c r="AI43" i="8"/>
  <c r="AG43" i="8"/>
  <c r="AE43" i="8"/>
  <c r="AC43" i="8"/>
  <c r="AA43" i="8"/>
  <c r="Y43" i="8"/>
  <c r="W43" i="8"/>
  <c r="U43" i="8"/>
  <c r="Q43" i="8"/>
  <c r="O43" i="8"/>
  <c r="M43" i="8"/>
  <c r="K43" i="8"/>
  <c r="I43" i="8"/>
  <c r="E43" i="8"/>
  <c r="C43" i="8"/>
  <c r="BB28" i="8"/>
  <c r="BB65" i="8" s="1"/>
  <c r="BJ28" i="8"/>
  <c r="AT28" i="8"/>
  <c r="AT65" i="8" s="1"/>
  <c r="H28" i="8"/>
  <c r="BH28" i="8"/>
  <c r="BH65" i="8" s="1"/>
  <c r="BF28" i="8"/>
  <c r="BF65" i="8" s="1"/>
  <c r="BD28" i="8"/>
  <c r="BD65" i="8" s="1"/>
  <c r="AZ28" i="8"/>
  <c r="AX28" i="8"/>
  <c r="AV28" i="8"/>
  <c r="AV65" i="8" s="1"/>
  <c r="AR28" i="8"/>
  <c r="AR65" i="8" s="1"/>
  <c r="AP28" i="8"/>
  <c r="AN28" i="8"/>
  <c r="AN65" i="8" s="1"/>
  <c r="AJ28" i="8"/>
  <c r="AH28" i="8"/>
  <c r="AH65" i="8" s="1"/>
  <c r="Z28" i="8"/>
  <c r="X28" i="8"/>
  <c r="AA28" i="8"/>
  <c r="W28" i="8"/>
  <c r="T28" i="8"/>
  <c r="P28" i="8"/>
  <c r="P65" i="8" s="1"/>
  <c r="N28" i="8"/>
  <c r="N65" i="8" s="1"/>
  <c r="L28" i="8"/>
  <c r="F28" i="8"/>
  <c r="Z65" i="8"/>
  <c r="J58" i="8"/>
  <c r="H58" i="8"/>
  <c r="H65" i="8" s="1"/>
  <c r="F58" i="8"/>
  <c r="D58" i="8"/>
  <c r="BI58" i="8"/>
  <c r="BG58" i="8"/>
  <c r="BE58" i="8"/>
  <c r="BC58" i="8"/>
  <c r="BA58" i="8"/>
  <c r="AY58" i="8"/>
  <c r="AW58" i="8"/>
  <c r="AU58" i="8"/>
  <c r="AS58" i="8"/>
  <c r="AQ58" i="8"/>
  <c r="AO58" i="8"/>
  <c r="AM58" i="8"/>
  <c r="AK58" i="8"/>
  <c r="AI58" i="8"/>
  <c r="AG58" i="8"/>
  <c r="AE58" i="8"/>
  <c r="AC58" i="8"/>
  <c r="AA58" i="8"/>
  <c r="Y58" i="8"/>
  <c r="W58" i="8"/>
  <c r="U58" i="8"/>
  <c r="S58" i="8"/>
  <c r="Q58" i="8"/>
  <c r="O58" i="8"/>
  <c r="M58" i="8"/>
  <c r="AF28" i="8"/>
  <c r="AF65" i="8" s="1"/>
  <c r="AD28" i="8"/>
  <c r="AB28" i="8"/>
  <c r="AB65" i="8" s="1"/>
  <c r="J28" i="8"/>
  <c r="D28" i="8"/>
  <c r="BI28" i="8"/>
  <c r="BG28" i="8"/>
  <c r="BE28" i="8"/>
  <c r="BC28" i="8"/>
  <c r="BC65" i="8" s="1"/>
  <c r="BA28" i="8"/>
  <c r="AY28" i="8"/>
  <c r="AW28" i="8"/>
  <c r="AU28" i="8"/>
  <c r="L58" i="8"/>
  <c r="BK58" i="8"/>
  <c r="AP65" i="8"/>
  <c r="AJ65" i="8"/>
  <c r="BJ65" i="8"/>
  <c r="AX65" i="8"/>
  <c r="Y65" i="8"/>
  <c r="AS28" i="8"/>
  <c r="AS65" i="8" s="1"/>
  <c r="AQ28" i="8"/>
  <c r="AO28" i="8"/>
  <c r="AM28" i="8"/>
  <c r="AK28" i="8"/>
  <c r="AK65" i="8" s="1"/>
  <c r="AI28" i="8"/>
  <c r="AG28" i="8"/>
  <c r="AC28" i="8"/>
  <c r="AC65" i="8" s="1"/>
  <c r="U28" i="8"/>
  <c r="U65" i="8" s="1"/>
  <c r="S28" i="8"/>
  <c r="Q28" i="8"/>
  <c r="O28" i="8"/>
  <c r="M28" i="8"/>
  <c r="K28" i="8"/>
  <c r="K65" i="8" s="1"/>
  <c r="G28" i="8"/>
  <c r="G65" i="8" s="1"/>
  <c r="E28" i="8"/>
  <c r="C28" i="8"/>
  <c r="K42" i="9"/>
  <c r="S43" i="8"/>
  <c r="BK42" i="8"/>
  <c r="BK43" i="8" s="1"/>
  <c r="D43" i="8"/>
  <c r="AD65" i="8"/>
  <c r="X65" i="8"/>
  <c r="T65" i="8"/>
  <c r="R65" i="8"/>
  <c r="V28" i="8"/>
  <c r="V65" i="8" s="1"/>
  <c r="BK27" i="8"/>
  <c r="BK15" i="8"/>
  <c r="I28" i="8"/>
  <c r="I65" i="8" s="1"/>
  <c r="E65" i="8" l="1"/>
  <c r="AG65" i="8"/>
  <c r="AO65" i="8"/>
  <c r="BA65" i="8"/>
  <c r="BI65" i="8"/>
  <c r="F65" i="8"/>
  <c r="AW65" i="8"/>
  <c r="BE65" i="8"/>
  <c r="J65" i="8"/>
  <c r="AA65" i="8"/>
  <c r="C65" i="8"/>
  <c r="M65" i="8"/>
  <c r="Q65" i="8"/>
  <c r="AY65" i="8"/>
  <c r="BG65" i="8"/>
  <c r="AE65" i="8"/>
  <c r="W65" i="8"/>
  <c r="L65" i="8"/>
  <c r="AM65" i="8"/>
  <c r="D65" i="8"/>
  <c r="S65" i="8"/>
  <c r="O65" i="8"/>
  <c r="AI65" i="8"/>
  <c r="AQ65" i="8"/>
  <c r="AU65" i="8"/>
  <c r="BK28" i="8"/>
  <c r="BK65" i="8" s="1"/>
</calcChain>
</file>

<file path=xl/sharedStrings.xml><?xml version="1.0" encoding="utf-8"?>
<sst xmlns="http://schemas.openxmlformats.org/spreadsheetml/2006/main" count="163" uniqueCount="127">
  <si>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</si>
  <si>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</si>
  <si>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</si>
  <si>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</si>
  <si>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</si>
  <si>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</si>
  <si>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</si>
  <si>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</si>
  <si>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</si>
  <si>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</si>
  <si>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</si>
  <si>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</si>
  <si>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</si>
  <si>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</si>
  <si>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</si>
  <si>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</si>
  <si>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</si>
  <si>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</si>
  <si>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</si>
  <si>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</si>
  <si>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</si>
  <si>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</si>
  <si>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</si>
  <si>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</si>
  <si>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</si>
  <si>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</si>
  <si>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</si>
  <si>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</si>
  <si>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</si>
  <si>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</si>
  <si>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</si>
  <si>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</si>
  <si>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</si>
  <si>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</si>
  <si>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</si>
  <si>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</si>
  <si>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 xml:space="preserve">Scheme names 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</si>
  <si>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</si>
  <si>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</si>
  <si>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</si>
  <si>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</si>
  <si>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</si>
  <si>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</si>
  <si>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</si>
  <si>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</si>
  <si>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</si>
  <si>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</si>
  <si>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</si>
  <si>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</si>
  <si>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</si>
  <si>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</si>
  <si>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</si>
  <si>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</si>
  <si>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</si>
  <si>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</si>
  <si>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</si>
  <si>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</si>
  <si>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</si>
  <si>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</si>
  <si>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</si>
  <si>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</si>
  <si>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</si>
  <si>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</si>
  <si>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</si>
  <si>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</si>
  <si>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</si>
  <si>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</si>
  <si>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</si>
  <si>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</si>
  <si>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</si>
  <si>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</si>
  <si>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</si>
  <si>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</si>
  <si>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</si>
  <si>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</si>
  <si>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</si>
  <si>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</si>
  <si>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</si>
  <si>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</si>
  <si>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</si>
  <si>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</si>
  <si>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</si>
  <si>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</si>
  <si>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</si>
  <si>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</si>
  <si>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</si>
  <si>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</si>
  <si>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</si>
  <si>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</si>
  <si>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</si>
  <si>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</si>
  <si>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</si>
  <si>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</si>
  <si>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</si>
  <si>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</si>
  <si>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</si>
  <si>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</si>
  <si>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</si>
  <si>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</si>
  <si>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</si>
  <si>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</si>
  <si>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IDBI Liquid Fund</t>
  </si>
  <si>
    <t>IDBI Gilt Fund</t>
  </si>
  <si>
    <t>IDBI Dynamic Bond Fund</t>
  </si>
  <si>
    <t>IDBI Short Term Bond Fund</t>
  </si>
  <si>
    <t>IDBI Ultra Short Term Fund</t>
  </si>
  <si>
    <t>IDBI Equity Advantage Fund</t>
  </si>
  <si>
    <t>IDBI Diversified Equity Fund</t>
  </si>
  <si>
    <t>IDBI India Top 100 Equity Fund</t>
  </si>
  <si>
    <t>IDBI Nifty Index Fund</t>
  </si>
  <si>
    <t>IDBI Nifty Junior Index Fund</t>
  </si>
  <si>
    <t>IDBI Gold Exchange Traded Fund</t>
  </si>
  <si>
    <t>IDBI Gold Fund</t>
  </si>
  <si>
    <t>IDBI Mutual Fund (All figures in Rs. Crore)</t>
  </si>
  <si>
    <t>Telangana</t>
  </si>
  <si>
    <t>IDBI Credit Risk Fund</t>
  </si>
  <si>
    <t>IDBI Equity Savings Fund</t>
  </si>
  <si>
    <t>IDBI Focused 30 Equity Fund</t>
  </si>
  <si>
    <t>IDBI MIDCAP Fund</t>
  </si>
  <si>
    <t>IDBI Small Cap Fund</t>
  </si>
  <si>
    <t>IDBI Hybrid Equity Fund</t>
  </si>
  <si>
    <t>T30</t>
  </si>
  <si>
    <t>B30</t>
  </si>
  <si>
    <t xml:space="preserve">T30 : Top 30 cities as identified by AMFI </t>
  </si>
  <si>
    <t xml:space="preserve">B30 : Other than T30  </t>
  </si>
  <si>
    <t>IDBI Mutual Fund: Net Average Assets Under Management (AAUM) as on 31st May, 2018(All figures in Rs. Crore)</t>
  </si>
  <si>
    <t>Table showing State wise /Union Territory wise contribution to AAUM of category of schemes as on 31st May,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</si>
</sst>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b/>
      <sz val="12"/>
      <name val="Trebuchet MS"/>
      <family val="2"/>
    </font>
    <font>
      <sz val="12"/>
      <name val="Trebuchet MS"/>
      <family val="2"/>
    </font>
    <font>
      <i/>
      <sz val="10"/>
      <color indexed="8"/>
      <name val="Arial"/>
      <family val="2"/>
    </font>
    <font>
      <sz val="9"/>
      <color indexed="8"/>
      <name val="Arial"/>
      <family val="2"/>
      <charset val="1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7" fillId="0" borderId="0"/>
    <xf numFmtId="0" fontId="3" fillId="0" borderId="0"/>
    <xf numFmtId="0" fontId="1" fillId="0" borderId="0"/>
  </cellStyleXfs>
  <cellXfs count="81">
    <xf numFmtId="0" fontId="0" fillId="0" borderId="0" xfId="0"/>
    <xf numFmtId="0" fontId="5" fillId="0" borderId="0" xfId="3" applyFont="1"/>
    <xf numFmtId="2" fontId="5" fillId="0" borderId="0" xfId="3" applyNumberFormat="1" applyFont="1"/>
    <xf numFmtId="0" fontId="0" fillId="0" borderId="0" xfId="0" applyBorder="1"/>
    <xf numFmtId="0" fontId="0" fillId="0" borderId="1" xfId="0" applyBorder="1"/>
    <xf numFmtId="0" fontId="2" fillId="0" borderId="0" xfId="0" applyFont="1" applyBorder="1"/>
    <xf numFmtId="2" fontId="6" fillId="0" borderId="0" xfId="3" applyNumberFormat="1" applyFont="1"/>
    <xf numFmtId="2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3" applyFont="1"/>
    <xf numFmtId="2" fontId="9" fillId="0" borderId="0" xfId="3" applyNumberFormat="1" applyFont="1"/>
    <xf numFmtId="0" fontId="9" fillId="0" borderId="0" xfId="3" applyFont="1"/>
    <xf numFmtId="2" fontId="8" fillId="0" borderId="0" xfId="3" applyNumberFormat="1" applyFont="1"/>
    <xf numFmtId="0" fontId="8" fillId="0" borderId="0" xfId="3" applyFont="1"/>
    <xf numFmtId="0" fontId="6" fillId="0" borderId="1" xfId="3" applyNumberFormat="1" applyFont="1" applyFill="1" applyBorder="1" applyAlignment="1">
      <alignment horizontal="center" wrapText="1"/>
    </xf>
    <xf numFmtId="0" fontId="6" fillId="0" borderId="2" xfId="3" applyNumberFormat="1" applyFont="1" applyFill="1" applyBorder="1" applyAlignment="1">
      <alignment horizontal="center" wrapText="1"/>
    </xf>
    <xf numFmtId="0" fontId="6" fillId="0" borderId="3" xfId="3" applyNumberFormat="1" applyFont="1" applyFill="1" applyBorder="1" applyAlignment="1">
      <alignment horizontal="center" wrapText="1"/>
    </xf>
    <xf numFmtId="0" fontId="2" fillId="0" borderId="4" xfId="0" applyFont="1" applyBorder="1"/>
    <xf numFmtId="0" fontId="2" fillId="0" borderId="0" xfId="0" applyFont="1" applyFill="1" applyBorder="1"/>
    <xf numFmtId="0" fontId="11" fillId="0" borderId="1" xfId="2" applyFont="1" applyBorder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1" xfId="2" applyFont="1" applyBorder="1"/>
    <xf numFmtId="2" fontId="6" fillId="0" borderId="1" xfId="3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10" fillId="0" borderId="5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right"/>
    </xf>
    <xf numFmtId="2" fontId="6" fillId="0" borderId="6" xfId="3" applyNumberFormat="1" applyFont="1" applyFill="1" applyBorder="1"/>
    <xf numFmtId="0" fontId="2" fillId="0" borderId="7" xfId="0" applyFont="1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left" wrapText="1"/>
    </xf>
    <xf numFmtId="164" fontId="0" fillId="0" borderId="1" xfId="1" applyFont="1" applyBorder="1"/>
    <xf numFmtId="164" fontId="0" fillId="0" borderId="2" xfId="1" applyFont="1" applyBorder="1"/>
    <xf numFmtId="164" fontId="0" fillId="0" borderId="3" xfId="1" applyFont="1" applyBorder="1"/>
    <xf numFmtId="164" fontId="0" fillId="0" borderId="2" xfId="0" applyNumberFormat="1" applyBorder="1"/>
    <xf numFmtId="164" fontId="0" fillId="0" borderId="4" xfId="0" applyNumberFormat="1" applyBorder="1"/>
    <xf numFmtId="164" fontId="0" fillId="0" borderId="1" xfId="1" applyFont="1" applyFill="1" applyBorder="1"/>
    <xf numFmtId="164" fontId="0" fillId="0" borderId="4" xfId="0" applyNumberFormat="1" applyFill="1" applyBorder="1"/>
    <xf numFmtId="164" fontId="0" fillId="0" borderId="0" xfId="0" applyNumberFormat="1" applyBorder="1"/>
    <xf numFmtId="164" fontId="0" fillId="0" borderId="0" xfId="1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1" fillId="0" borderId="1" xfId="1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 applyAlignment="1">
      <alignment horizontal="left" wrapText="1"/>
    </xf>
    <xf numFmtId="164" fontId="3" fillId="0" borderId="4" xfId="1" applyFont="1" applyBorder="1"/>
    <xf numFmtId="0" fontId="3" fillId="0" borderId="0" xfId="0" applyFont="1" applyBorder="1"/>
    <xf numFmtId="11" fontId="0" fillId="0" borderId="0" xfId="0" applyNumberFormat="1"/>
    <xf numFmtId="49" fontId="12" fillId="0" borderId="10" xfId="2" applyNumberFormat="1" applyFont="1" applyFill="1" applyBorder="1" applyAlignment="1">
      <alignment horizontal="center" vertical="center" wrapText="1"/>
    </xf>
    <xf numFmtId="49" fontId="12" fillId="0" borderId="5" xfId="2" applyNumberFormat="1" applyFont="1" applyFill="1" applyBorder="1" applyAlignment="1">
      <alignment horizontal="center" vertical="center" wrapText="1"/>
    </xf>
    <xf numFmtId="2" fontId="8" fillId="0" borderId="18" xfId="3" applyNumberFormat="1" applyFont="1" applyFill="1" applyBorder="1" applyAlignment="1">
      <alignment horizontal="center" vertical="top" wrapText="1"/>
    </xf>
    <xf numFmtId="2" fontId="8" fillId="0" borderId="19" xfId="3" applyNumberFormat="1" applyFont="1" applyFill="1" applyBorder="1" applyAlignment="1">
      <alignment horizontal="center" vertical="top" wrapText="1"/>
    </xf>
    <xf numFmtId="2" fontId="8" fillId="0" borderId="20" xfId="3" applyNumberFormat="1" applyFont="1" applyFill="1" applyBorder="1" applyAlignment="1">
      <alignment horizontal="center" vertical="top" wrapText="1"/>
    </xf>
    <xf numFmtId="2" fontId="8" fillId="0" borderId="8" xfId="3" applyNumberFormat="1" applyFont="1" applyFill="1" applyBorder="1" applyAlignment="1">
      <alignment horizontal="center" vertical="top" wrapText="1"/>
    </xf>
    <xf numFmtId="2" fontId="8" fillId="0" borderId="9" xfId="3" applyNumberFormat="1" applyFont="1" applyFill="1" applyBorder="1" applyAlignment="1">
      <alignment horizontal="center" vertical="top" wrapText="1"/>
    </xf>
    <xf numFmtId="2" fontId="8" fillId="0" borderId="10" xfId="3" applyNumberFormat="1" applyFont="1" applyFill="1" applyBorder="1" applyAlignment="1">
      <alignment horizontal="center" vertical="top" wrapText="1"/>
    </xf>
    <xf numFmtId="2" fontId="8" fillId="0" borderId="18" xfId="3" applyNumberFormat="1" applyFont="1" applyFill="1" applyBorder="1" applyAlignment="1">
      <alignment horizontal="center"/>
    </xf>
    <xf numFmtId="2" fontId="8" fillId="0" borderId="19" xfId="3" applyNumberFormat="1" applyFont="1" applyFill="1" applyBorder="1" applyAlignment="1">
      <alignment horizontal="center"/>
    </xf>
    <xf numFmtId="2" fontId="8" fillId="0" borderId="20" xfId="3" applyNumberFormat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2" fontId="4" fillId="0" borderId="18" xfId="3" applyNumberFormat="1" applyFont="1" applyFill="1" applyBorder="1" applyAlignment="1">
      <alignment horizontal="center" vertical="top" wrapText="1"/>
    </xf>
    <xf numFmtId="2" fontId="4" fillId="0" borderId="19" xfId="3" applyNumberFormat="1" applyFont="1" applyFill="1" applyBorder="1" applyAlignment="1">
      <alignment horizontal="center" vertical="top" wrapText="1"/>
    </xf>
    <xf numFmtId="2" fontId="4" fillId="0" borderId="20" xfId="3" applyNumberFormat="1" applyFont="1" applyFill="1" applyBorder="1" applyAlignment="1">
      <alignment horizontal="center" vertical="top" wrapText="1"/>
    </xf>
    <xf numFmtId="3" fontId="8" fillId="0" borderId="15" xfId="3" applyNumberFormat="1" applyFont="1" applyFill="1" applyBorder="1" applyAlignment="1">
      <alignment horizontal="center" vertical="center" wrapText="1"/>
    </xf>
    <xf numFmtId="3" fontId="8" fillId="0" borderId="16" xfId="3" applyNumberFormat="1" applyFont="1" applyFill="1" applyBorder="1" applyAlignment="1">
      <alignment horizontal="center" vertical="center" wrapText="1"/>
    </xf>
    <xf numFmtId="3" fontId="8" fillId="0" borderId="17" xfId="3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12" fillId="0" borderId="11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84"/>
  <sheetViews>
    <sheetView showGridLines="0"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RowHeight="12.75" x14ac:dyDescent="0.2"/>
  <cols>
    <col min="1" max="1" width="5" style="3" customWidth="1"/>
    <col min="2" max="2" width="47.5703125" style="3" customWidth="1"/>
    <col min="3" max="3" width="15.42578125" style="3" customWidth="1"/>
    <col min="4" max="4" width="15.42578125" style="3" bestFit="1" customWidth="1"/>
    <col min="5" max="62" width="15.42578125" style="3" customWidth="1"/>
    <col min="63" max="63" width="10.5703125" style="3" customWidth="1"/>
    <col min="64" max="64" width="16.7109375" style="3" bestFit="1" customWidth="1"/>
    <col min="65" max="65" width="18" style="3" bestFit="1" customWidth="1"/>
    <col min="66" max="66" width="24.85546875" style="3" bestFit="1" customWidth="1"/>
    <col min="67" max="16384" width="9.140625" style="3"/>
  </cols>
  <sheetData>
    <row r="1" spans="1:107" s="1" customFormat="1" ht="19.5" customHeight="1" thickBot="1" x14ac:dyDescent="0.35">
      <c r="A1" s="75" t="s">
        <v>75</v>
      </c>
      <c r="B1" s="52" t="s">
        <v>28</v>
      </c>
      <c r="C1" s="66" t="s">
        <v>125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8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</row>
    <row r="2" spans="1:107" s="11" customFormat="1" ht="18.75" customHeight="1" thickBot="1" x14ac:dyDescent="0.4">
      <c r="A2" s="76"/>
      <c r="B2" s="53"/>
      <c r="C2" s="54" t="s">
        <v>27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6"/>
      <c r="W2" s="54" t="s">
        <v>25</v>
      </c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6"/>
      <c r="AQ2" s="54" t="s">
        <v>26</v>
      </c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6"/>
      <c r="BK2" s="69" t="s">
        <v>23</v>
      </c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</row>
    <row r="3" spans="1:107" s="13" customFormat="1" ht="18.75" thickBot="1" x14ac:dyDescent="0.4">
      <c r="A3" s="76"/>
      <c r="B3" s="53"/>
      <c r="C3" s="60" t="s">
        <v>121</v>
      </c>
      <c r="D3" s="61"/>
      <c r="E3" s="61"/>
      <c r="F3" s="61"/>
      <c r="G3" s="61"/>
      <c r="H3" s="61"/>
      <c r="I3" s="61"/>
      <c r="J3" s="61"/>
      <c r="K3" s="61"/>
      <c r="L3" s="62"/>
      <c r="M3" s="60" t="s">
        <v>122</v>
      </c>
      <c r="N3" s="61"/>
      <c r="O3" s="61"/>
      <c r="P3" s="61"/>
      <c r="Q3" s="61"/>
      <c r="R3" s="61"/>
      <c r="S3" s="61"/>
      <c r="T3" s="61"/>
      <c r="U3" s="61"/>
      <c r="V3" s="62"/>
      <c r="W3" s="60" t="s">
        <v>121</v>
      </c>
      <c r="X3" s="61"/>
      <c r="Y3" s="61"/>
      <c r="Z3" s="61"/>
      <c r="AA3" s="61"/>
      <c r="AB3" s="61"/>
      <c r="AC3" s="61"/>
      <c r="AD3" s="61"/>
      <c r="AE3" s="61"/>
      <c r="AF3" s="62"/>
      <c r="AG3" s="60" t="s">
        <v>122</v>
      </c>
      <c r="AH3" s="61"/>
      <c r="AI3" s="61"/>
      <c r="AJ3" s="61"/>
      <c r="AK3" s="61"/>
      <c r="AL3" s="61"/>
      <c r="AM3" s="61"/>
      <c r="AN3" s="61"/>
      <c r="AO3" s="61"/>
      <c r="AP3" s="62"/>
      <c r="AQ3" s="60" t="s">
        <v>121</v>
      </c>
      <c r="AR3" s="61"/>
      <c r="AS3" s="61"/>
      <c r="AT3" s="61"/>
      <c r="AU3" s="61"/>
      <c r="AV3" s="61"/>
      <c r="AW3" s="61"/>
      <c r="AX3" s="61"/>
      <c r="AY3" s="61"/>
      <c r="AZ3" s="62"/>
      <c r="BA3" s="60" t="s">
        <v>122</v>
      </c>
      <c r="BB3" s="61"/>
      <c r="BC3" s="61"/>
      <c r="BD3" s="61"/>
      <c r="BE3" s="61"/>
      <c r="BF3" s="61"/>
      <c r="BG3" s="61"/>
      <c r="BH3" s="61"/>
      <c r="BI3" s="61"/>
      <c r="BJ3" s="62"/>
      <c r="BK3" s="70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</row>
    <row r="4" spans="1:107" s="13" customFormat="1" ht="18" x14ac:dyDescent="0.35">
      <c r="A4" s="76"/>
      <c r="B4" s="53"/>
      <c r="C4" s="57" t="s">
        <v>34</v>
      </c>
      <c r="D4" s="58"/>
      <c r="E4" s="58"/>
      <c r="F4" s="58"/>
      <c r="G4" s="59"/>
      <c r="H4" s="57" t="s">
        <v>35</v>
      </c>
      <c r="I4" s="58"/>
      <c r="J4" s="58"/>
      <c r="K4" s="58"/>
      <c r="L4" s="59"/>
      <c r="M4" s="57" t="s">
        <v>34</v>
      </c>
      <c r="N4" s="58"/>
      <c r="O4" s="58"/>
      <c r="P4" s="58"/>
      <c r="Q4" s="59"/>
      <c r="R4" s="57" t="s">
        <v>35</v>
      </c>
      <c r="S4" s="58"/>
      <c r="T4" s="58"/>
      <c r="U4" s="58"/>
      <c r="V4" s="59"/>
      <c r="W4" s="57" t="s">
        <v>34</v>
      </c>
      <c r="X4" s="58"/>
      <c r="Y4" s="58"/>
      <c r="Z4" s="58"/>
      <c r="AA4" s="59"/>
      <c r="AB4" s="57" t="s">
        <v>35</v>
      </c>
      <c r="AC4" s="58"/>
      <c r="AD4" s="58"/>
      <c r="AE4" s="58"/>
      <c r="AF4" s="59"/>
      <c r="AG4" s="57" t="s">
        <v>34</v>
      </c>
      <c r="AH4" s="58"/>
      <c r="AI4" s="58"/>
      <c r="AJ4" s="58"/>
      <c r="AK4" s="59"/>
      <c r="AL4" s="57" t="s">
        <v>35</v>
      </c>
      <c r="AM4" s="58"/>
      <c r="AN4" s="58"/>
      <c r="AO4" s="58"/>
      <c r="AP4" s="59"/>
      <c r="AQ4" s="57" t="s">
        <v>34</v>
      </c>
      <c r="AR4" s="58"/>
      <c r="AS4" s="58"/>
      <c r="AT4" s="58"/>
      <c r="AU4" s="59"/>
      <c r="AV4" s="57" t="s">
        <v>35</v>
      </c>
      <c r="AW4" s="58"/>
      <c r="AX4" s="58"/>
      <c r="AY4" s="58"/>
      <c r="AZ4" s="59"/>
      <c r="BA4" s="57" t="s">
        <v>34</v>
      </c>
      <c r="BB4" s="58"/>
      <c r="BC4" s="58"/>
      <c r="BD4" s="58"/>
      <c r="BE4" s="59"/>
      <c r="BF4" s="57" t="s">
        <v>35</v>
      </c>
      <c r="BG4" s="58"/>
      <c r="BH4" s="58"/>
      <c r="BI4" s="58"/>
      <c r="BJ4" s="59"/>
      <c r="BK4" s="70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</row>
    <row r="5" spans="1:107" s="9" customFormat="1" ht="15" customHeight="1" x14ac:dyDescent="0.3">
      <c r="A5" s="76"/>
      <c r="B5" s="53"/>
      <c r="C5" s="15">
        <v>1</v>
      </c>
      <c r="D5" s="14">
        <v>2</v>
      </c>
      <c r="E5" s="14">
        <v>3</v>
      </c>
      <c r="F5" s="14">
        <v>4</v>
      </c>
      <c r="G5" s="16">
        <v>5</v>
      </c>
      <c r="H5" s="15">
        <v>1</v>
      </c>
      <c r="I5" s="14">
        <v>2</v>
      </c>
      <c r="J5" s="14">
        <v>3</v>
      </c>
      <c r="K5" s="14">
        <v>4</v>
      </c>
      <c r="L5" s="16">
        <v>5</v>
      </c>
      <c r="M5" s="15">
        <v>1</v>
      </c>
      <c r="N5" s="14">
        <v>2</v>
      </c>
      <c r="O5" s="14">
        <v>3</v>
      </c>
      <c r="P5" s="14">
        <v>4</v>
      </c>
      <c r="Q5" s="16">
        <v>5</v>
      </c>
      <c r="R5" s="15">
        <v>1</v>
      </c>
      <c r="S5" s="14">
        <v>2</v>
      </c>
      <c r="T5" s="14">
        <v>3</v>
      </c>
      <c r="U5" s="14">
        <v>4</v>
      </c>
      <c r="V5" s="16">
        <v>5</v>
      </c>
      <c r="W5" s="15">
        <v>1</v>
      </c>
      <c r="X5" s="14">
        <v>2</v>
      </c>
      <c r="Y5" s="14">
        <v>3</v>
      </c>
      <c r="Z5" s="14">
        <v>4</v>
      </c>
      <c r="AA5" s="16">
        <v>5</v>
      </c>
      <c r="AB5" s="15">
        <v>1</v>
      </c>
      <c r="AC5" s="14">
        <v>2</v>
      </c>
      <c r="AD5" s="14">
        <v>3</v>
      </c>
      <c r="AE5" s="14">
        <v>4</v>
      </c>
      <c r="AF5" s="16">
        <v>5</v>
      </c>
      <c r="AG5" s="15">
        <v>1</v>
      </c>
      <c r="AH5" s="14">
        <v>2</v>
      </c>
      <c r="AI5" s="14">
        <v>3</v>
      </c>
      <c r="AJ5" s="14">
        <v>4</v>
      </c>
      <c r="AK5" s="16">
        <v>5</v>
      </c>
      <c r="AL5" s="15">
        <v>1</v>
      </c>
      <c r="AM5" s="14">
        <v>2</v>
      </c>
      <c r="AN5" s="14">
        <v>3</v>
      </c>
      <c r="AO5" s="14">
        <v>4</v>
      </c>
      <c r="AP5" s="16">
        <v>5</v>
      </c>
      <c r="AQ5" s="15">
        <v>1</v>
      </c>
      <c r="AR5" s="14">
        <v>2</v>
      </c>
      <c r="AS5" s="14">
        <v>3</v>
      </c>
      <c r="AT5" s="14">
        <v>4</v>
      </c>
      <c r="AU5" s="16">
        <v>5</v>
      </c>
      <c r="AV5" s="15">
        <v>1</v>
      </c>
      <c r="AW5" s="14">
        <v>2</v>
      </c>
      <c r="AX5" s="14">
        <v>3</v>
      </c>
      <c r="AY5" s="14">
        <v>4</v>
      </c>
      <c r="AZ5" s="16">
        <v>5</v>
      </c>
      <c r="BA5" s="15">
        <v>1</v>
      </c>
      <c r="BB5" s="14">
        <v>2</v>
      </c>
      <c r="BC5" s="14">
        <v>3</v>
      </c>
      <c r="BD5" s="14">
        <v>4</v>
      </c>
      <c r="BE5" s="16">
        <v>5</v>
      </c>
      <c r="BF5" s="15">
        <v>1</v>
      </c>
      <c r="BG5" s="14">
        <v>2</v>
      </c>
      <c r="BH5" s="14">
        <v>3</v>
      </c>
      <c r="BI5" s="14">
        <v>4</v>
      </c>
      <c r="BJ5" s="16">
        <v>5</v>
      </c>
      <c r="BK5" s="71"/>
      <c r="BL5" s="6"/>
      <c r="BM5" s="6"/>
      <c r="BN5" s="6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</row>
    <row r="6" spans="1:107" x14ac:dyDescent="0.2">
      <c r="A6" s="17" t="s">
        <v>0</v>
      </c>
      <c r="B6" s="24" t="s">
        <v>6</v>
      </c>
      <c r="C6" s="63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5"/>
    </row>
    <row r="7" spans="1:107" x14ac:dyDescent="0.2">
      <c r="A7" s="17" t="s">
        <v>76</v>
      </c>
      <c r="B7" s="24" t="s">
        <v>12</v>
      </c>
      <c r="C7" s="63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5"/>
    </row>
    <row r="8" spans="1:107" x14ac:dyDescent="0.2">
      <c r="A8" s="17"/>
      <c r="B8" s="34" t="s">
        <v>101</v>
      </c>
      <c r="C8" s="40">
        <v>0</v>
      </c>
      <c r="D8" s="40">
        <v>97.593083905870401</v>
      </c>
      <c r="E8" s="40">
        <v>90.359202553386993</v>
      </c>
      <c r="F8" s="40">
        <v>0</v>
      </c>
      <c r="G8" s="40">
        <v>0</v>
      </c>
      <c r="H8" s="40">
        <v>4.0271272601474006</v>
      </c>
      <c r="I8" s="40">
        <v>3111.9413561813517</v>
      </c>
      <c r="J8" s="40">
        <v>1622.1237821216807</v>
      </c>
      <c r="K8" s="40">
        <v>0</v>
      </c>
      <c r="L8" s="40">
        <v>73.078347457122007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2.1378647280552006</v>
      </c>
      <c r="S8" s="40">
        <v>25.9257402430643</v>
      </c>
      <c r="T8" s="40">
        <v>364.83097783090136</v>
      </c>
      <c r="U8" s="40">
        <v>0</v>
      </c>
      <c r="V8" s="40">
        <v>3.3674943129009991</v>
      </c>
      <c r="W8" s="40">
        <v>0</v>
      </c>
      <c r="X8" s="40">
        <v>0</v>
      </c>
      <c r="Y8" s="40">
        <v>0</v>
      </c>
      <c r="Z8" s="40">
        <v>0</v>
      </c>
      <c r="AA8" s="40">
        <v>0</v>
      </c>
      <c r="AB8" s="40">
        <v>4.5173451038540042</v>
      </c>
      <c r="AC8" s="40">
        <v>82.070338948189118</v>
      </c>
      <c r="AD8" s="40">
        <v>146.92767629661751</v>
      </c>
      <c r="AE8" s="40">
        <v>0</v>
      </c>
      <c r="AF8" s="40">
        <v>82.139242692015046</v>
      </c>
      <c r="AG8" s="40">
        <v>0</v>
      </c>
      <c r="AH8" s="40">
        <v>0</v>
      </c>
      <c r="AI8" s="40">
        <v>0</v>
      </c>
      <c r="AJ8" s="40">
        <v>0</v>
      </c>
      <c r="AK8" s="40">
        <v>0</v>
      </c>
      <c r="AL8" s="40">
        <v>3.4862956640175016</v>
      </c>
      <c r="AM8" s="40">
        <v>77.410799464158913</v>
      </c>
      <c r="AN8" s="40">
        <v>568.72825008889924</v>
      </c>
      <c r="AO8" s="40">
        <v>0</v>
      </c>
      <c r="AP8" s="40">
        <v>48.034523743344906</v>
      </c>
      <c r="AQ8" s="40">
        <v>0</v>
      </c>
      <c r="AR8" s="40">
        <v>0</v>
      </c>
      <c r="AS8" s="40">
        <v>0</v>
      </c>
      <c r="AT8" s="40">
        <v>0</v>
      </c>
      <c r="AU8" s="40">
        <v>0</v>
      </c>
      <c r="AV8" s="40">
        <v>5.2545381415543009</v>
      </c>
      <c r="AW8" s="40">
        <v>197.42015147497546</v>
      </c>
      <c r="AX8" s="40">
        <v>5.9795304743223996</v>
      </c>
      <c r="AY8" s="40">
        <v>0</v>
      </c>
      <c r="AZ8" s="40">
        <v>45.272092498059109</v>
      </c>
      <c r="BA8" s="40">
        <v>0</v>
      </c>
      <c r="BB8" s="40">
        <v>0</v>
      </c>
      <c r="BC8" s="40">
        <v>0</v>
      </c>
      <c r="BD8" s="40">
        <v>0</v>
      </c>
      <c r="BE8" s="40">
        <v>0</v>
      </c>
      <c r="BF8" s="40">
        <v>1.3889468600541994</v>
      </c>
      <c r="BG8" s="40">
        <v>71.903031013257902</v>
      </c>
      <c r="BH8" s="40">
        <v>35.827484056612406</v>
      </c>
      <c r="BI8" s="40">
        <v>0</v>
      </c>
      <c r="BJ8" s="40">
        <v>1.7074906927408997</v>
      </c>
      <c r="BK8" s="41">
        <f>SUM(C8:BJ8)</f>
        <v>6773.4527138071526</v>
      </c>
    </row>
    <row r="9" spans="1:107" x14ac:dyDescent="0.2">
      <c r="A9" s="17"/>
      <c r="B9" s="26" t="s">
        <v>85</v>
      </c>
      <c r="C9" s="38">
        <f t="shared" ref="C9:BJ9" si="0">SUM(C8)</f>
        <v>0</v>
      </c>
      <c r="D9" s="38">
        <f t="shared" si="0"/>
        <v>97.593083905870401</v>
      </c>
      <c r="E9" s="38">
        <f t="shared" si="0"/>
        <v>90.359202553386993</v>
      </c>
      <c r="F9" s="38">
        <f t="shared" si="0"/>
        <v>0</v>
      </c>
      <c r="G9" s="38">
        <f t="shared" si="0"/>
        <v>0</v>
      </c>
      <c r="H9" s="38">
        <f t="shared" si="0"/>
        <v>4.0271272601474006</v>
      </c>
      <c r="I9" s="38">
        <f t="shared" si="0"/>
        <v>3111.9413561813517</v>
      </c>
      <c r="J9" s="38">
        <f t="shared" si="0"/>
        <v>1622.1237821216807</v>
      </c>
      <c r="K9" s="38">
        <f t="shared" si="0"/>
        <v>0</v>
      </c>
      <c r="L9" s="38">
        <f t="shared" si="0"/>
        <v>73.078347457122007</v>
      </c>
      <c r="M9" s="38">
        <f t="shared" si="0"/>
        <v>0</v>
      </c>
      <c r="N9" s="38">
        <f t="shared" si="0"/>
        <v>0</v>
      </c>
      <c r="O9" s="38">
        <f t="shared" si="0"/>
        <v>0</v>
      </c>
      <c r="P9" s="38">
        <f t="shared" si="0"/>
        <v>0</v>
      </c>
      <c r="Q9" s="38">
        <f t="shared" si="0"/>
        <v>0</v>
      </c>
      <c r="R9" s="38">
        <f t="shared" si="0"/>
        <v>2.1378647280552006</v>
      </c>
      <c r="S9" s="38">
        <f t="shared" si="0"/>
        <v>25.9257402430643</v>
      </c>
      <c r="T9" s="38">
        <f t="shared" si="0"/>
        <v>364.83097783090136</v>
      </c>
      <c r="U9" s="38">
        <f t="shared" si="0"/>
        <v>0</v>
      </c>
      <c r="V9" s="38">
        <f t="shared" si="0"/>
        <v>3.3674943129009991</v>
      </c>
      <c r="W9" s="38">
        <f t="shared" si="0"/>
        <v>0</v>
      </c>
      <c r="X9" s="38">
        <f t="shared" si="0"/>
        <v>0</v>
      </c>
      <c r="Y9" s="38">
        <f t="shared" si="0"/>
        <v>0</v>
      </c>
      <c r="Z9" s="38">
        <f t="shared" si="0"/>
        <v>0</v>
      </c>
      <c r="AA9" s="38">
        <f t="shared" si="0"/>
        <v>0</v>
      </c>
      <c r="AB9" s="38">
        <f t="shared" si="0"/>
        <v>4.5173451038540042</v>
      </c>
      <c r="AC9" s="38">
        <f t="shared" si="0"/>
        <v>82.070338948189118</v>
      </c>
      <c r="AD9" s="38">
        <f t="shared" si="0"/>
        <v>146.92767629661751</v>
      </c>
      <c r="AE9" s="38">
        <f t="shared" si="0"/>
        <v>0</v>
      </c>
      <c r="AF9" s="38">
        <f t="shared" si="0"/>
        <v>82.139242692015046</v>
      </c>
      <c r="AG9" s="38">
        <f t="shared" si="0"/>
        <v>0</v>
      </c>
      <c r="AH9" s="38">
        <f t="shared" si="0"/>
        <v>0</v>
      </c>
      <c r="AI9" s="38">
        <f t="shared" si="0"/>
        <v>0</v>
      </c>
      <c r="AJ9" s="38">
        <f t="shared" si="0"/>
        <v>0</v>
      </c>
      <c r="AK9" s="38">
        <f t="shared" si="0"/>
        <v>0</v>
      </c>
      <c r="AL9" s="38">
        <f t="shared" si="0"/>
        <v>3.4862956640175016</v>
      </c>
      <c r="AM9" s="38">
        <f t="shared" si="0"/>
        <v>77.410799464158913</v>
      </c>
      <c r="AN9" s="38">
        <f t="shared" si="0"/>
        <v>568.72825008889924</v>
      </c>
      <c r="AO9" s="38">
        <f t="shared" si="0"/>
        <v>0</v>
      </c>
      <c r="AP9" s="38">
        <f t="shared" si="0"/>
        <v>48.034523743344906</v>
      </c>
      <c r="AQ9" s="38">
        <f t="shared" si="0"/>
        <v>0</v>
      </c>
      <c r="AR9" s="38">
        <f t="shared" si="0"/>
        <v>0</v>
      </c>
      <c r="AS9" s="38">
        <f t="shared" si="0"/>
        <v>0</v>
      </c>
      <c r="AT9" s="38">
        <f t="shared" si="0"/>
        <v>0</v>
      </c>
      <c r="AU9" s="38">
        <f t="shared" si="0"/>
        <v>0</v>
      </c>
      <c r="AV9" s="38">
        <f>(SUM(AV8))</f>
        <v>5.2545381415543009</v>
      </c>
      <c r="AW9" s="38">
        <f>(SUM(AW8))</f>
        <v>197.42015147497546</v>
      </c>
      <c r="AX9" s="38">
        <f t="shared" si="0"/>
        <v>5.9795304743223996</v>
      </c>
      <c r="AY9" s="38">
        <f t="shared" si="0"/>
        <v>0</v>
      </c>
      <c r="AZ9" s="38">
        <f t="shared" si="0"/>
        <v>45.272092498059109</v>
      </c>
      <c r="BA9" s="38">
        <f t="shared" si="0"/>
        <v>0</v>
      </c>
      <c r="BB9" s="38">
        <f t="shared" si="0"/>
        <v>0</v>
      </c>
      <c r="BC9" s="38">
        <f t="shared" si="0"/>
        <v>0</v>
      </c>
      <c r="BD9" s="38">
        <f t="shared" si="0"/>
        <v>0</v>
      </c>
      <c r="BE9" s="38">
        <f t="shared" si="0"/>
        <v>0</v>
      </c>
      <c r="BF9" s="38">
        <f t="shared" si="0"/>
        <v>1.3889468600541994</v>
      </c>
      <c r="BG9" s="38">
        <f t="shared" si="0"/>
        <v>71.903031013257902</v>
      </c>
      <c r="BH9" s="38">
        <f t="shared" si="0"/>
        <v>35.827484056612406</v>
      </c>
      <c r="BI9" s="38">
        <f t="shared" si="0"/>
        <v>0</v>
      </c>
      <c r="BJ9" s="38">
        <f t="shared" si="0"/>
        <v>1.7074906927408997</v>
      </c>
      <c r="BK9" s="36">
        <f>SUM(BK8)</f>
        <v>6773.4527138071526</v>
      </c>
    </row>
    <row r="10" spans="1:107" x14ac:dyDescent="0.2">
      <c r="A10" s="17" t="s">
        <v>77</v>
      </c>
      <c r="B10" s="25" t="s">
        <v>3</v>
      </c>
      <c r="C10" s="63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  <c r="BD10" s="64"/>
      <c r="BE10" s="64"/>
      <c r="BF10" s="64"/>
      <c r="BG10" s="64"/>
      <c r="BH10" s="64"/>
      <c r="BI10" s="64"/>
      <c r="BJ10" s="64"/>
      <c r="BK10" s="65"/>
    </row>
    <row r="11" spans="1:107" x14ac:dyDescent="0.2">
      <c r="A11" s="17"/>
      <c r="B11" s="34" t="s">
        <v>102</v>
      </c>
      <c r="C11" s="40">
        <v>0</v>
      </c>
      <c r="D11" s="40">
        <v>3.0099898444837003</v>
      </c>
      <c r="E11" s="40">
        <v>0</v>
      </c>
      <c r="F11" s="40">
        <v>0</v>
      </c>
      <c r="G11" s="40">
        <v>0</v>
      </c>
      <c r="H11" s="40">
        <v>0.2022090801284</v>
      </c>
      <c r="I11" s="40">
        <v>3.3657503548064001</v>
      </c>
      <c r="J11" s="40">
        <v>0</v>
      </c>
      <c r="K11" s="40">
        <v>0</v>
      </c>
      <c r="L11" s="40">
        <v>0</v>
      </c>
      <c r="M11" s="40">
        <v>0</v>
      </c>
      <c r="N11" s="40">
        <v>0</v>
      </c>
      <c r="O11" s="40">
        <v>0</v>
      </c>
      <c r="P11" s="40">
        <v>0</v>
      </c>
      <c r="Q11" s="40">
        <v>0</v>
      </c>
      <c r="R11" s="40">
        <v>0.13349639374119998</v>
      </c>
      <c r="S11" s="40">
        <v>0</v>
      </c>
      <c r="T11" s="40">
        <v>0</v>
      </c>
      <c r="U11" s="40">
        <v>0</v>
      </c>
      <c r="V11" s="40">
        <v>0</v>
      </c>
      <c r="W11" s="40">
        <v>0</v>
      </c>
      <c r="X11" s="40">
        <v>0</v>
      </c>
      <c r="Y11" s="40">
        <v>0</v>
      </c>
      <c r="Z11" s="40">
        <v>0</v>
      </c>
      <c r="AA11" s="40">
        <v>0</v>
      </c>
      <c r="AB11" s="40">
        <v>0.67525630009479964</v>
      </c>
      <c r="AC11" s="40">
        <v>0.12949152587079998</v>
      </c>
      <c r="AD11" s="40">
        <v>0</v>
      </c>
      <c r="AE11" s="40">
        <v>0</v>
      </c>
      <c r="AF11" s="40">
        <v>0.34794375632250002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0.57718178928789998</v>
      </c>
      <c r="AM11" s="40">
        <v>0</v>
      </c>
      <c r="AN11" s="40">
        <v>1.2754818671612</v>
      </c>
      <c r="AO11" s="40">
        <v>0</v>
      </c>
      <c r="AP11" s="40">
        <v>0.29235481367729999</v>
      </c>
      <c r="AQ11" s="40">
        <v>0</v>
      </c>
      <c r="AR11" s="40">
        <v>0</v>
      </c>
      <c r="AS11" s="40">
        <v>0</v>
      </c>
      <c r="AT11" s="40">
        <v>0</v>
      </c>
      <c r="AU11" s="40">
        <v>0</v>
      </c>
      <c r="AV11" s="40">
        <v>0.55127267128769986</v>
      </c>
      <c r="AW11" s="40">
        <v>5.0042819531610991</v>
      </c>
      <c r="AX11" s="40">
        <v>0</v>
      </c>
      <c r="AY11" s="40">
        <v>0</v>
      </c>
      <c r="AZ11" s="40">
        <v>0.56230276819329994</v>
      </c>
      <c r="BA11" s="40">
        <v>0</v>
      </c>
      <c r="BB11" s="40">
        <v>0</v>
      </c>
      <c r="BC11" s="40">
        <v>0</v>
      </c>
      <c r="BD11" s="40">
        <v>0</v>
      </c>
      <c r="BE11" s="40">
        <v>0</v>
      </c>
      <c r="BF11" s="40">
        <v>3.9989384676900004E-2</v>
      </c>
      <c r="BG11" s="40">
        <v>0.9415470077418</v>
      </c>
      <c r="BH11" s="40">
        <v>0</v>
      </c>
      <c r="BI11" s="40">
        <v>0</v>
      </c>
      <c r="BJ11" s="40">
        <v>0</v>
      </c>
      <c r="BK11" s="41">
        <f>SUM(C11:BJ11)</f>
        <v>17.108549510634997</v>
      </c>
      <c r="BL11" s="42"/>
      <c r="BO11" s="42"/>
    </row>
    <row r="12" spans="1:107" x14ac:dyDescent="0.2">
      <c r="A12" s="17"/>
      <c r="B12" s="26" t="s">
        <v>86</v>
      </c>
      <c r="C12" s="38">
        <f t="shared" ref="C12:BJ12" si="1">SUM(C11)</f>
        <v>0</v>
      </c>
      <c r="D12" s="38">
        <f t="shared" si="1"/>
        <v>3.0099898444837003</v>
      </c>
      <c r="E12" s="38">
        <f t="shared" si="1"/>
        <v>0</v>
      </c>
      <c r="F12" s="38">
        <f t="shared" si="1"/>
        <v>0</v>
      </c>
      <c r="G12" s="38">
        <f t="shared" si="1"/>
        <v>0</v>
      </c>
      <c r="H12" s="38">
        <f t="shared" si="1"/>
        <v>0.2022090801284</v>
      </c>
      <c r="I12" s="38">
        <f t="shared" si="1"/>
        <v>3.3657503548064001</v>
      </c>
      <c r="J12" s="38">
        <f t="shared" si="1"/>
        <v>0</v>
      </c>
      <c r="K12" s="38">
        <f t="shared" si="1"/>
        <v>0</v>
      </c>
      <c r="L12" s="38">
        <f t="shared" si="1"/>
        <v>0</v>
      </c>
      <c r="M12" s="38">
        <f t="shared" si="1"/>
        <v>0</v>
      </c>
      <c r="N12" s="38">
        <f t="shared" si="1"/>
        <v>0</v>
      </c>
      <c r="O12" s="38">
        <f t="shared" si="1"/>
        <v>0</v>
      </c>
      <c r="P12" s="38">
        <f t="shared" si="1"/>
        <v>0</v>
      </c>
      <c r="Q12" s="38">
        <f t="shared" si="1"/>
        <v>0</v>
      </c>
      <c r="R12" s="38">
        <f t="shared" si="1"/>
        <v>0.13349639374119998</v>
      </c>
      <c r="S12" s="38">
        <f t="shared" si="1"/>
        <v>0</v>
      </c>
      <c r="T12" s="38">
        <f t="shared" si="1"/>
        <v>0</v>
      </c>
      <c r="U12" s="38">
        <f t="shared" si="1"/>
        <v>0</v>
      </c>
      <c r="V12" s="38">
        <f t="shared" si="1"/>
        <v>0</v>
      </c>
      <c r="W12" s="38">
        <f t="shared" si="1"/>
        <v>0</v>
      </c>
      <c r="X12" s="38">
        <f t="shared" si="1"/>
        <v>0</v>
      </c>
      <c r="Y12" s="38">
        <f t="shared" si="1"/>
        <v>0</v>
      </c>
      <c r="Z12" s="38">
        <f t="shared" si="1"/>
        <v>0</v>
      </c>
      <c r="AA12" s="38">
        <f t="shared" si="1"/>
        <v>0</v>
      </c>
      <c r="AB12" s="38">
        <f t="shared" si="1"/>
        <v>0.67525630009479964</v>
      </c>
      <c r="AC12" s="38">
        <f t="shared" si="1"/>
        <v>0.12949152587079998</v>
      </c>
      <c r="AD12" s="38">
        <f t="shared" si="1"/>
        <v>0</v>
      </c>
      <c r="AE12" s="38">
        <f t="shared" si="1"/>
        <v>0</v>
      </c>
      <c r="AF12" s="38">
        <f t="shared" si="1"/>
        <v>0.34794375632250002</v>
      </c>
      <c r="AG12" s="38">
        <f t="shared" si="1"/>
        <v>0</v>
      </c>
      <c r="AH12" s="38">
        <f t="shared" si="1"/>
        <v>0</v>
      </c>
      <c r="AI12" s="38">
        <f t="shared" si="1"/>
        <v>0</v>
      </c>
      <c r="AJ12" s="38">
        <f t="shared" si="1"/>
        <v>0</v>
      </c>
      <c r="AK12" s="38">
        <f t="shared" si="1"/>
        <v>0</v>
      </c>
      <c r="AL12" s="38">
        <f t="shared" si="1"/>
        <v>0.57718178928789998</v>
      </c>
      <c r="AM12" s="38">
        <f t="shared" si="1"/>
        <v>0</v>
      </c>
      <c r="AN12" s="38">
        <f t="shared" si="1"/>
        <v>1.2754818671612</v>
      </c>
      <c r="AO12" s="38">
        <f t="shared" si="1"/>
        <v>0</v>
      </c>
      <c r="AP12" s="38">
        <f t="shared" si="1"/>
        <v>0.29235481367729999</v>
      </c>
      <c r="AQ12" s="38">
        <f t="shared" si="1"/>
        <v>0</v>
      </c>
      <c r="AR12" s="38">
        <f t="shared" si="1"/>
        <v>0</v>
      </c>
      <c r="AS12" s="38">
        <f t="shared" si="1"/>
        <v>0</v>
      </c>
      <c r="AT12" s="38">
        <f t="shared" si="1"/>
        <v>0</v>
      </c>
      <c r="AU12" s="38">
        <f t="shared" si="1"/>
        <v>0</v>
      </c>
      <c r="AV12" s="38">
        <f>(SUM(AV11))</f>
        <v>0.55127267128769986</v>
      </c>
      <c r="AW12" s="38">
        <f>(SUM(AW11))</f>
        <v>5.0042819531610991</v>
      </c>
      <c r="AX12" s="38">
        <f t="shared" si="1"/>
        <v>0</v>
      </c>
      <c r="AY12" s="38">
        <f t="shared" si="1"/>
        <v>0</v>
      </c>
      <c r="AZ12" s="38">
        <f t="shared" si="1"/>
        <v>0.56230276819329994</v>
      </c>
      <c r="BA12" s="38">
        <f t="shared" si="1"/>
        <v>0</v>
      </c>
      <c r="BB12" s="38">
        <f t="shared" si="1"/>
        <v>0</v>
      </c>
      <c r="BC12" s="38">
        <f t="shared" si="1"/>
        <v>0</v>
      </c>
      <c r="BD12" s="38">
        <f t="shared" si="1"/>
        <v>0</v>
      </c>
      <c r="BE12" s="38">
        <f t="shared" si="1"/>
        <v>0</v>
      </c>
      <c r="BF12" s="38">
        <f t="shared" si="1"/>
        <v>3.9989384676900004E-2</v>
      </c>
      <c r="BG12" s="38">
        <f t="shared" si="1"/>
        <v>0.9415470077418</v>
      </c>
      <c r="BH12" s="38">
        <f t="shared" si="1"/>
        <v>0</v>
      </c>
      <c r="BI12" s="38">
        <f t="shared" si="1"/>
        <v>0</v>
      </c>
      <c r="BJ12" s="38">
        <f t="shared" si="1"/>
        <v>0</v>
      </c>
      <c r="BK12" s="39">
        <f>SUM(BK11)</f>
        <v>17.108549510634997</v>
      </c>
    </row>
    <row r="13" spans="1:107" x14ac:dyDescent="0.2">
      <c r="A13" s="17" t="s">
        <v>78</v>
      </c>
      <c r="B13" s="25" t="s">
        <v>10</v>
      </c>
      <c r="C13" s="63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5"/>
    </row>
    <row r="14" spans="1:107" x14ac:dyDescent="0.2">
      <c r="A14" s="17"/>
      <c r="B14" s="26" t="s">
        <v>36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0</v>
      </c>
      <c r="N14" s="40">
        <v>0</v>
      </c>
      <c r="O14" s="40">
        <v>0</v>
      </c>
      <c r="P14" s="40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40">
        <v>0</v>
      </c>
      <c r="AA14" s="40">
        <v>0</v>
      </c>
      <c r="AB14" s="40">
        <v>0</v>
      </c>
      <c r="AC14" s="40">
        <v>0</v>
      </c>
      <c r="AD14" s="40">
        <v>0</v>
      </c>
      <c r="AE14" s="40">
        <v>0</v>
      </c>
      <c r="AF14" s="40">
        <v>0</v>
      </c>
      <c r="AG14" s="40">
        <v>0</v>
      </c>
      <c r="AH14" s="40">
        <v>0</v>
      </c>
      <c r="AI14" s="40">
        <v>0</v>
      </c>
      <c r="AJ14" s="40">
        <v>0</v>
      </c>
      <c r="AK14" s="40">
        <v>0</v>
      </c>
      <c r="AL14" s="40">
        <v>0</v>
      </c>
      <c r="AM14" s="40">
        <v>0</v>
      </c>
      <c r="AN14" s="40">
        <v>0</v>
      </c>
      <c r="AO14" s="40">
        <v>0</v>
      </c>
      <c r="AP14" s="40">
        <v>0</v>
      </c>
      <c r="AQ14" s="40">
        <v>0</v>
      </c>
      <c r="AR14" s="40">
        <v>0</v>
      </c>
      <c r="AS14" s="40">
        <v>0</v>
      </c>
      <c r="AT14" s="40">
        <v>0</v>
      </c>
      <c r="AU14" s="40">
        <v>0</v>
      </c>
      <c r="AV14" s="40">
        <v>0</v>
      </c>
      <c r="AW14" s="40">
        <v>0</v>
      </c>
      <c r="AX14" s="40">
        <v>0</v>
      </c>
      <c r="AY14" s="40">
        <v>0</v>
      </c>
      <c r="AZ14" s="40">
        <v>0</v>
      </c>
      <c r="BA14" s="40">
        <v>0</v>
      </c>
      <c r="BB14" s="40">
        <v>0</v>
      </c>
      <c r="BC14" s="40">
        <v>0</v>
      </c>
      <c r="BD14" s="40">
        <v>0</v>
      </c>
      <c r="BE14" s="40">
        <v>0</v>
      </c>
      <c r="BF14" s="40">
        <v>0</v>
      </c>
      <c r="BG14" s="40">
        <v>0</v>
      </c>
      <c r="BH14" s="40">
        <v>0</v>
      </c>
      <c r="BI14" s="40">
        <v>0</v>
      </c>
      <c r="BJ14" s="40">
        <v>0</v>
      </c>
      <c r="BK14" s="41">
        <f t="shared" ref="BK14" si="2">SUM(C14:BJ14)</f>
        <v>0</v>
      </c>
    </row>
    <row r="15" spans="1:107" x14ac:dyDescent="0.2">
      <c r="A15" s="17"/>
      <c r="B15" s="26" t="s">
        <v>93</v>
      </c>
      <c r="C15" s="39">
        <f t="shared" ref="C15:AH15" si="3">SUM(C14:C14)</f>
        <v>0</v>
      </c>
      <c r="D15" s="39">
        <f t="shared" si="3"/>
        <v>0</v>
      </c>
      <c r="E15" s="39">
        <f t="shared" si="3"/>
        <v>0</v>
      </c>
      <c r="F15" s="39">
        <f t="shared" si="3"/>
        <v>0</v>
      </c>
      <c r="G15" s="39">
        <f t="shared" si="3"/>
        <v>0</v>
      </c>
      <c r="H15" s="39">
        <f t="shared" si="3"/>
        <v>0</v>
      </c>
      <c r="I15" s="39">
        <f t="shared" si="3"/>
        <v>0</v>
      </c>
      <c r="J15" s="39">
        <f t="shared" si="3"/>
        <v>0</v>
      </c>
      <c r="K15" s="39">
        <f t="shared" si="3"/>
        <v>0</v>
      </c>
      <c r="L15" s="39">
        <f t="shared" si="3"/>
        <v>0</v>
      </c>
      <c r="M15" s="39">
        <f t="shared" si="3"/>
        <v>0</v>
      </c>
      <c r="N15" s="39">
        <f t="shared" si="3"/>
        <v>0</v>
      </c>
      <c r="O15" s="39">
        <f t="shared" si="3"/>
        <v>0</v>
      </c>
      <c r="P15" s="39">
        <f t="shared" si="3"/>
        <v>0</v>
      </c>
      <c r="Q15" s="39">
        <f t="shared" si="3"/>
        <v>0</v>
      </c>
      <c r="R15" s="39">
        <f t="shared" si="3"/>
        <v>0</v>
      </c>
      <c r="S15" s="39">
        <f t="shared" si="3"/>
        <v>0</v>
      </c>
      <c r="T15" s="39">
        <f t="shared" si="3"/>
        <v>0</v>
      </c>
      <c r="U15" s="39">
        <f t="shared" si="3"/>
        <v>0</v>
      </c>
      <c r="V15" s="39">
        <f t="shared" si="3"/>
        <v>0</v>
      </c>
      <c r="W15" s="39">
        <f t="shared" si="3"/>
        <v>0</v>
      </c>
      <c r="X15" s="39">
        <f t="shared" si="3"/>
        <v>0</v>
      </c>
      <c r="Y15" s="39">
        <f t="shared" si="3"/>
        <v>0</v>
      </c>
      <c r="Z15" s="39">
        <f t="shared" si="3"/>
        <v>0</v>
      </c>
      <c r="AA15" s="39">
        <f t="shared" si="3"/>
        <v>0</v>
      </c>
      <c r="AB15" s="39">
        <f t="shared" si="3"/>
        <v>0</v>
      </c>
      <c r="AC15" s="39">
        <f t="shared" si="3"/>
        <v>0</v>
      </c>
      <c r="AD15" s="39">
        <f t="shared" si="3"/>
        <v>0</v>
      </c>
      <c r="AE15" s="39">
        <f t="shared" si="3"/>
        <v>0</v>
      </c>
      <c r="AF15" s="39">
        <f t="shared" si="3"/>
        <v>0</v>
      </c>
      <c r="AG15" s="39">
        <f t="shared" si="3"/>
        <v>0</v>
      </c>
      <c r="AH15" s="39">
        <f t="shared" si="3"/>
        <v>0</v>
      </c>
      <c r="AI15" s="39">
        <f t="shared" ref="AI15:BK15" si="4">SUM(AI14:AI14)</f>
        <v>0</v>
      </c>
      <c r="AJ15" s="39">
        <f t="shared" si="4"/>
        <v>0</v>
      </c>
      <c r="AK15" s="39">
        <f t="shared" si="4"/>
        <v>0</v>
      </c>
      <c r="AL15" s="39">
        <f t="shared" si="4"/>
        <v>0</v>
      </c>
      <c r="AM15" s="39">
        <f t="shared" si="4"/>
        <v>0</v>
      </c>
      <c r="AN15" s="39">
        <f t="shared" si="4"/>
        <v>0</v>
      </c>
      <c r="AO15" s="39">
        <f t="shared" si="4"/>
        <v>0</v>
      </c>
      <c r="AP15" s="39">
        <f t="shared" si="4"/>
        <v>0</v>
      </c>
      <c r="AQ15" s="39">
        <f t="shared" si="4"/>
        <v>0</v>
      </c>
      <c r="AR15" s="39">
        <f t="shared" si="4"/>
        <v>0</v>
      </c>
      <c r="AS15" s="39">
        <f t="shared" si="4"/>
        <v>0</v>
      </c>
      <c r="AT15" s="39">
        <f t="shared" si="4"/>
        <v>0</v>
      </c>
      <c r="AU15" s="39">
        <f t="shared" si="4"/>
        <v>0</v>
      </c>
      <c r="AV15" s="39">
        <f t="shared" si="4"/>
        <v>0</v>
      </c>
      <c r="AW15" s="39">
        <f t="shared" si="4"/>
        <v>0</v>
      </c>
      <c r="AX15" s="39">
        <f t="shared" si="4"/>
        <v>0</v>
      </c>
      <c r="AY15" s="39">
        <f t="shared" si="4"/>
        <v>0</v>
      </c>
      <c r="AZ15" s="39">
        <f t="shared" si="4"/>
        <v>0</v>
      </c>
      <c r="BA15" s="39">
        <f t="shared" si="4"/>
        <v>0</v>
      </c>
      <c r="BB15" s="39">
        <f t="shared" si="4"/>
        <v>0</v>
      </c>
      <c r="BC15" s="39">
        <f t="shared" si="4"/>
        <v>0</v>
      </c>
      <c r="BD15" s="39">
        <f t="shared" si="4"/>
        <v>0</v>
      </c>
      <c r="BE15" s="39">
        <f t="shared" si="4"/>
        <v>0</v>
      </c>
      <c r="BF15" s="39">
        <f t="shared" si="4"/>
        <v>0</v>
      </c>
      <c r="BG15" s="39">
        <f t="shared" si="4"/>
        <v>0</v>
      </c>
      <c r="BH15" s="39">
        <f t="shared" si="4"/>
        <v>0</v>
      </c>
      <c r="BI15" s="39">
        <f t="shared" si="4"/>
        <v>0</v>
      </c>
      <c r="BJ15" s="39">
        <f t="shared" si="4"/>
        <v>0</v>
      </c>
      <c r="BK15" s="39">
        <f t="shared" si="4"/>
        <v>0</v>
      </c>
    </row>
    <row r="16" spans="1:107" x14ac:dyDescent="0.2">
      <c r="A16" s="17" t="s">
        <v>79</v>
      </c>
      <c r="B16" s="25" t="s">
        <v>13</v>
      </c>
      <c r="C16" s="63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64"/>
      <c r="AQ16" s="64"/>
      <c r="AR16" s="64"/>
      <c r="AS16" s="64"/>
      <c r="AT16" s="64"/>
      <c r="AU16" s="64"/>
      <c r="AV16" s="64"/>
      <c r="AW16" s="64"/>
      <c r="AX16" s="64"/>
      <c r="AY16" s="64"/>
      <c r="AZ16" s="64"/>
      <c r="BA16" s="64"/>
      <c r="BB16" s="64"/>
      <c r="BC16" s="64"/>
      <c r="BD16" s="64"/>
      <c r="BE16" s="64"/>
      <c r="BF16" s="64"/>
      <c r="BG16" s="64"/>
      <c r="BH16" s="64"/>
      <c r="BI16" s="64"/>
      <c r="BJ16" s="64"/>
      <c r="BK16" s="65"/>
    </row>
    <row r="17" spans="1:67" x14ac:dyDescent="0.2">
      <c r="A17" s="17"/>
      <c r="B17" s="26" t="s">
        <v>36</v>
      </c>
      <c r="C17" s="36">
        <v>0</v>
      </c>
      <c r="D17" s="35">
        <v>0</v>
      </c>
      <c r="E17" s="35">
        <v>0</v>
      </c>
      <c r="F17" s="35">
        <v>0</v>
      </c>
      <c r="G17" s="37">
        <v>0</v>
      </c>
      <c r="H17" s="36">
        <v>0</v>
      </c>
      <c r="I17" s="35">
        <v>0</v>
      </c>
      <c r="J17" s="35">
        <v>0</v>
      </c>
      <c r="K17" s="35">
        <v>0</v>
      </c>
      <c r="L17" s="37">
        <v>0</v>
      </c>
      <c r="M17" s="36">
        <v>0</v>
      </c>
      <c r="N17" s="35">
        <v>0</v>
      </c>
      <c r="O17" s="35">
        <v>0</v>
      </c>
      <c r="P17" s="35">
        <v>0</v>
      </c>
      <c r="Q17" s="37">
        <v>0</v>
      </c>
      <c r="R17" s="36">
        <v>0</v>
      </c>
      <c r="S17" s="35">
        <v>0</v>
      </c>
      <c r="T17" s="35">
        <v>0</v>
      </c>
      <c r="U17" s="35">
        <v>0</v>
      </c>
      <c r="V17" s="37">
        <v>0</v>
      </c>
      <c r="W17" s="36">
        <v>0</v>
      </c>
      <c r="X17" s="35">
        <v>0</v>
      </c>
      <c r="Y17" s="35">
        <v>0</v>
      </c>
      <c r="Z17" s="35">
        <v>0</v>
      </c>
      <c r="AA17" s="37">
        <v>0</v>
      </c>
      <c r="AB17" s="36">
        <v>0</v>
      </c>
      <c r="AC17" s="35">
        <v>0</v>
      </c>
      <c r="AD17" s="35">
        <v>0</v>
      </c>
      <c r="AE17" s="35">
        <v>0</v>
      </c>
      <c r="AF17" s="37">
        <v>0</v>
      </c>
      <c r="AG17" s="36">
        <v>0</v>
      </c>
      <c r="AH17" s="35">
        <v>0</v>
      </c>
      <c r="AI17" s="35">
        <v>0</v>
      </c>
      <c r="AJ17" s="35">
        <v>0</v>
      </c>
      <c r="AK17" s="37">
        <v>0</v>
      </c>
      <c r="AL17" s="36">
        <v>0</v>
      </c>
      <c r="AM17" s="35">
        <v>0</v>
      </c>
      <c r="AN17" s="35">
        <v>0</v>
      </c>
      <c r="AO17" s="35">
        <v>0</v>
      </c>
      <c r="AP17" s="37">
        <v>0</v>
      </c>
      <c r="AQ17" s="36">
        <v>0</v>
      </c>
      <c r="AR17" s="35">
        <v>0</v>
      </c>
      <c r="AS17" s="35">
        <v>0</v>
      </c>
      <c r="AT17" s="35">
        <v>0</v>
      </c>
      <c r="AU17" s="37">
        <v>0</v>
      </c>
      <c r="AV17" s="36">
        <v>0</v>
      </c>
      <c r="AW17" s="35">
        <v>0</v>
      </c>
      <c r="AX17" s="35">
        <v>0</v>
      </c>
      <c r="AY17" s="35">
        <v>0</v>
      </c>
      <c r="AZ17" s="37">
        <v>0</v>
      </c>
      <c r="BA17" s="36">
        <v>0</v>
      </c>
      <c r="BB17" s="35">
        <v>0</v>
      </c>
      <c r="BC17" s="35">
        <v>0</v>
      </c>
      <c r="BD17" s="35">
        <v>0</v>
      </c>
      <c r="BE17" s="37">
        <v>0</v>
      </c>
      <c r="BF17" s="36">
        <v>0</v>
      </c>
      <c r="BG17" s="35">
        <v>0</v>
      </c>
      <c r="BH17" s="35">
        <v>0</v>
      </c>
      <c r="BI17" s="35">
        <v>0</v>
      </c>
      <c r="BJ17" s="37">
        <v>0</v>
      </c>
      <c r="BK17" s="41">
        <f>SUM(C17:BJ17)</f>
        <v>0</v>
      </c>
    </row>
    <row r="18" spans="1:67" x14ac:dyDescent="0.2">
      <c r="A18" s="17"/>
      <c r="B18" s="26" t="s">
        <v>92</v>
      </c>
      <c r="C18" s="38">
        <f t="shared" ref="C18:BJ18" si="5">SUM(C17)</f>
        <v>0</v>
      </c>
      <c r="D18" s="38">
        <f t="shared" si="5"/>
        <v>0</v>
      </c>
      <c r="E18" s="38">
        <f t="shared" si="5"/>
        <v>0</v>
      </c>
      <c r="F18" s="38">
        <f t="shared" si="5"/>
        <v>0</v>
      </c>
      <c r="G18" s="38">
        <f t="shared" si="5"/>
        <v>0</v>
      </c>
      <c r="H18" s="38">
        <f t="shared" si="5"/>
        <v>0</v>
      </c>
      <c r="I18" s="38">
        <f t="shared" si="5"/>
        <v>0</v>
      </c>
      <c r="J18" s="38">
        <f t="shared" si="5"/>
        <v>0</v>
      </c>
      <c r="K18" s="38">
        <f t="shared" si="5"/>
        <v>0</v>
      </c>
      <c r="L18" s="38">
        <f t="shared" si="5"/>
        <v>0</v>
      </c>
      <c r="M18" s="38">
        <f t="shared" si="5"/>
        <v>0</v>
      </c>
      <c r="N18" s="38">
        <f t="shared" si="5"/>
        <v>0</v>
      </c>
      <c r="O18" s="38">
        <f t="shared" si="5"/>
        <v>0</v>
      </c>
      <c r="P18" s="38">
        <f t="shared" si="5"/>
        <v>0</v>
      </c>
      <c r="Q18" s="38">
        <f t="shared" si="5"/>
        <v>0</v>
      </c>
      <c r="R18" s="38">
        <f t="shared" si="5"/>
        <v>0</v>
      </c>
      <c r="S18" s="38">
        <f t="shared" si="5"/>
        <v>0</v>
      </c>
      <c r="T18" s="38">
        <f t="shared" si="5"/>
        <v>0</v>
      </c>
      <c r="U18" s="38">
        <f t="shared" si="5"/>
        <v>0</v>
      </c>
      <c r="V18" s="38">
        <f t="shared" si="5"/>
        <v>0</v>
      </c>
      <c r="W18" s="38">
        <f t="shared" si="5"/>
        <v>0</v>
      </c>
      <c r="X18" s="38">
        <f t="shared" si="5"/>
        <v>0</v>
      </c>
      <c r="Y18" s="38">
        <f t="shared" si="5"/>
        <v>0</v>
      </c>
      <c r="Z18" s="38">
        <f t="shared" si="5"/>
        <v>0</v>
      </c>
      <c r="AA18" s="38">
        <f t="shared" si="5"/>
        <v>0</v>
      </c>
      <c r="AB18" s="38">
        <f t="shared" si="5"/>
        <v>0</v>
      </c>
      <c r="AC18" s="38">
        <f t="shared" si="5"/>
        <v>0</v>
      </c>
      <c r="AD18" s="38">
        <f t="shared" si="5"/>
        <v>0</v>
      </c>
      <c r="AE18" s="38">
        <f t="shared" si="5"/>
        <v>0</v>
      </c>
      <c r="AF18" s="38">
        <f t="shared" si="5"/>
        <v>0</v>
      </c>
      <c r="AG18" s="38">
        <f t="shared" si="5"/>
        <v>0</v>
      </c>
      <c r="AH18" s="38">
        <f t="shared" si="5"/>
        <v>0</v>
      </c>
      <c r="AI18" s="38">
        <f t="shared" si="5"/>
        <v>0</v>
      </c>
      <c r="AJ18" s="38">
        <f t="shared" si="5"/>
        <v>0</v>
      </c>
      <c r="AK18" s="38">
        <f t="shared" si="5"/>
        <v>0</v>
      </c>
      <c r="AL18" s="38">
        <f t="shared" si="5"/>
        <v>0</v>
      </c>
      <c r="AM18" s="38">
        <f t="shared" si="5"/>
        <v>0</v>
      </c>
      <c r="AN18" s="38">
        <f t="shared" si="5"/>
        <v>0</v>
      </c>
      <c r="AO18" s="38">
        <f t="shared" si="5"/>
        <v>0</v>
      </c>
      <c r="AP18" s="38">
        <f t="shared" si="5"/>
        <v>0</v>
      </c>
      <c r="AQ18" s="38">
        <f t="shared" si="5"/>
        <v>0</v>
      </c>
      <c r="AR18" s="38">
        <f t="shared" si="5"/>
        <v>0</v>
      </c>
      <c r="AS18" s="38">
        <f t="shared" si="5"/>
        <v>0</v>
      </c>
      <c r="AT18" s="38">
        <f t="shared" si="5"/>
        <v>0</v>
      </c>
      <c r="AU18" s="38">
        <f t="shared" si="5"/>
        <v>0</v>
      </c>
      <c r="AV18" s="38">
        <f t="shared" si="5"/>
        <v>0</v>
      </c>
      <c r="AW18" s="38">
        <f t="shared" si="5"/>
        <v>0</v>
      </c>
      <c r="AX18" s="38">
        <f t="shared" si="5"/>
        <v>0</v>
      </c>
      <c r="AY18" s="38">
        <f t="shared" si="5"/>
        <v>0</v>
      </c>
      <c r="AZ18" s="38">
        <f t="shared" si="5"/>
        <v>0</v>
      </c>
      <c r="BA18" s="38">
        <f t="shared" si="5"/>
        <v>0</v>
      </c>
      <c r="BB18" s="38">
        <f t="shared" si="5"/>
        <v>0</v>
      </c>
      <c r="BC18" s="38">
        <f t="shared" si="5"/>
        <v>0</v>
      </c>
      <c r="BD18" s="38">
        <f t="shared" si="5"/>
        <v>0</v>
      </c>
      <c r="BE18" s="38">
        <f t="shared" si="5"/>
        <v>0</v>
      </c>
      <c r="BF18" s="38">
        <f t="shared" si="5"/>
        <v>0</v>
      </c>
      <c r="BG18" s="38">
        <f t="shared" si="5"/>
        <v>0</v>
      </c>
      <c r="BH18" s="38">
        <f t="shared" si="5"/>
        <v>0</v>
      </c>
      <c r="BI18" s="38">
        <f t="shared" si="5"/>
        <v>0</v>
      </c>
      <c r="BJ18" s="38">
        <f t="shared" si="5"/>
        <v>0</v>
      </c>
      <c r="BK18" s="39">
        <f>SUM(BK17)</f>
        <v>0</v>
      </c>
    </row>
    <row r="19" spans="1:67" x14ac:dyDescent="0.2">
      <c r="A19" s="17" t="s">
        <v>81</v>
      </c>
      <c r="B19" s="33" t="s">
        <v>97</v>
      </c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  <c r="BC19" s="64"/>
      <c r="BD19" s="64"/>
      <c r="BE19" s="64"/>
      <c r="BF19" s="64"/>
      <c r="BG19" s="64"/>
      <c r="BH19" s="64"/>
      <c r="BI19" s="64"/>
      <c r="BJ19" s="64"/>
      <c r="BK19" s="65"/>
    </row>
    <row r="20" spans="1:67" x14ac:dyDescent="0.2">
      <c r="A20" s="17"/>
      <c r="B20" s="26" t="s">
        <v>36</v>
      </c>
      <c r="C20" s="36">
        <v>0</v>
      </c>
      <c r="D20" s="35">
        <v>0</v>
      </c>
      <c r="E20" s="35">
        <v>0</v>
      </c>
      <c r="F20" s="35">
        <v>0</v>
      </c>
      <c r="G20" s="37">
        <v>0</v>
      </c>
      <c r="H20" s="36">
        <v>0</v>
      </c>
      <c r="I20" s="35">
        <v>0</v>
      </c>
      <c r="J20" s="35">
        <v>0</v>
      </c>
      <c r="K20" s="35">
        <v>0</v>
      </c>
      <c r="L20" s="37">
        <v>0</v>
      </c>
      <c r="M20" s="36">
        <v>0</v>
      </c>
      <c r="N20" s="35">
        <v>0</v>
      </c>
      <c r="O20" s="35">
        <v>0</v>
      </c>
      <c r="P20" s="35">
        <v>0</v>
      </c>
      <c r="Q20" s="37">
        <v>0</v>
      </c>
      <c r="R20" s="36">
        <v>0</v>
      </c>
      <c r="S20" s="35">
        <v>0</v>
      </c>
      <c r="T20" s="35">
        <v>0</v>
      </c>
      <c r="U20" s="35">
        <v>0</v>
      </c>
      <c r="V20" s="37">
        <v>0</v>
      </c>
      <c r="W20" s="36">
        <v>0</v>
      </c>
      <c r="X20" s="35">
        <v>0</v>
      </c>
      <c r="Y20" s="35">
        <v>0</v>
      </c>
      <c r="Z20" s="35">
        <v>0</v>
      </c>
      <c r="AA20" s="37">
        <v>0</v>
      </c>
      <c r="AB20" s="36">
        <v>0</v>
      </c>
      <c r="AC20" s="35">
        <v>0</v>
      </c>
      <c r="AD20" s="35">
        <v>0</v>
      </c>
      <c r="AE20" s="35">
        <v>0</v>
      </c>
      <c r="AF20" s="37">
        <v>0</v>
      </c>
      <c r="AG20" s="36">
        <v>0</v>
      </c>
      <c r="AH20" s="35">
        <v>0</v>
      </c>
      <c r="AI20" s="35">
        <v>0</v>
      </c>
      <c r="AJ20" s="35">
        <v>0</v>
      </c>
      <c r="AK20" s="37">
        <v>0</v>
      </c>
      <c r="AL20" s="36">
        <v>0</v>
      </c>
      <c r="AM20" s="35">
        <v>0</v>
      </c>
      <c r="AN20" s="35">
        <v>0</v>
      </c>
      <c r="AO20" s="35">
        <v>0</v>
      </c>
      <c r="AP20" s="37">
        <v>0</v>
      </c>
      <c r="AQ20" s="36">
        <v>0</v>
      </c>
      <c r="AR20" s="35">
        <v>0</v>
      </c>
      <c r="AS20" s="35">
        <v>0</v>
      </c>
      <c r="AT20" s="35">
        <v>0</v>
      </c>
      <c r="AU20" s="37">
        <v>0</v>
      </c>
      <c r="AV20" s="36">
        <v>0</v>
      </c>
      <c r="AW20" s="35">
        <v>0</v>
      </c>
      <c r="AX20" s="35">
        <v>0</v>
      </c>
      <c r="AY20" s="35">
        <v>0</v>
      </c>
      <c r="AZ20" s="37">
        <v>0</v>
      </c>
      <c r="BA20" s="36">
        <v>0</v>
      </c>
      <c r="BB20" s="35">
        <v>0</v>
      </c>
      <c r="BC20" s="35">
        <v>0</v>
      </c>
      <c r="BD20" s="35">
        <v>0</v>
      </c>
      <c r="BE20" s="37">
        <v>0</v>
      </c>
      <c r="BF20" s="36">
        <v>0</v>
      </c>
      <c r="BG20" s="35">
        <v>0</v>
      </c>
      <c r="BH20" s="35">
        <v>0</v>
      </c>
      <c r="BI20" s="35">
        <v>0</v>
      </c>
      <c r="BJ20" s="37">
        <v>0</v>
      </c>
      <c r="BK20" s="41">
        <f>SUM(C20:BJ20)</f>
        <v>0</v>
      </c>
    </row>
    <row r="21" spans="1:67" x14ac:dyDescent="0.2">
      <c r="A21" s="17"/>
      <c r="B21" s="26" t="s">
        <v>91</v>
      </c>
      <c r="C21" s="38">
        <f t="shared" ref="C21:BJ21" si="6">SUM(C20)</f>
        <v>0</v>
      </c>
      <c r="D21" s="38">
        <f t="shared" si="6"/>
        <v>0</v>
      </c>
      <c r="E21" s="38">
        <f t="shared" si="6"/>
        <v>0</v>
      </c>
      <c r="F21" s="38">
        <f t="shared" si="6"/>
        <v>0</v>
      </c>
      <c r="G21" s="38">
        <f t="shared" si="6"/>
        <v>0</v>
      </c>
      <c r="H21" s="38">
        <f t="shared" si="6"/>
        <v>0</v>
      </c>
      <c r="I21" s="38">
        <f t="shared" si="6"/>
        <v>0</v>
      </c>
      <c r="J21" s="38">
        <f t="shared" si="6"/>
        <v>0</v>
      </c>
      <c r="K21" s="38">
        <f t="shared" si="6"/>
        <v>0</v>
      </c>
      <c r="L21" s="38">
        <f t="shared" si="6"/>
        <v>0</v>
      </c>
      <c r="M21" s="38">
        <f t="shared" si="6"/>
        <v>0</v>
      </c>
      <c r="N21" s="38">
        <f t="shared" si="6"/>
        <v>0</v>
      </c>
      <c r="O21" s="38">
        <f t="shared" si="6"/>
        <v>0</v>
      </c>
      <c r="P21" s="38">
        <f t="shared" si="6"/>
        <v>0</v>
      </c>
      <c r="Q21" s="38">
        <f t="shared" si="6"/>
        <v>0</v>
      </c>
      <c r="R21" s="38">
        <f t="shared" si="6"/>
        <v>0</v>
      </c>
      <c r="S21" s="38">
        <f t="shared" si="6"/>
        <v>0</v>
      </c>
      <c r="T21" s="38">
        <f t="shared" si="6"/>
        <v>0</v>
      </c>
      <c r="U21" s="38">
        <f t="shared" si="6"/>
        <v>0</v>
      </c>
      <c r="V21" s="38">
        <f t="shared" si="6"/>
        <v>0</v>
      </c>
      <c r="W21" s="38">
        <f t="shared" si="6"/>
        <v>0</v>
      </c>
      <c r="X21" s="38">
        <f t="shared" si="6"/>
        <v>0</v>
      </c>
      <c r="Y21" s="38">
        <f t="shared" si="6"/>
        <v>0</v>
      </c>
      <c r="Z21" s="38">
        <f t="shared" si="6"/>
        <v>0</v>
      </c>
      <c r="AA21" s="38">
        <f t="shared" si="6"/>
        <v>0</v>
      </c>
      <c r="AB21" s="38">
        <f t="shared" si="6"/>
        <v>0</v>
      </c>
      <c r="AC21" s="38">
        <f t="shared" si="6"/>
        <v>0</v>
      </c>
      <c r="AD21" s="38">
        <f t="shared" si="6"/>
        <v>0</v>
      </c>
      <c r="AE21" s="38">
        <f t="shared" si="6"/>
        <v>0</v>
      </c>
      <c r="AF21" s="38">
        <f t="shared" si="6"/>
        <v>0</v>
      </c>
      <c r="AG21" s="38">
        <f t="shared" si="6"/>
        <v>0</v>
      </c>
      <c r="AH21" s="38">
        <f t="shared" si="6"/>
        <v>0</v>
      </c>
      <c r="AI21" s="38">
        <f t="shared" si="6"/>
        <v>0</v>
      </c>
      <c r="AJ21" s="38">
        <f t="shared" si="6"/>
        <v>0</v>
      </c>
      <c r="AK21" s="38">
        <f t="shared" si="6"/>
        <v>0</v>
      </c>
      <c r="AL21" s="38">
        <f t="shared" si="6"/>
        <v>0</v>
      </c>
      <c r="AM21" s="38">
        <f t="shared" si="6"/>
        <v>0</v>
      </c>
      <c r="AN21" s="38">
        <f t="shared" si="6"/>
        <v>0</v>
      </c>
      <c r="AO21" s="38">
        <f t="shared" si="6"/>
        <v>0</v>
      </c>
      <c r="AP21" s="38">
        <f t="shared" si="6"/>
        <v>0</v>
      </c>
      <c r="AQ21" s="38">
        <f t="shared" si="6"/>
        <v>0</v>
      </c>
      <c r="AR21" s="38">
        <f t="shared" si="6"/>
        <v>0</v>
      </c>
      <c r="AS21" s="38">
        <f t="shared" si="6"/>
        <v>0</v>
      </c>
      <c r="AT21" s="38">
        <f t="shared" si="6"/>
        <v>0</v>
      </c>
      <c r="AU21" s="38">
        <f t="shared" si="6"/>
        <v>0</v>
      </c>
      <c r="AV21" s="38">
        <f t="shared" si="6"/>
        <v>0</v>
      </c>
      <c r="AW21" s="38">
        <f t="shared" si="6"/>
        <v>0</v>
      </c>
      <c r="AX21" s="38">
        <f t="shared" si="6"/>
        <v>0</v>
      </c>
      <c r="AY21" s="38">
        <f t="shared" si="6"/>
        <v>0</v>
      </c>
      <c r="AZ21" s="38">
        <f t="shared" si="6"/>
        <v>0</v>
      </c>
      <c r="BA21" s="38">
        <f t="shared" si="6"/>
        <v>0</v>
      </c>
      <c r="BB21" s="38">
        <f t="shared" si="6"/>
        <v>0</v>
      </c>
      <c r="BC21" s="38">
        <f t="shared" si="6"/>
        <v>0</v>
      </c>
      <c r="BD21" s="38">
        <f t="shared" si="6"/>
        <v>0</v>
      </c>
      <c r="BE21" s="38">
        <f t="shared" si="6"/>
        <v>0</v>
      </c>
      <c r="BF21" s="38">
        <f t="shared" si="6"/>
        <v>0</v>
      </c>
      <c r="BG21" s="38">
        <f t="shared" si="6"/>
        <v>0</v>
      </c>
      <c r="BH21" s="38">
        <f t="shared" si="6"/>
        <v>0</v>
      </c>
      <c r="BI21" s="38">
        <f t="shared" si="6"/>
        <v>0</v>
      </c>
      <c r="BJ21" s="38">
        <f t="shared" si="6"/>
        <v>0</v>
      </c>
      <c r="BK21" s="39">
        <f>SUM(BK20)</f>
        <v>0</v>
      </c>
    </row>
    <row r="22" spans="1:67" x14ac:dyDescent="0.2">
      <c r="A22" s="17" t="s">
        <v>82</v>
      </c>
      <c r="B22" s="25" t="s">
        <v>14</v>
      </c>
      <c r="C22" s="6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  <c r="BC22" s="64"/>
      <c r="BD22" s="64"/>
      <c r="BE22" s="64"/>
      <c r="BF22" s="64"/>
      <c r="BG22" s="64"/>
      <c r="BH22" s="64"/>
      <c r="BI22" s="64"/>
      <c r="BJ22" s="64"/>
      <c r="BK22" s="65"/>
    </row>
    <row r="23" spans="1:67" x14ac:dyDescent="0.2">
      <c r="A23" s="17"/>
      <c r="B23" s="34" t="s">
        <v>115</v>
      </c>
      <c r="C23" s="40">
        <v>0</v>
      </c>
      <c r="D23" s="40">
        <v>0.65771628261289994</v>
      </c>
      <c r="E23" s="40">
        <v>0</v>
      </c>
      <c r="F23" s="40">
        <v>0</v>
      </c>
      <c r="G23" s="40">
        <v>0</v>
      </c>
      <c r="H23" s="40">
        <v>0.61768096835180031</v>
      </c>
      <c r="I23" s="40">
        <v>0.98844297961280014</v>
      </c>
      <c r="J23" s="40">
        <v>1.6902858849998998</v>
      </c>
      <c r="K23" s="40">
        <v>0</v>
      </c>
      <c r="L23" s="40">
        <v>1.0979715935798999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40">
        <v>0.36310520980470001</v>
      </c>
      <c r="S23" s="40">
        <v>0</v>
      </c>
      <c r="T23" s="40">
        <v>0</v>
      </c>
      <c r="U23" s="40">
        <v>0</v>
      </c>
      <c r="V23" s="40">
        <v>6.3867526612799999E-2</v>
      </c>
      <c r="W23" s="40">
        <v>0</v>
      </c>
      <c r="X23" s="40">
        <v>0</v>
      </c>
      <c r="Y23" s="40">
        <v>0</v>
      </c>
      <c r="Z23" s="40">
        <v>0</v>
      </c>
      <c r="AA23" s="40">
        <v>0</v>
      </c>
      <c r="AB23" s="40">
        <v>4.8405685182107003</v>
      </c>
      <c r="AC23" s="40">
        <v>0.30321613548379994</v>
      </c>
      <c r="AD23" s="40">
        <v>2.1825011031610999</v>
      </c>
      <c r="AE23" s="40">
        <v>0</v>
      </c>
      <c r="AF23" s="40">
        <v>13.693967288478602</v>
      </c>
      <c r="AG23" s="40">
        <v>0</v>
      </c>
      <c r="AH23" s="40">
        <v>0</v>
      </c>
      <c r="AI23" s="40">
        <v>0</v>
      </c>
      <c r="AJ23" s="40">
        <v>0</v>
      </c>
      <c r="AK23" s="40">
        <v>0</v>
      </c>
      <c r="AL23" s="40">
        <v>5.3628295093005063</v>
      </c>
      <c r="AM23" s="40">
        <v>1.8905194462899</v>
      </c>
      <c r="AN23" s="40">
        <v>0</v>
      </c>
      <c r="AO23" s="40">
        <v>0</v>
      </c>
      <c r="AP23" s="40">
        <v>6.6681509366092024</v>
      </c>
      <c r="AQ23" s="40">
        <v>0</v>
      </c>
      <c r="AR23" s="40">
        <v>0</v>
      </c>
      <c r="AS23" s="40">
        <v>0</v>
      </c>
      <c r="AT23" s="40">
        <v>0</v>
      </c>
      <c r="AU23" s="40">
        <v>0</v>
      </c>
      <c r="AV23" s="40">
        <v>6.0801347294311006</v>
      </c>
      <c r="AW23" s="40">
        <v>34.849650747869291</v>
      </c>
      <c r="AX23" s="40">
        <v>8.7858148930967008</v>
      </c>
      <c r="AY23" s="40">
        <v>0</v>
      </c>
      <c r="AZ23" s="40">
        <v>17.953897439575993</v>
      </c>
      <c r="BA23" s="40">
        <v>0</v>
      </c>
      <c r="BB23" s="40">
        <v>0</v>
      </c>
      <c r="BC23" s="40">
        <v>0</v>
      </c>
      <c r="BD23" s="40">
        <v>0</v>
      </c>
      <c r="BE23" s="40">
        <v>0</v>
      </c>
      <c r="BF23" s="40">
        <v>0.95707370425310001</v>
      </c>
      <c r="BG23" s="40">
        <v>6.0759983290299996E-2</v>
      </c>
      <c r="BH23" s="40">
        <v>1.6098379982257001</v>
      </c>
      <c r="BI23" s="40">
        <v>0</v>
      </c>
      <c r="BJ23" s="40">
        <v>2.7696861006767</v>
      </c>
      <c r="BK23" s="41">
        <f>SUM(C23:BJ23)</f>
        <v>113.48767897952749</v>
      </c>
      <c r="BL23" s="42"/>
      <c r="BN23" s="42"/>
    </row>
    <row r="24" spans="1:67" x14ac:dyDescent="0.2">
      <c r="A24" s="17"/>
      <c r="B24" s="34" t="s">
        <v>103</v>
      </c>
      <c r="C24" s="40">
        <v>0</v>
      </c>
      <c r="D24" s="40">
        <v>0.59936529690319995</v>
      </c>
      <c r="E24" s="40">
        <v>0</v>
      </c>
      <c r="F24" s="40">
        <v>0</v>
      </c>
      <c r="G24" s="40">
        <v>0</v>
      </c>
      <c r="H24" s="40">
        <v>0.1528846532251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5.2405304127800006E-2</v>
      </c>
      <c r="S24" s="40">
        <v>0</v>
      </c>
      <c r="T24" s="40">
        <v>0.39139469306450003</v>
      </c>
      <c r="U24" s="40">
        <v>0</v>
      </c>
      <c r="V24" s="40">
        <v>6.69761219032E-2</v>
      </c>
      <c r="W24" s="40">
        <v>0</v>
      </c>
      <c r="X24" s="40">
        <v>0</v>
      </c>
      <c r="Y24" s="40">
        <v>0</v>
      </c>
      <c r="Z24" s="40">
        <v>0</v>
      </c>
      <c r="AA24" s="40">
        <v>0</v>
      </c>
      <c r="AB24" s="40">
        <v>3.0101552046896001</v>
      </c>
      <c r="AC24" s="40">
        <v>0.44836683138699995</v>
      </c>
      <c r="AD24" s="40">
        <v>0</v>
      </c>
      <c r="AE24" s="40">
        <v>0</v>
      </c>
      <c r="AF24" s="40">
        <v>2.6160552987083001</v>
      </c>
      <c r="AG24" s="40">
        <v>0</v>
      </c>
      <c r="AH24" s="40">
        <v>0</v>
      </c>
      <c r="AI24" s="40">
        <v>0</v>
      </c>
      <c r="AJ24" s="40">
        <v>0</v>
      </c>
      <c r="AK24" s="40">
        <v>0</v>
      </c>
      <c r="AL24" s="40">
        <v>1.664441615433599</v>
      </c>
      <c r="AM24" s="40">
        <v>0.20228407525790001</v>
      </c>
      <c r="AN24" s="40">
        <v>7.0680209677399991E-2</v>
      </c>
      <c r="AO24" s="40">
        <v>0</v>
      </c>
      <c r="AP24" s="40">
        <v>0.95245679451559984</v>
      </c>
      <c r="AQ24" s="40">
        <v>0</v>
      </c>
      <c r="AR24" s="40">
        <v>0</v>
      </c>
      <c r="AS24" s="40">
        <v>0</v>
      </c>
      <c r="AT24" s="40">
        <v>0</v>
      </c>
      <c r="AU24" s="40">
        <v>0</v>
      </c>
      <c r="AV24" s="40">
        <v>2.7681728962747965</v>
      </c>
      <c r="AW24" s="40">
        <v>4.9302293396770995</v>
      </c>
      <c r="AX24" s="40">
        <v>0</v>
      </c>
      <c r="AY24" s="40">
        <v>0</v>
      </c>
      <c r="AZ24" s="40">
        <v>2.2266893525149003</v>
      </c>
      <c r="BA24" s="40">
        <v>0</v>
      </c>
      <c r="BB24" s="40">
        <v>0</v>
      </c>
      <c r="BC24" s="40">
        <v>0</v>
      </c>
      <c r="BD24" s="40">
        <v>0</v>
      </c>
      <c r="BE24" s="40">
        <v>0</v>
      </c>
      <c r="BF24" s="40">
        <v>0.4102458143493003</v>
      </c>
      <c r="BG24" s="40">
        <v>0.23123212667729998</v>
      </c>
      <c r="BH24" s="40">
        <v>0.48754050461290005</v>
      </c>
      <c r="BI24" s="40">
        <v>0</v>
      </c>
      <c r="BJ24" s="40">
        <v>0.32422333470949999</v>
      </c>
      <c r="BK24" s="41">
        <f>SUM(C24:BJ24)</f>
        <v>21.605799467708994</v>
      </c>
      <c r="BL24" s="42"/>
      <c r="BM24" s="43"/>
      <c r="BN24" s="42"/>
    </row>
    <row r="25" spans="1:67" x14ac:dyDescent="0.2">
      <c r="A25" s="17"/>
      <c r="B25" s="34" t="s">
        <v>104</v>
      </c>
      <c r="C25" s="40">
        <v>0</v>
      </c>
      <c r="D25" s="40">
        <v>8.1200492267418003</v>
      </c>
      <c r="E25" s="40">
        <v>0</v>
      </c>
      <c r="F25" s="40">
        <v>0</v>
      </c>
      <c r="G25" s="40">
        <v>0</v>
      </c>
      <c r="H25" s="40">
        <v>0.32440128344949992</v>
      </c>
      <c r="I25" s="40">
        <v>5.1828132108061995</v>
      </c>
      <c r="J25" s="40">
        <v>3.5508848604837997</v>
      </c>
      <c r="K25" s="40">
        <v>0</v>
      </c>
      <c r="L25" s="40">
        <v>0.56923354929000003</v>
      </c>
      <c r="M25" s="40">
        <v>0</v>
      </c>
      <c r="N25" s="40">
        <v>0</v>
      </c>
      <c r="O25" s="40">
        <v>0</v>
      </c>
      <c r="P25" s="40">
        <v>0</v>
      </c>
      <c r="Q25" s="40">
        <v>0</v>
      </c>
      <c r="R25" s="40">
        <v>0.17597432887029998</v>
      </c>
      <c r="S25" s="40">
        <v>0</v>
      </c>
      <c r="T25" s="40">
        <v>0</v>
      </c>
      <c r="U25" s="40">
        <v>0</v>
      </c>
      <c r="V25" s="40">
        <v>0.10417177158060001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0.70699532457760006</v>
      </c>
      <c r="AC25" s="40">
        <v>0.58613655280639998</v>
      </c>
      <c r="AD25" s="40">
        <v>1.7482421237741002</v>
      </c>
      <c r="AE25" s="40">
        <v>0</v>
      </c>
      <c r="AF25" s="40">
        <v>4.7326295019987006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0.41443009083749999</v>
      </c>
      <c r="AM25" s="40">
        <v>4.4781106709599998E-2</v>
      </c>
      <c r="AN25" s="40">
        <v>9.9960717064499993E-2</v>
      </c>
      <c r="AO25" s="40">
        <v>0</v>
      </c>
      <c r="AP25" s="40">
        <v>1.0673409752576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1.8161364965740003</v>
      </c>
      <c r="AW25" s="40">
        <v>18.659745151644501</v>
      </c>
      <c r="AX25" s="40">
        <v>11.7602066902258</v>
      </c>
      <c r="AY25" s="40">
        <v>0</v>
      </c>
      <c r="AZ25" s="40">
        <v>3.9303428399979001</v>
      </c>
      <c r="BA25" s="40">
        <v>0</v>
      </c>
      <c r="BB25" s="40">
        <v>0</v>
      </c>
      <c r="BC25" s="40">
        <v>0</v>
      </c>
      <c r="BD25" s="40">
        <v>0</v>
      </c>
      <c r="BE25" s="40">
        <v>0</v>
      </c>
      <c r="BF25" s="40">
        <v>0.31011811619199992</v>
      </c>
      <c r="BG25" s="40">
        <v>0</v>
      </c>
      <c r="BH25" s="40">
        <v>0</v>
      </c>
      <c r="BI25" s="40">
        <v>0</v>
      </c>
      <c r="BJ25" s="40">
        <v>0.57533232009669999</v>
      </c>
      <c r="BK25" s="41">
        <f>SUM(C25:BJ25)</f>
        <v>64.479926238979104</v>
      </c>
      <c r="BM25" s="42"/>
      <c r="BO25" s="42"/>
    </row>
    <row r="26" spans="1:67" x14ac:dyDescent="0.2">
      <c r="A26" s="17"/>
      <c r="B26" s="34" t="s">
        <v>105</v>
      </c>
      <c r="C26" s="40">
        <v>0</v>
      </c>
      <c r="D26" s="40">
        <v>0.65819902454830004</v>
      </c>
      <c r="E26" s="40">
        <v>0</v>
      </c>
      <c r="F26" s="40">
        <v>0</v>
      </c>
      <c r="G26" s="40">
        <v>0</v>
      </c>
      <c r="H26" s="40">
        <v>1.3899561071536994</v>
      </c>
      <c r="I26" s="40">
        <v>63.288817162304703</v>
      </c>
      <c r="J26" s="40">
        <v>32.754052110160998</v>
      </c>
      <c r="K26" s="40">
        <v>0</v>
      </c>
      <c r="L26" s="40">
        <v>9.4748290031611049</v>
      </c>
      <c r="M26" s="40">
        <v>0</v>
      </c>
      <c r="N26" s="40">
        <v>0</v>
      </c>
      <c r="O26" s="40">
        <v>0</v>
      </c>
      <c r="P26" s="40">
        <v>0</v>
      </c>
      <c r="Q26" s="40">
        <v>0</v>
      </c>
      <c r="R26" s="40">
        <v>1.3019351298966</v>
      </c>
      <c r="S26" s="40">
        <v>9.5779920491288006</v>
      </c>
      <c r="T26" s="40">
        <v>27.1199285694838</v>
      </c>
      <c r="U26" s="40">
        <v>0</v>
      </c>
      <c r="V26" s="40">
        <v>1.5475367598378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3.3752846014418982</v>
      </c>
      <c r="AC26" s="40">
        <v>14.720687030739301</v>
      </c>
      <c r="AD26" s="40">
        <v>1.7726474076450001</v>
      </c>
      <c r="AE26" s="40">
        <v>0</v>
      </c>
      <c r="AF26" s="40">
        <v>72.6177674441997</v>
      </c>
      <c r="AG26" s="40">
        <v>0</v>
      </c>
      <c r="AH26" s="40">
        <v>0</v>
      </c>
      <c r="AI26" s="40">
        <v>0</v>
      </c>
      <c r="AJ26" s="40">
        <v>0</v>
      </c>
      <c r="AK26" s="40">
        <v>0</v>
      </c>
      <c r="AL26" s="40">
        <v>3.6423985182776004</v>
      </c>
      <c r="AM26" s="40">
        <v>8.5579410908376001</v>
      </c>
      <c r="AN26" s="40">
        <v>7.5061364279991984</v>
      </c>
      <c r="AO26" s="40">
        <v>0</v>
      </c>
      <c r="AP26" s="40">
        <v>14.028167122672194</v>
      </c>
      <c r="AQ26" s="40">
        <v>0</v>
      </c>
      <c r="AR26" s="40">
        <v>0</v>
      </c>
      <c r="AS26" s="40">
        <v>0</v>
      </c>
      <c r="AT26" s="40">
        <v>0</v>
      </c>
      <c r="AU26" s="40">
        <v>0</v>
      </c>
      <c r="AV26" s="40">
        <v>9.3385071856405002</v>
      </c>
      <c r="AW26" s="40">
        <v>99.645107162469159</v>
      </c>
      <c r="AX26" s="40">
        <v>0</v>
      </c>
      <c r="AY26" s="40">
        <v>0</v>
      </c>
      <c r="AZ26" s="40">
        <v>24.429272860442605</v>
      </c>
      <c r="BA26" s="40">
        <v>0</v>
      </c>
      <c r="BB26" s="40">
        <v>0</v>
      </c>
      <c r="BC26" s="40">
        <v>0</v>
      </c>
      <c r="BD26" s="40">
        <v>0</v>
      </c>
      <c r="BE26" s="40">
        <v>0</v>
      </c>
      <c r="BF26" s="40">
        <v>1.5357990868279996</v>
      </c>
      <c r="BG26" s="40">
        <v>4.0844539317731003</v>
      </c>
      <c r="BH26" s="40">
        <v>10.637767009419102</v>
      </c>
      <c r="BI26" s="40">
        <v>0</v>
      </c>
      <c r="BJ26" s="40">
        <v>4.2672077334490019</v>
      </c>
      <c r="BK26" s="41">
        <f>SUM(C26:BJ26)</f>
        <v>427.27239052950978</v>
      </c>
      <c r="BL26" s="42"/>
      <c r="BN26" s="42"/>
    </row>
    <row r="27" spans="1:67" x14ac:dyDescent="0.2">
      <c r="A27" s="17"/>
      <c r="B27" s="26" t="s">
        <v>90</v>
      </c>
      <c r="C27" s="38">
        <f>SUM(C23:C26)</f>
        <v>0</v>
      </c>
      <c r="D27" s="38">
        <f t="shared" ref="D27:BJ27" si="7">SUM(D23:D26)</f>
        <v>10.035329830806202</v>
      </c>
      <c r="E27" s="38">
        <f t="shared" si="7"/>
        <v>0</v>
      </c>
      <c r="F27" s="38">
        <f t="shared" si="7"/>
        <v>0</v>
      </c>
      <c r="G27" s="38">
        <f t="shared" si="7"/>
        <v>0</v>
      </c>
      <c r="H27" s="38">
        <f t="shared" si="7"/>
        <v>2.4849230121800998</v>
      </c>
      <c r="I27" s="38">
        <f t="shared" si="7"/>
        <v>69.460073352723697</v>
      </c>
      <c r="J27" s="38">
        <f t="shared" si="7"/>
        <v>37.995222855644698</v>
      </c>
      <c r="K27" s="38">
        <f t="shared" si="7"/>
        <v>0</v>
      </c>
      <c r="L27" s="38">
        <f t="shared" si="7"/>
        <v>11.142034146031005</v>
      </c>
      <c r="M27" s="38">
        <f t="shared" si="7"/>
        <v>0</v>
      </c>
      <c r="N27" s="38">
        <f t="shared" si="7"/>
        <v>0</v>
      </c>
      <c r="O27" s="38">
        <f t="shared" si="7"/>
        <v>0</v>
      </c>
      <c r="P27" s="38">
        <f t="shared" si="7"/>
        <v>0</v>
      </c>
      <c r="Q27" s="38">
        <f t="shared" si="7"/>
        <v>0</v>
      </c>
      <c r="R27" s="38">
        <f t="shared" si="7"/>
        <v>1.8934199726993999</v>
      </c>
      <c r="S27" s="38">
        <f t="shared" si="7"/>
        <v>9.5779920491288006</v>
      </c>
      <c r="T27" s="38">
        <f t="shared" si="7"/>
        <v>27.511323262548302</v>
      </c>
      <c r="U27" s="38">
        <f t="shared" si="7"/>
        <v>0</v>
      </c>
      <c r="V27" s="38">
        <f t="shared" si="7"/>
        <v>1.7825521799344</v>
      </c>
      <c r="W27" s="38">
        <f t="shared" si="7"/>
        <v>0</v>
      </c>
      <c r="X27" s="38">
        <f t="shared" si="7"/>
        <v>0</v>
      </c>
      <c r="Y27" s="38">
        <f t="shared" si="7"/>
        <v>0</v>
      </c>
      <c r="Z27" s="38">
        <f t="shared" si="7"/>
        <v>0</v>
      </c>
      <c r="AA27" s="38">
        <f t="shared" si="7"/>
        <v>0</v>
      </c>
      <c r="AB27" s="38">
        <f t="shared" si="7"/>
        <v>11.933003648919797</v>
      </c>
      <c r="AC27" s="38">
        <f t="shared" si="7"/>
        <v>16.0584065504165</v>
      </c>
      <c r="AD27" s="38">
        <f t="shared" si="7"/>
        <v>5.7033906345802006</v>
      </c>
      <c r="AE27" s="38">
        <f t="shared" si="7"/>
        <v>0</v>
      </c>
      <c r="AF27" s="38">
        <f t="shared" si="7"/>
        <v>93.660419533385294</v>
      </c>
      <c r="AG27" s="38">
        <f t="shared" si="7"/>
        <v>0</v>
      </c>
      <c r="AH27" s="38">
        <f t="shared" si="7"/>
        <v>0</v>
      </c>
      <c r="AI27" s="38">
        <f t="shared" si="7"/>
        <v>0</v>
      </c>
      <c r="AJ27" s="38">
        <f t="shared" si="7"/>
        <v>0</v>
      </c>
      <c r="AK27" s="38">
        <f t="shared" si="7"/>
        <v>0</v>
      </c>
      <c r="AL27" s="38">
        <f t="shared" si="7"/>
        <v>11.084099733849206</v>
      </c>
      <c r="AM27" s="38">
        <f t="shared" si="7"/>
        <v>10.695525719095</v>
      </c>
      <c r="AN27" s="38">
        <f t="shared" si="7"/>
        <v>7.6767773547410982</v>
      </c>
      <c r="AO27" s="38">
        <f t="shared" si="7"/>
        <v>0</v>
      </c>
      <c r="AP27" s="38">
        <f t="shared" si="7"/>
        <v>22.716115829054594</v>
      </c>
      <c r="AQ27" s="38">
        <f t="shared" si="7"/>
        <v>0</v>
      </c>
      <c r="AR27" s="38">
        <f t="shared" si="7"/>
        <v>0</v>
      </c>
      <c r="AS27" s="38">
        <f t="shared" si="7"/>
        <v>0</v>
      </c>
      <c r="AT27" s="38">
        <f t="shared" si="7"/>
        <v>0</v>
      </c>
      <c r="AU27" s="38">
        <f t="shared" si="7"/>
        <v>0</v>
      </c>
      <c r="AV27" s="38">
        <f t="shared" si="7"/>
        <v>20.002951307920398</v>
      </c>
      <c r="AW27" s="38">
        <f t="shared" si="7"/>
        <v>158.08473240166006</v>
      </c>
      <c r="AX27" s="38">
        <f t="shared" si="7"/>
        <v>20.546021583322499</v>
      </c>
      <c r="AY27" s="38">
        <f t="shared" si="7"/>
        <v>0</v>
      </c>
      <c r="AZ27" s="38">
        <f t="shared" si="7"/>
        <v>48.540202492531392</v>
      </c>
      <c r="BA27" s="38">
        <f t="shared" si="7"/>
        <v>0</v>
      </c>
      <c r="BB27" s="38">
        <f t="shared" si="7"/>
        <v>0</v>
      </c>
      <c r="BC27" s="38">
        <f t="shared" si="7"/>
        <v>0</v>
      </c>
      <c r="BD27" s="38">
        <f t="shared" si="7"/>
        <v>0</v>
      </c>
      <c r="BE27" s="38">
        <f t="shared" si="7"/>
        <v>0</v>
      </c>
      <c r="BF27" s="38">
        <f t="shared" si="7"/>
        <v>3.2132367216223998</v>
      </c>
      <c r="BG27" s="38">
        <f t="shared" si="7"/>
        <v>4.3764460417407003</v>
      </c>
      <c r="BH27" s="38">
        <f t="shared" si="7"/>
        <v>12.735145512257702</v>
      </c>
      <c r="BI27" s="38">
        <f t="shared" si="7"/>
        <v>0</v>
      </c>
      <c r="BJ27" s="38">
        <f t="shared" si="7"/>
        <v>7.9364494889319017</v>
      </c>
      <c r="BK27" s="38">
        <f>SUM(BK23:BK26)</f>
        <v>626.84579521572539</v>
      </c>
    </row>
    <row r="28" spans="1:67" x14ac:dyDescent="0.2">
      <c r="A28" s="17"/>
      <c r="B28" s="27" t="s">
        <v>80</v>
      </c>
      <c r="C28" s="38">
        <f t="shared" ref="C28:AH28" si="8">C9+C12+C15+C18+C21+C27</f>
        <v>0</v>
      </c>
      <c r="D28" s="38">
        <f t="shared" si="8"/>
        <v>110.6384035811603</v>
      </c>
      <c r="E28" s="38">
        <f t="shared" si="8"/>
        <v>90.359202553386993</v>
      </c>
      <c r="F28" s="38">
        <f t="shared" si="8"/>
        <v>0</v>
      </c>
      <c r="G28" s="38">
        <f t="shared" si="8"/>
        <v>0</v>
      </c>
      <c r="H28" s="38">
        <f t="shared" si="8"/>
        <v>6.7142593524559002</v>
      </c>
      <c r="I28" s="38">
        <f t="shared" si="8"/>
        <v>3184.7671798888819</v>
      </c>
      <c r="J28" s="38">
        <f t="shared" si="8"/>
        <v>1660.1190049773254</v>
      </c>
      <c r="K28" s="38">
        <f t="shared" si="8"/>
        <v>0</v>
      </c>
      <c r="L28" s="38">
        <f t="shared" si="8"/>
        <v>84.220381603153015</v>
      </c>
      <c r="M28" s="38">
        <f t="shared" si="8"/>
        <v>0</v>
      </c>
      <c r="N28" s="38">
        <f t="shared" si="8"/>
        <v>0</v>
      </c>
      <c r="O28" s="38">
        <f t="shared" si="8"/>
        <v>0</v>
      </c>
      <c r="P28" s="38">
        <f t="shared" si="8"/>
        <v>0</v>
      </c>
      <c r="Q28" s="38">
        <f t="shared" si="8"/>
        <v>0</v>
      </c>
      <c r="R28" s="38">
        <f t="shared" si="8"/>
        <v>4.164781094495801</v>
      </c>
      <c r="S28" s="38">
        <f t="shared" si="8"/>
        <v>35.503732292193099</v>
      </c>
      <c r="T28" s="38">
        <f t="shared" si="8"/>
        <v>392.34230109344969</v>
      </c>
      <c r="U28" s="38">
        <f t="shared" si="8"/>
        <v>0</v>
      </c>
      <c r="V28" s="38">
        <f t="shared" si="8"/>
        <v>5.1500464928353988</v>
      </c>
      <c r="W28" s="38">
        <f t="shared" si="8"/>
        <v>0</v>
      </c>
      <c r="X28" s="38">
        <f t="shared" si="8"/>
        <v>0</v>
      </c>
      <c r="Y28" s="38">
        <f t="shared" si="8"/>
        <v>0</v>
      </c>
      <c r="Z28" s="38">
        <f t="shared" si="8"/>
        <v>0</v>
      </c>
      <c r="AA28" s="38">
        <f t="shared" si="8"/>
        <v>0</v>
      </c>
      <c r="AB28" s="38">
        <f t="shared" si="8"/>
        <v>17.1256050528686</v>
      </c>
      <c r="AC28" s="38">
        <f t="shared" si="8"/>
        <v>98.258237024476415</v>
      </c>
      <c r="AD28" s="38">
        <f t="shared" si="8"/>
        <v>152.63106693119769</v>
      </c>
      <c r="AE28" s="38">
        <f t="shared" si="8"/>
        <v>0</v>
      </c>
      <c r="AF28" s="38">
        <f t="shared" si="8"/>
        <v>176.14760598172285</v>
      </c>
      <c r="AG28" s="38">
        <f t="shared" si="8"/>
        <v>0</v>
      </c>
      <c r="AH28" s="38">
        <f t="shared" si="8"/>
        <v>0</v>
      </c>
      <c r="AI28" s="38">
        <f t="shared" ref="AI28:BK28" si="9">AI9+AI12+AI15+AI18+AI21+AI27</f>
        <v>0</v>
      </c>
      <c r="AJ28" s="38">
        <f t="shared" si="9"/>
        <v>0</v>
      </c>
      <c r="AK28" s="38">
        <f t="shared" si="9"/>
        <v>0</v>
      </c>
      <c r="AL28" s="38">
        <f t="shared" si="9"/>
        <v>15.147577187154607</v>
      </c>
      <c r="AM28" s="38">
        <f t="shared" si="9"/>
        <v>88.106325183253915</v>
      </c>
      <c r="AN28" s="38">
        <f t="shared" si="9"/>
        <v>577.68050931080154</v>
      </c>
      <c r="AO28" s="38">
        <f t="shared" si="9"/>
        <v>0</v>
      </c>
      <c r="AP28" s="38">
        <f t="shared" si="9"/>
        <v>71.042994386076799</v>
      </c>
      <c r="AQ28" s="38">
        <f t="shared" si="9"/>
        <v>0</v>
      </c>
      <c r="AR28" s="38">
        <f t="shared" si="9"/>
        <v>0</v>
      </c>
      <c r="AS28" s="38">
        <f t="shared" si="9"/>
        <v>0</v>
      </c>
      <c r="AT28" s="38">
        <f t="shared" si="9"/>
        <v>0</v>
      </c>
      <c r="AU28" s="38">
        <f t="shared" si="9"/>
        <v>0</v>
      </c>
      <c r="AV28" s="38">
        <f t="shared" si="9"/>
        <v>25.808762120762399</v>
      </c>
      <c r="AW28" s="38">
        <f t="shared" si="9"/>
        <v>360.50916582979664</v>
      </c>
      <c r="AX28" s="38">
        <f t="shared" si="9"/>
        <v>26.525552057644898</v>
      </c>
      <c r="AY28" s="38">
        <f t="shared" si="9"/>
        <v>0</v>
      </c>
      <c r="AZ28" s="38">
        <f t="shared" si="9"/>
        <v>94.374597758783807</v>
      </c>
      <c r="BA28" s="38">
        <f t="shared" si="9"/>
        <v>0</v>
      </c>
      <c r="BB28" s="38">
        <f t="shared" si="9"/>
        <v>0</v>
      </c>
      <c r="BC28" s="38">
        <f t="shared" si="9"/>
        <v>0</v>
      </c>
      <c r="BD28" s="38">
        <f t="shared" si="9"/>
        <v>0</v>
      </c>
      <c r="BE28" s="38">
        <f t="shared" si="9"/>
        <v>0</v>
      </c>
      <c r="BF28" s="38">
        <f t="shared" si="9"/>
        <v>4.642172966353499</v>
      </c>
      <c r="BG28" s="38">
        <f t="shared" si="9"/>
        <v>77.221024062740412</v>
      </c>
      <c r="BH28" s="38">
        <f t="shared" si="9"/>
        <v>48.562629568870108</v>
      </c>
      <c r="BI28" s="38">
        <f t="shared" si="9"/>
        <v>0</v>
      </c>
      <c r="BJ28" s="38">
        <f t="shared" si="9"/>
        <v>9.6439401816728019</v>
      </c>
      <c r="BK28" s="38">
        <f t="shared" si="9"/>
        <v>7417.407058533513</v>
      </c>
    </row>
    <row r="29" spans="1:67" ht="3.75" customHeight="1" x14ac:dyDescent="0.2">
      <c r="A29" s="17"/>
      <c r="B29" s="28"/>
      <c r="C29" s="6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  <c r="BC29" s="64"/>
      <c r="BD29" s="64"/>
      <c r="BE29" s="64"/>
      <c r="BF29" s="64"/>
      <c r="BG29" s="64"/>
      <c r="BH29" s="64"/>
      <c r="BI29" s="64"/>
      <c r="BJ29" s="64"/>
      <c r="BK29" s="65"/>
    </row>
    <row r="30" spans="1:67" x14ac:dyDescent="0.2">
      <c r="A30" s="17" t="s">
        <v>1</v>
      </c>
      <c r="B30" s="24" t="s">
        <v>7</v>
      </c>
      <c r="C30" s="63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  <c r="AO30" s="64"/>
      <c r="AP30" s="64"/>
      <c r="AQ30" s="64"/>
      <c r="AR30" s="64"/>
      <c r="AS30" s="64"/>
      <c r="AT30" s="64"/>
      <c r="AU30" s="64"/>
      <c r="AV30" s="64"/>
      <c r="AW30" s="64"/>
      <c r="AX30" s="64"/>
      <c r="AY30" s="64"/>
      <c r="AZ30" s="64"/>
      <c r="BA30" s="64"/>
      <c r="BB30" s="64"/>
      <c r="BC30" s="64"/>
      <c r="BD30" s="64"/>
      <c r="BE30" s="64"/>
      <c r="BF30" s="64"/>
      <c r="BG30" s="64"/>
      <c r="BH30" s="64"/>
      <c r="BI30" s="64"/>
      <c r="BJ30" s="64"/>
      <c r="BK30" s="65"/>
    </row>
    <row r="31" spans="1:67" s="5" customFormat="1" x14ac:dyDescent="0.2">
      <c r="A31" s="17" t="s">
        <v>76</v>
      </c>
      <c r="B31" s="25" t="s">
        <v>2</v>
      </c>
      <c r="C31" s="72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4"/>
    </row>
    <row r="32" spans="1:67" s="50" customFormat="1" x14ac:dyDescent="0.2">
      <c r="A32" s="47"/>
      <c r="B32" s="48" t="s">
        <v>106</v>
      </c>
      <c r="C32" s="40">
        <v>0</v>
      </c>
      <c r="D32" s="40">
        <v>0.73647082119349994</v>
      </c>
      <c r="E32" s="40">
        <v>0</v>
      </c>
      <c r="F32" s="40">
        <v>0</v>
      </c>
      <c r="G32" s="40">
        <v>0</v>
      </c>
      <c r="H32" s="40">
        <v>13.565836575342312</v>
      </c>
      <c r="I32" s="40">
        <v>3.2313413548300002E-2</v>
      </c>
      <c r="J32" s="40">
        <v>0</v>
      </c>
      <c r="K32" s="40">
        <v>0</v>
      </c>
      <c r="L32" s="40">
        <v>0.98633657964340016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8.1449026629494199</v>
      </c>
      <c r="S32" s="40">
        <v>0</v>
      </c>
      <c r="T32" s="40">
        <v>0</v>
      </c>
      <c r="U32" s="40">
        <v>0</v>
      </c>
      <c r="V32" s="40">
        <v>0.45625349245069996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86.152906292248218</v>
      </c>
      <c r="AC32" s="40">
        <v>1.2054029512575</v>
      </c>
      <c r="AD32" s="40">
        <v>0</v>
      </c>
      <c r="AE32" s="40">
        <v>0</v>
      </c>
      <c r="AF32" s="40">
        <v>25.989471484693496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40">
        <v>68.251967852385476</v>
      </c>
      <c r="AM32" s="40">
        <v>0.58961354487059991</v>
      </c>
      <c r="AN32" s="40">
        <v>0</v>
      </c>
      <c r="AO32" s="40">
        <v>0</v>
      </c>
      <c r="AP32" s="40">
        <v>8.2948056042499996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40">
        <v>321.780307316348</v>
      </c>
      <c r="AW32" s="40">
        <v>6.4304785809663993</v>
      </c>
      <c r="AX32" s="40">
        <v>0</v>
      </c>
      <c r="AY32" s="40">
        <v>0</v>
      </c>
      <c r="AZ32" s="40">
        <v>62.297229697933915</v>
      </c>
      <c r="BA32" s="40">
        <v>0</v>
      </c>
      <c r="BB32" s="40">
        <v>0</v>
      </c>
      <c r="BC32" s="40">
        <v>0</v>
      </c>
      <c r="BD32" s="40">
        <v>0</v>
      </c>
      <c r="BE32" s="40">
        <v>0</v>
      </c>
      <c r="BF32" s="40">
        <v>59.093544967763471</v>
      </c>
      <c r="BG32" s="40">
        <v>0.13388716312899998</v>
      </c>
      <c r="BH32" s="40">
        <v>0</v>
      </c>
      <c r="BI32" s="40">
        <v>0</v>
      </c>
      <c r="BJ32" s="40">
        <v>3.4936763727705</v>
      </c>
      <c r="BK32" s="49">
        <f>SUM(C32:BJ32)</f>
        <v>667.63540537374422</v>
      </c>
    </row>
    <row r="33" spans="1:67" s="5" customFormat="1" x14ac:dyDescent="0.2">
      <c r="A33" s="17"/>
      <c r="B33" s="26" t="s">
        <v>85</v>
      </c>
      <c r="C33" s="38">
        <f>SUM(C32)</f>
        <v>0</v>
      </c>
      <c r="D33" s="38">
        <f t="shared" ref="D33:BJ33" si="10">SUM(D32)</f>
        <v>0.73647082119349994</v>
      </c>
      <c r="E33" s="38">
        <f t="shared" si="10"/>
        <v>0</v>
      </c>
      <c r="F33" s="38">
        <f t="shared" si="10"/>
        <v>0</v>
      </c>
      <c r="G33" s="38">
        <f t="shared" si="10"/>
        <v>0</v>
      </c>
      <c r="H33" s="38">
        <f t="shared" si="10"/>
        <v>13.565836575342312</v>
      </c>
      <c r="I33" s="38">
        <f t="shared" si="10"/>
        <v>3.2313413548300002E-2</v>
      </c>
      <c r="J33" s="38">
        <f t="shared" si="10"/>
        <v>0</v>
      </c>
      <c r="K33" s="38">
        <f t="shared" si="10"/>
        <v>0</v>
      </c>
      <c r="L33" s="38">
        <f t="shared" si="10"/>
        <v>0.98633657964340016</v>
      </c>
      <c r="M33" s="38">
        <f t="shared" si="10"/>
        <v>0</v>
      </c>
      <c r="N33" s="38">
        <f t="shared" si="10"/>
        <v>0</v>
      </c>
      <c r="O33" s="38">
        <f t="shared" si="10"/>
        <v>0</v>
      </c>
      <c r="P33" s="38">
        <f t="shared" si="10"/>
        <v>0</v>
      </c>
      <c r="Q33" s="38">
        <f t="shared" si="10"/>
        <v>0</v>
      </c>
      <c r="R33" s="38">
        <f t="shared" si="10"/>
        <v>8.1449026629494199</v>
      </c>
      <c r="S33" s="38">
        <f t="shared" si="10"/>
        <v>0</v>
      </c>
      <c r="T33" s="38">
        <f t="shared" si="10"/>
        <v>0</v>
      </c>
      <c r="U33" s="38">
        <f t="shared" si="10"/>
        <v>0</v>
      </c>
      <c r="V33" s="38">
        <f t="shared" si="10"/>
        <v>0.45625349245069996</v>
      </c>
      <c r="W33" s="38">
        <f t="shared" si="10"/>
        <v>0</v>
      </c>
      <c r="X33" s="38">
        <f t="shared" si="10"/>
        <v>0</v>
      </c>
      <c r="Y33" s="38">
        <f t="shared" si="10"/>
        <v>0</v>
      </c>
      <c r="Z33" s="38">
        <f t="shared" si="10"/>
        <v>0</v>
      </c>
      <c r="AA33" s="38">
        <f t="shared" si="10"/>
        <v>0</v>
      </c>
      <c r="AB33" s="38">
        <f t="shared" si="10"/>
        <v>86.152906292248218</v>
      </c>
      <c r="AC33" s="38">
        <f t="shared" si="10"/>
        <v>1.2054029512575</v>
      </c>
      <c r="AD33" s="38">
        <f t="shared" si="10"/>
        <v>0</v>
      </c>
      <c r="AE33" s="38">
        <f t="shared" si="10"/>
        <v>0</v>
      </c>
      <c r="AF33" s="38">
        <f t="shared" si="10"/>
        <v>25.989471484693496</v>
      </c>
      <c r="AG33" s="38">
        <f t="shared" si="10"/>
        <v>0</v>
      </c>
      <c r="AH33" s="38">
        <f t="shared" si="10"/>
        <v>0</v>
      </c>
      <c r="AI33" s="38">
        <f t="shared" si="10"/>
        <v>0</v>
      </c>
      <c r="AJ33" s="38">
        <f t="shared" si="10"/>
        <v>0</v>
      </c>
      <c r="AK33" s="38">
        <f t="shared" si="10"/>
        <v>0</v>
      </c>
      <c r="AL33" s="38">
        <f t="shared" si="10"/>
        <v>68.251967852385476</v>
      </c>
      <c r="AM33" s="38">
        <f t="shared" si="10"/>
        <v>0.58961354487059991</v>
      </c>
      <c r="AN33" s="38">
        <f t="shared" si="10"/>
        <v>0</v>
      </c>
      <c r="AO33" s="38">
        <f t="shared" si="10"/>
        <v>0</v>
      </c>
      <c r="AP33" s="38">
        <f t="shared" si="10"/>
        <v>8.2948056042499996</v>
      </c>
      <c r="AQ33" s="38">
        <f t="shared" si="10"/>
        <v>0</v>
      </c>
      <c r="AR33" s="38">
        <f t="shared" si="10"/>
        <v>0</v>
      </c>
      <c r="AS33" s="38">
        <f t="shared" si="10"/>
        <v>0</v>
      </c>
      <c r="AT33" s="38">
        <f t="shared" si="10"/>
        <v>0</v>
      </c>
      <c r="AU33" s="38">
        <f t="shared" si="10"/>
        <v>0</v>
      </c>
      <c r="AV33" s="38">
        <f t="shared" si="10"/>
        <v>321.780307316348</v>
      </c>
      <c r="AW33" s="38">
        <f t="shared" si="10"/>
        <v>6.4304785809663993</v>
      </c>
      <c r="AX33" s="38">
        <f t="shared" si="10"/>
        <v>0</v>
      </c>
      <c r="AY33" s="38">
        <f t="shared" si="10"/>
        <v>0</v>
      </c>
      <c r="AZ33" s="38">
        <f t="shared" si="10"/>
        <v>62.297229697933915</v>
      </c>
      <c r="BA33" s="38">
        <f t="shared" si="10"/>
        <v>0</v>
      </c>
      <c r="BB33" s="38">
        <f t="shared" si="10"/>
        <v>0</v>
      </c>
      <c r="BC33" s="38">
        <f t="shared" si="10"/>
        <v>0</v>
      </c>
      <c r="BD33" s="38">
        <f t="shared" si="10"/>
        <v>0</v>
      </c>
      <c r="BE33" s="38">
        <f t="shared" si="10"/>
        <v>0</v>
      </c>
      <c r="BF33" s="38">
        <f t="shared" si="10"/>
        <v>59.093544967763471</v>
      </c>
      <c r="BG33" s="38">
        <f t="shared" si="10"/>
        <v>0.13388716312899998</v>
      </c>
      <c r="BH33" s="38">
        <f t="shared" si="10"/>
        <v>0</v>
      </c>
      <c r="BI33" s="38">
        <f t="shared" si="10"/>
        <v>0</v>
      </c>
      <c r="BJ33" s="38">
        <f t="shared" si="10"/>
        <v>3.4936763727705</v>
      </c>
      <c r="BK33" s="38">
        <f>SUM(BK32)</f>
        <v>667.63540537374422</v>
      </c>
    </row>
    <row r="34" spans="1:67" x14ac:dyDescent="0.2">
      <c r="A34" s="17" t="s">
        <v>77</v>
      </c>
      <c r="B34" s="25" t="s">
        <v>15</v>
      </c>
      <c r="C34" s="63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  <c r="BC34" s="64"/>
      <c r="BD34" s="64"/>
      <c r="BE34" s="64"/>
      <c r="BF34" s="64"/>
      <c r="BG34" s="64"/>
      <c r="BH34" s="64"/>
      <c r="BI34" s="64"/>
      <c r="BJ34" s="64"/>
      <c r="BK34" s="65"/>
    </row>
    <row r="35" spans="1:67" x14ac:dyDescent="0.2">
      <c r="A35" s="17"/>
      <c r="B35" s="34" t="s">
        <v>107</v>
      </c>
      <c r="C35" s="40">
        <v>0</v>
      </c>
      <c r="D35" s="40">
        <v>0.7191123436129</v>
      </c>
      <c r="E35" s="40">
        <v>0</v>
      </c>
      <c r="F35" s="40">
        <v>0</v>
      </c>
      <c r="G35" s="40">
        <v>0</v>
      </c>
      <c r="H35" s="40">
        <v>5.5590991370281015</v>
      </c>
      <c r="I35" s="40">
        <v>1.5229599229029001</v>
      </c>
      <c r="J35" s="40">
        <v>0</v>
      </c>
      <c r="K35" s="40">
        <v>0</v>
      </c>
      <c r="L35" s="40">
        <v>2.8619109620950001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1.8596513223640989</v>
      </c>
      <c r="S35" s="40">
        <v>0</v>
      </c>
      <c r="T35" s="40">
        <v>0</v>
      </c>
      <c r="U35" s="40">
        <v>0</v>
      </c>
      <c r="V35" s="40">
        <v>0.78324127157970014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42.259348728679761</v>
      </c>
      <c r="AC35" s="40">
        <v>2.9773903890316</v>
      </c>
      <c r="AD35" s="40">
        <v>0</v>
      </c>
      <c r="AE35" s="40">
        <v>0</v>
      </c>
      <c r="AF35" s="40">
        <v>21.148848726471606</v>
      </c>
      <c r="AG35" s="40">
        <v>0</v>
      </c>
      <c r="AH35" s="40">
        <v>0</v>
      </c>
      <c r="AI35" s="40">
        <v>0</v>
      </c>
      <c r="AJ35" s="40">
        <v>0</v>
      </c>
      <c r="AK35" s="40">
        <v>0</v>
      </c>
      <c r="AL35" s="40">
        <v>34.956479673846992</v>
      </c>
      <c r="AM35" s="40">
        <v>0.21845425883849998</v>
      </c>
      <c r="AN35" s="40">
        <v>0</v>
      </c>
      <c r="AO35" s="40">
        <v>0</v>
      </c>
      <c r="AP35" s="40">
        <v>5.322508455381401</v>
      </c>
      <c r="AQ35" s="40">
        <v>0</v>
      </c>
      <c r="AR35" s="40">
        <v>0</v>
      </c>
      <c r="AS35" s="40">
        <v>0</v>
      </c>
      <c r="AT35" s="40">
        <v>0</v>
      </c>
      <c r="AU35" s="40">
        <v>0</v>
      </c>
      <c r="AV35" s="40">
        <v>137.95883460700671</v>
      </c>
      <c r="AW35" s="40">
        <v>8.9543960603692909</v>
      </c>
      <c r="AX35" s="40">
        <v>0</v>
      </c>
      <c r="AY35" s="40">
        <v>0</v>
      </c>
      <c r="AZ35" s="40">
        <v>77.91155403645628</v>
      </c>
      <c r="BA35" s="40">
        <v>0</v>
      </c>
      <c r="BB35" s="40">
        <v>0</v>
      </c>
      <c r="BC35" s="40">
        <v>0</v>
      </c>
      <c r="BD35" s="40">
        <v>0</v>
      </c>
      <c r="BE35" s="40">
        <v>0</v>
      </c>
      <c r="BF35" s="40">
        <v>22.360790195380364</v>
      </c>
      <c r="BG35" s="40">
        <v>3.6476937353868002</v>
      </c>
      <c r="BH35" s="40">
        <v>0</v>
      </c>
      <c r="BI35" s="40">
        <v>0</v>
      </c>
      <c r="BJ35" s="40">
        <v>5.534097180900301</v>
      </c>
      <c r="BK35" s="41">
        <f>SUM(C35:BJ35)</f>
        <v>376.55637100733225</v>
      </c>
      <c r="BM35" s="42"/>
      <c r="BO35" s="42"/>
    </row>
    <row r="36" spans="1:67" x14ac:dyDescent="0.2">
      <c r="A36" s="17"/>
      <c r="B36" s="34" t="s">
        <v>117</v>
      </c>
      <c r="C36" s="40">
        <v>0</v>
      </c>
      <c r="D36" s="40">
        <v>0.50812091193539999</v>
      </c>
      <c r="E36" s="40">
        <v>0</v>
      </c>
      <c r="F36" s="40">
        <v>0</v>
      </c>
      <c r="G36" s="40">
        <v>0</v>
      </c>
      <c r="H36" s="40">
        <v>2.4496737657101901</v>
      </c>
      <c r="I36" s="40">
        <v>0.25431451612900002</v>
      </c>
      <c r="J36" s="40">
        <v>0</v>
      </c>
      <c r="K36" s="40">
        <v>0</v>
      </c>
      <c r="L36" s="40">
        <v>0.91206285348280003</v>
      </c>
      <c r="M36" s="40">
        <v>0</v>
      </c>
      <c r="N36" s="40">
        <v>0</v>
      </c>
      <c r="O36" s="40">
        <v>0</v>
      </c>
      <c r="P36" s="40">
        <v>0</v>
      </c>
      <c r="Q36" s="40">
        <v>0</v>
      </c>
      <c r="R36" s="40">
        <v>2.3188876332545894</v>
      </c>
      <c r="S36" s="40">
        <v>1.9935483870000001E-3</v>
      </c>
      <c r="T36" s="40">
        <v>1.2146830204193</v>
      </c>
      <c r="U36" s="40">
        <v>0</v>
      </c>
      <c r="V36" s="40">
        <v>0.22308305054800004</v>
      </c>
      <c r="W36" s="40">
        <v>0</v>
      </c>
      <c r="X36" s="40">
        <v>0</v>
      </c>
      <c r="Y36" s="40">
        <v>0</v>
      </c>
      <c r="Z36" s="40">
        <v>0</v>
      </c>
      <c r="AA36" s="40">
        <v>0</v>
      </c>
      <c r="AB36" s="40">
        <v>68.419215300134553</v>
      </c>
      <c r="AC36" s="40">
        <v>8.7661080880619995</v>
      </c>
      <c r="AD36" s="40">
        <v>0</v>
      </c>
      <c r="AE36" s="40">
        <v>0</v>
      </c>
      <c r="AF36" s="40">
        <v>78.948309617499334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85.345918933094737</v>
      </c>
      <c r="AM36" s="40">
        <v>5.6994134409336992</v>
      </c>
      <c r="AN36" s="40">
        <v>0.67396980470939993</v>
      </c>
      <c r="AO36" s="40">
        <v>0</v>
      </c>
      <c r="AP36" s="40">
        <v>50.641427358800613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16.106378446216549</v>
      </c>
      <c r="AW36" s="40">
        <v>4.0460694901926999</v>
      </c>
      <c r="AX36" s="40">
        <v>0</v>
      </c>
      <c r="AY36" s="40">
        <v>0</v>
      </c>
      <c r="AZ36" s="40">
        <v>8.4166096993183963</v>
      </c>
      <c r="BA36" s="40">
        <v>0</v>
      </c>
      <c r="BB36" s="40">
        <v>0</v>
      </c>
      <c r="BC36" s="40">
        <v>0</v>
      </c>
      <c r="BD36" s="40">
        <v>0</v>
      </c>
      <c r="BE36" s="40">
        <v>0</v>
      </c>
      <c r="BF36" s="40">
        <v>5.8287788511872538</v>
      </c>
      <c r="BG36" s="40">
        <v>0.53193796532250004</v>
      </c>
      <c r="BH36" s="40">
        <v>0</v>
      </c>
      <c r="BI36" s="40">
        <v>0</v>
      </c>
      <c r="BJ36" s="40">
        <v>3.0389767754173995</v>
      </c>
      <c r="BK36" s="41">
        <f>SUM(C36:BJ36)</f>
        <v>344.34593307075539</v>
      </c>
      <c r="BM36" s="42"/>
      <c r="BO36" s="42"/>
    </row>
    <row r="37" spans="1:67" x14ac:dyDescent="0.2">
      <c r="A37" s="17"/>
      <c r="B37" s="34" t="s">
        <v>108</v>
      </c>
      <c r="C37" s="40">
        <v>0</v>
      </c>
      <c r="D37" s="40">
        <v>0.6575853504193</v>
      </c>
      <c r="E37" s="40">
        <v>0</v>
      </c>
      <c r="F37" s="40">
        <v>0</v>
      </c>
      <c r="G37" s="40">
        <v>0</v>
      </c>
      <c r="H37" s="40">
        <v>6.0233322023973006</v>
      </c>
      <c r="I37" s="40">
        <v>5.0245877848700999</v>
      </c>
      <c r="J37" s="40">
        <v>0</v>
      </c>
      <c r="K37" s="40">
        <v>0</v>
      </c>
      <c r="L37" s="40">
        <v>1.5446126545145</v>
      </c>
      <c r="M37" s="40">
        <v>0</v>
      </c>
      <c r="N37" s="40">
        <v>0</v>
      </c>
      <c r="O37" s="40">
        <v>0</v>
      </c>
      <c r="P37" s="40">
        <v>0</v>
      </c>
      <c r="Q37" s="40">
        <v>0</v>
      </c>
      <c r="R37" s="40">
        <v>2.5529064138977029</v>
      </c>
      <c r="S37" s="40">
        <v>3.1960417210320999</v>
      </c>
      <c r="T37" s="40">
        <v>0</v>
      </c>
      <c r="U37" s="40">
        <v>0</v>
      </c>
      <c r="V37" s="40">
        <v>0.86831628977340014</v>
      </c>
      <c r="W37" s="40">
        <v>0</v>
      </c>
      <c r="X37" s="40">
        <v>0</v>
      </c>
      <c r="Y37" s="40">
        <v>0</v>
      </c>
      <c r="Z37" s="40">
        <v>0</v>
      </c>
      <c r="AA37" s="40">
        <v>0</v>
      </c>
      <c r="AB37" s="40">
        <v>81.768431038851816</v>
      </c>
      <c r="AC37" s="40">
        <v>9.317422645578997</v>
      </c>
      <c r="AD37" s="40">
        <v>0</v>
      </c>
      <c r="AE37" s="40">
        <v>0</v>
      </c>
      <c r="AF37" s="40">
        <v>28.420868377465297</v>
      </c>
      <c r="AG37" s="40">
        <v>0</v>
      </c>
      <c r="AH37" s="40">
        <v>0</v>
      </c>
      <c r="AI37" s="40">
        <v>0</v>
      </c>
      <c r="AJ37" s="40">
        <v>0</v>
      </c>
      <c r="AK37" s="40">
        <v>0</v>
      </c>
      <c r="AL37" s="40">
        <v>74.9923149291931</v>
      </c>
      <c r="AM37" s="40">
        <v>0.2357628093221</v>
      </c>
      <c r="AN37" s="40">
        <v>0</v>
      </c>
      <c r="AO37" s="40">
        <v>0</v>
      </c>
      <c r="AP37" s="40">
        <v>9.8175844240222983</v>
      </c>
      <c r="AQ37" s="40">
        <v>0</v>
      </c>
      <c r="AR37" s="40">
        <v>0</v>
      </c>
      <c r="AS37" s="40">
        <v>0</v>
      </c>
      <c r="AT37" s="40">
        <v>0</v>
      </c>
      <c r="AU37" s="40">
        <v>0</v>
      </c>
      <c r="AV37" s="40">
        <v>106.51316195395908</v>
      </c>
      <c r="AW37" s="40">
        <v>7.8467049208993052</v>
      </c>
      <c r="AX37" s="40">
        <v>0</v>
      </c>
      <c r="AY37" s="40">
        <v>0</v>
      </c>
      <c r="AZ37" s="40">
        <v>49.770964719979418</v>
      </c>
      <c r="BA37" s="40">
        <v>0</v>
      </c>
      <c r="BB37" s="40">
        <v>0</v>
      </c>
      <c r="BC37" s="40">
        <v>0</v>
      </c>
      <c r="BD37" s="40">
        <v>0</v>
      </c>
      <c r="BE37" s="40">
        <v>0</v>
      </c>
      <c r="BF37" s="40">
        <v>20.402667581005794</v>
      </c>
      <c r="BG37" s="40">
        <v>0.44138952561249994</v>
      </c>
      <c r="BH37" s="40">
        <v>0</v>
      </c>
      <c r="BI37" s="40">
        <v>0</v>
      </c>
      <c r="BJ37" s="40">
        <v>3.0261313527398999</v>
      </c>
      <c r="BK37" s="41">
        <f t="shared" ref="BK37:BK38" si="11">SUM(C37:BJ37)</f>
        <v>412.42078669553405</v>
      </c>
      <c r="BM37" s="42"/>
      <c r="BO37" s="42"/>
    </row>
    <row r="38" spans="1:67" x14ac:dyDescent="0.2">
      <c r="A38" s="17"/>
      <c r="B38" s="34" t="s">
        <v>118</v>
      </c>
      <c r="C38" s="40">
        <v>0</v>
      </c>
      <c r="D38" s="40">
        <v>0.60587385661289994</v>
      </c>
      <c r="E38" s="40">
        <v>0</v>
      </c>
      <c r="F38" s="40">
        <v>0</v>
      </c>
      <c r="G38" s="40">
        <v>0</v>
      </c>
      <c r="H38" s="40">
        <v>3.2936555928301035</v>
      </c>
      <c r="I38" s="40">
        <v>2.7552556548300002E-2</v>
      </c>
      <c r="J38" s="40">
        <v>0</v>
      </c>
      <c r="K38" s="40">
        <v>0</v>
      </c>
      <c r="L38" s="40">
        <v>0.70454898254749998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2.3977610496097026</v>
      </c>
      <c r="S38" s="40">
        <v>2.9851127096000001E-3</v>
      </c>
      <c r="T38" s="40">
        <v>0</v>
      </c>
      <c r="U38" s="40">
        <v>0</v>
      </c>
      <c r="V38" s="40">
        <v>0.26616759848349997</v>
      </c>
      <c r="W38" s="40">
        <v>0</v>
      </c>
      <c r="X38" s="40">
        <v>0</v>
      </c>
      <c r="Y38" s="40">
        <v>0</v>
      </c>
      <c r="Z38" s="40">
        <v>0</v>
      </c>
      <c r="AA38" s="40">
        <v>0</v>
      </c>
      <c r="AB38" s="40">
        <v>69.620027643388028</v>
      </c>
      <c r="AC38" s="40">
        <v>8.3133859911255978</v>
      </c>
      <c r="AD38" s="40">
        <v>0</v>
      </c>
      <c r="AE38" s="40">
        <v>0</v>
      </c>
      <c r="AF38" s="40">
        <v>56.755522053645933</v>
      </c>
      <c r="AG38" s="40">
        <v>0</v>
      </c>
      <c r="AH38" s="40">
        <v>0</v>
      </c>
      <c r="AI38" s="40">
        <v>0</v>
      </c>
      <c r="AJ38" s="40">
        <v>0</v>
      </c>
      <c r="AK38" s="40">
        <v>0</v>
      </c>
      <c r="AL38" s="40">
        <v>69.638248611148711</v>
      </c>
      <c r="AM38" s="40">
        <v>4.5682562670949993</v>
      </c>
      <c r="AN38" s="40">
        <v>0.8975307473223999</v>
      </c>
      <c r="AO38" s="40">
        <v>0</v>
      </c>
      <c r="AP38" s="40">
        <v>26.951830143692241</v>
      </c>
      <c r="AQ38" s="40">
        <v>0</v>
      </c>
      <c r="AR38" s="40">
        <v>0</v>
      </c>
      <c r="AS38" s="40">
        <v>0</v>
      </c>
      <c r="AT38" s="40">
        <v>0</v>
      </c>
      <c r="AU38" s="40">
        <v>0</v>
      </c>
      <c r="AV38" s="40">
        <v>13.541931542177782</v>
      </c>
      <c r="AW38" s="40">
        <v>0.4743388287412999</v>
      </c>
      <c r="AX38" s="40">
        <v>0</v>
      </c>
      <c r="AY38" s="40">
        <v>0</v>
      </c>
      <c r="AZ38" s="40">
        <v>7.1744685131245989</v>
      </c>
      <c r="BA38" s="40">
        <v>0</v>
      </c>
      <c r="BB38" s="40">
        <v>0</v>
      </c>
      <c r="BC38" s="40">
        <v>0</v>
      </c>
      <c r="BD38" s="40">
        <v>0</v>
      </c>
      <c r="BE38" s="40">
        <v>0</v>
      </c>
      <c r="BF38" s="40">
        <v>6.4099532166556985</v>
      </c>
      <c r="BG38" s="40">
        <v>0.1507598858385</v>
      </c>
      <c r="BH38" s="40">
        <v>0</v>
      </c>
      <c r="BI38" s="40">
        <v>0</v>
      </c>
      <c r="BJ38" s="40">
        <v>1.8434359424821001</v>
      </c>
      <c r="BK38" s="41">
        <f t="shared" si="11"/>
        <v>273.6382341357795</v>
      </c>
      <c r="BM38" s="42"/>
      <c r="BO38" s="42"/>
    </row>
    <row r="39" spans="1:67" x14ac:dyDescent="0.2">
      <c r="A39" s="17"/>
      <c r="B39" s="34" t="s">
        <v>109</v>
      </c>
      <c r="C39" s="40">
        <v>0</v>
      </c>
      <c r="D39" s="40">
        <v>2.1060396377741002</v>
      </c>
      <c r="E39" s="40">
        <v>0</v>
      </c>
      <c r="F39" s="40">
        <v>0</v>
      </c>
      <c r="G39" s="40">
        <v>0</v>
      </c>
      <c r="H39" s="40">
        <v>1.8264274596973997</v>
      </c>
      <c r="I39" s="40">
        <v>51.775611854612698</v>
      </c>
      <c r="J39" s="40">
        <v>0</v>
      </c>
      <c r="K39" s="40">
        <v>0</v>
      </c>
      <c r="L39" s="40">
        <v>0.52920791767669995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0.60447440102490013</v>
      </c>
      <c r="S39" s="40">
        <v>6.1398969608708009</v>
      </c>
      <c r="T39" s="40">
        <v>0</v>
      </c>
      <c r="U39" s="40">
        <v>0</v>
      </c>
      <c r="V39" s="40">
        <v>6.1042178385999997E-3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20.409545467139022</v>
      </c>
      <c r="AC39" s="40">
        <v>1.9348213680955</v>
      </c>
      <c r="AD39" s="40">
        <v>0</v>
      </c>
      <c r="AE39" s="40">
        <v>0</v>
      </c>
      <c r="AF39" s="40">
        <v>2.9715068379014005</v>
      </c>
      <c r="AG39" s="40">
        <v>0</v>
      </c>
      <c r="AH39" s="40">
        <v>0</v>
      </c>
      <c r="AI39" s="40">
        <v>0</v>
      </c>
      <c r="AJ39" s="40">
        <v>0</v>
      </c>
      <c r="AK39" s="40">
        <v>0</v>
      </c>
      <c r="AL39" s="40">
        <v>16.626106501986119</v>
      </c>
      <c r="AM39" s="40">
        <v>6.2676548659670006</v>
      </c>
      <c r="AN39" s="40">
        <v>0</v>
      </c>
      <c r="AO39" s="40">
        <v>0</v>
      </c>
      <c r="AP39" s="40">
        <v>0.4306831433221</v>
      </c>
      <c r="AQ39" s="40">
        <v>0</v>
      </c>
      <c r="AR39" s="40">
        <v>0</v>
      </c>
      <c r="AS39" s="40">
        <v>0</v>
      </c>
      <c r="AT39" s="40">
        <v>0</v>
      </c>
      <c r="AU39" s="40">
        <v>0</v>
      </c>
      <c r="AV39" s="40">
        <v>19.61526636888242</v>
      </c>
      <c r="AW39" s="40">
        <v>67.079383789063499</v>
      </c>
      <c r="AX39" s="40">
        <v>0</v>
      </c>
      <c r="AY39" s="40">
        <v>0</v>
      </c>
      <c r="AZ39" s="40">
        <v>2.0407132095795002</v>
      </c>
      <c r="BA39" s="40">
        <v>0</v>
      </c>
      <c r="BB39" s="40">
        <v>0</v>
      </c>
      <c r="BC39" s="40">
        <v>0</v>
      </c>
      <c r="BD39" s="40">
        <v>0</v>
      </c>
      <c r="BE39" s="40">
        <v>0</v>
      </c>
      <c r="BF39" s="40">
        <v>5.9566955768426038</v>
      </c>
      <c r="BG39" s="40">
        <v>7.2265421225699997E-2</v>
      </c>
      <c r="BH39" s="40">
        <v>0</v>
      </c>
      <c r="BI39" s="40">
        <v>0</v>
      </c>
      <c r="BJ39" s="40">
        <v>0</v>
      </c>
      <c r="BK39" s="41">
        <f>SUM(C39:BJ39)</f>
        <v>206.39240499950009</v>
      </c>
      <c r="BM39" s="42"/>
      <c r="BO39" s="42"/>
    </row>
    <row r="40" spans="1:67" x14ac:dyDescent="0.2">
      <c r="A40" s="17"/>
      <c r="B40" s="34" t="s">
        <v>110</v>
      </c>
      <c r="C40" s="40">
        <v>0</v>
      </c>
      <c r="D40" s="40">
        <v>0.77987376635479999</v>
      </c>
      <c r="E40" s="40">
        <v>0</v>
      </c>
      <c r="F40" s="40">
        <v>0</v>
      </c>
      <c r="G40" s="40">
        <v>0</v>
      </c>
      <c r="H40" s="40">
        <v>3.2724899476534004</v>
      </c>
      <c r="I40" s="40">
        <v>0</v>
      </c>
      <c r="J40" s="40">
        <v>0</v>
      </c>
      <c r="K40" s="40">
        <v>0</v>
      </c>
      <c r="L40" s="40">
        <v>3.8873363960308001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1.1950595152412997</v>
      </c>
      <c r="S40" s="40">
        <v>0</v>
      </c>
      <c r="T40" s="40">
        <v>0</v>
      </c>
      <c r="U40" s="40">
        <v>0</v>
      </c>
      <c r="V40" s="40">
        <v>0.17820793903189996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7.1556646743287864</v>
      </c>
      <c r="AC40" s="40">
        <v>0.23131134464500003</v>
      </c>
      <c r="AD40" s="40">
        <v>0</v>
      </c>
      <c r="AE40" s="40">
        <v>0</v>
      </c>
      <c r="AF40" s="40">
        <v>0.82598654145059991</v>
      </c>
      <c r="AG40" s="40">
        <v>0</v>
      </c>
      <c r="AH40" s="40">
        <v>0</v>
      </c>
      <c r="AI40" s="40">
        <v>0</v>
      </c>
      <c r="AJ40" s="40">
        <v>0</v>
      </c>
      <c r="AK40" s="40">
        <v>0</v>
      </c>
      <c r="AL40" s="40">
        <v>4.6937327967433857</v>
      </c>
      <c r="AM40" s="40">
        <v>0.13044694358030001</v>
      </c>
      <c r="AN40" s="40">
        <v>0</v>
      </c>
      <c r="AO40" s="40">
        <v>0</v>
      </c>
      <c r="AP40" s="40">
        <v>0.48792926106410001</v>
      </c>
      <c r="AQ40" s="40">
        <v>0</v>
      </c>
      <c r="AR40" s="40">
        <v>0</v>
      </c>
      <c r="AS40" s="40">
        <v>0</v>
      </c>
      <c r="AT40" s="40">
        <v>0</v>
      </c>
      <c r="AU40" s="40">
        <v>0</v>
      </c>
      <c r="AV40" s="40">
        <v>13.254436002707726</v>
      </c>
      <c r="AW40" s="40">
        <v>0.45887694141899998</v>
      </c>
      <c r="AX40" s="40">
        <v>0</v>
      </c>
      <c r="AY40" s="40">
        <v>0</v>
      </c>
      <c r="AZ40" s="40">
        <v>9.3170378167401999</v>
      </c>
      <c r="BA40" s="40">
        <v>0</v>
      </c>
      <c r="BB40" s="40">
        <v>0</v>
      </c>
      <c r="BC40" s="40">
        <v>0</v>
      </c>
      <c r="BD40" s="40">
        <v>0</v>
      </c>
      <c r="BE40" s="40">
        <v>0</v>
      </c>
      <c r="BF40" s="40">
        <v>2.8280871150965985</v>
      </c>
      <c r="BG40" s="40">
        <v>3.2201348358385999</v>
      </c>
      <c r="BH40" s="40">
        <v>0</v>
      </c>
      <c r="BI40" s="40">
        <v>0</v>
      </c>
      <c r="BJ40" s="40">
        <v>0.14964382441929999</v>
      </c>
      <c r="BK40" s="41">
        <f>SUM(C40:BJ40)</f>
        <v>52.066255662345796</v>
      </c>
      <c r="BM40" s="42"/>
      <c r="BO40" s="42"/>
    </row>
    <row r="41" spans="1:67" x14ac:dyDescent="0.2">
      <c r="A41" s="17"/>
      <c r="B41" s="34" t="s">
        <v>119</v>
      </c>
      <c r="C41" s="40">
        <v>0</v>
      </c>
      <c r="D41" s="40">
        <v>0.55046358925799999</v>
      </c>
      <c r="E41" s="40">
        <v>0</v>
      </c>
      <c r="F41" s="40">
        <v>0</v>
      </c>
      <c r="G41" s="40">
        <v>0</v>
      </c>
      <c r="H41" s="40">
        <v>2.4657788639568912</v>
      </c>
      <c r="I41" s="40">
        <v>1.0170412580599999E-2</v>
      </c>
      <c r="J41" s="40">
        <v>0</v>
      </c>
      <c r="K41" s="40">
        <v>0</v>
      </c>
      <c r="L41" s="40">
        <v>0.74228502941890007</v>
      </c>
      <c r="M41" s="40">
        <v>0</v>
      </c>
      <c r="N41" s="40">
        <v>0</v>
      </c>
      <c r="O41" s="40">
        <v>0</v>
      </c>
      <c r="P41" s="40">
        <v>0</v>
      </c>
      <c r="Q41" s="40">
        <v>0</v>
      </c>
      <c r="R41" s="40">
        <v>2.2380475918957972</v>
      </c>
      <c r="S41" s="40">
        <v>6.3429919354799996E-2</v>
      </c>
      <c r="T41" s="40">
        <v>0</v>
      </c>
      <c r="U41" s="40">
        <v>0</v>
      </c>
      <c r="V41" s="40">
        <v>0.24799060887050001</v>
      </c>
      <c r="W41" s="40">
        <v>0</v>
      </c>
      <c r="X41" s="40">
        <v>0</v>
      </c>
      <c r="Y41" s="40">
        <v>0</v>
      </c>
      <c r="Z41" s="40">
        <v>0</v>
      </c>
      <c r="AA41" s="40">
        <v>0</v>
      </c>
      <c r="AB41" s="40">
        <v>47.941107640757778</v>
      </c>
      <c r="AC41" s="40">
        <v>3.4279533127086008</v>
      </c>
      <c r="AD41" s="40">
        <v>0</v>
      </c>
      <c r="AE41" s="40">
        <v>0</v>
      </c>
      <c r="AF41" s="40">
        <v>42.218468995112467</v>
      </c>
      <c r="AG41" s="40">
        <v>0</v>
      </c>
      <c r="AH41" s="40">
        <v>0</v>
      </c>
      <c r="AI41" s="40">
        <v>0</v>
      </c>
      <c r="AJ41" s="40">
        <v>0</v>
      </c>
      <c r="AK41" s="40">
        <v>0</v>
      </c>
      <c r="AL41" s="40">
        <v>60.868918884411492</v>
      </c>
      <c r="AM41" s="40">
        <v>4.3976537891923995</v>
      </c>
      <c r="AN41" s="40">
        <v>0.26881451612900004</v>
      </c>
      <c r="AO41" s="40">
        <v>0</v>
      </c>
      <c r="AP41" s="40">
        <v>27.764523293695831</v>
      </c>
      <c r="AQ41" s="40">
        <v>0</v>
      </c>
      <c r="AR41" s="40">
        <v>0</v>
      </c>
      <c r="AS41" s="40">
        <v>0</v>
      </c>
      <c r="AT41" s="40">
        <v>0</v>
      </c>
      <c r="AU41" s="40">
        <v>0</v>
      </c>
      <c r="AV41" s="40">
        <v>16.290324148278621</v>
      </c>
      <c r="AW41" s="40">
        <v>0.22554563254760002</v>
      </c>
      <c r="AX41" s="40">
        <v>0</v>
      </c>
      <c r="AY41" s="40">
        <v>0</v>
      </c>
      <c r="AZ41" s="40">
        <v>3.4307016677721998</v>
      </c>
      <c r="BA41" s="40">
        <v>0</v>
      </c>
      <c r="BB41" s="40">
        <v>0</v>
      </c>
      <c r="BC41" s="40">
        <v>0</v>
      </c>
      <c r="BD41" s="40">
        <v>0</v>
      </c>
      <c r="BE41" s="40">
        <v>0</v>
      </c>
      <c r="BF41" s="40">
        <v>7.6268637327017013</v>
      </c>
      <c r="BG41" s="40">
        <v>2.5382518644999998E-2</v>
      </c>
      <c r="BH41" s="40">
        <v>0</v>
      </c>
      <c r="BI41" s="40">
        <v>0</v>
      </c>
      <c r="BJ41" s="40">
        <v>4.1078118939669004</v>
      </c>
      <c r="BK41" s="41">
        <f>SUM(C41:BJ41)</f>
        <v>224.91223604125506</v>
      </c>
      <c r="BM41" s="42"/>
      <c r="BO41" s="42"/>
    </row>
    <row r="42" spans="1:67" x14ac:dyDescent="0.2">
      <c r="A42" s="17"/>
      <c r="B42" s="26" t="s">
        <v>86</v>
      </c>
      <c r="C42" s="36">
        <f>SUM(C35:C41)</f>
        <v>0</v>
      </c>
      <c r="D42" s="36">
        <f t="shared" ref="D42:BJ42" si="12">SUM(D35:D41)</f>
        <v>5.9270694559674011</v>
      </c>
      <c r="E42" s="36">
        <f t="shared" si="12"/>
        <v>0</v>
      </c>
      <c r="F42" s="36">
        <f t="shared" si="12"/>
        <v>0</v>
      </c>
      <c r="G42" s="36">
        <f t="shared" si="12"/>
        <v>0</v>
      </c>
      <c r="H42" s="36">
        <f t="shared" si="12"/>
        <v>24.890456969273387</v>
      </c>
      <c r="I42" s="36">
        <f t="shared" si="12"/>
        <v>58.615197047643598</v>
      </c>
      <c r="J42" s="36">
        <f t="shared" si="12"/>
        <v>0</v>
      </c>
      <c r="K42" s="36">
        <f t="shared" si="12"/>
        <v>0</v>
      </c>
      <c r="L42" s="36">
        <f t="shared" si="12"/>
        <v>11.1819647957662</v>
      </c>
      <c r="M42" s="36">
        <f t="shared" si="12"/>
        <v>0</v>
      </c>
      <c r="N42" s="36">
        <f t="shared" si="12"/>
        <v>0</v>
      </c>
      <c r="O42" s="36">
        <f t="shared" si="12"/>
        <v>0</v>
      </c>
      <c r="P42" s="36">
        <f t="shared" si="12"/>
        <v>0</v>
      </c>
      <c r="Q42" s="36">
        <f t="shared" si="12"/>
        <v>0</v>
      </c>
      <c r="R42" s="36">
        <f t="shared" si="12"/>
        <v>13.166787927288091</v>
      </c>
      <c r="S42" s="36">
        <f t="shared" si="12"/>
        <v>9.4043472623542996</v>
      </c>
      <c r="T42" s="36">
        <f t="shared" si="12"/>
        <v>1.2146830204193</v>
      </c>
      <c r="U42" s="36">
        <f t="shared" si="12"/>
        <v>0</v>
      </c>
      <c r="V42" s="36">
        <f t="shared" si="12"/>
        <v>2.5731109761256001</v>
      </c>
      <c r="W42" s="36">
        <f t="shared" si="12"/>
        <v>0</v>
      </c>
      <c r="X42" s="36">
        <f t="shared" si="12"/>
        <v>0</v>
      </c>
      <c r="Y42" s="36">
        <f t="shared" si="12"/>
        <v>0</v>
      </c>
      <c r="Z42" s="36">
        <f t="shared" si="12"/>
        <v>0</v>
      </c>
      <c r="AA42" s="36">
        <f t="shared" si="12"/>
        <v>0</v>
      </c>
      <c r="AB42" s="36">
        <f t="shared" si="12"/>
        <v>337.57334049327972</v>
      </c>
      <c r="AC42" s="36">
        <f t="shared" si="12"/>
        <v>34.968393139247297</v>
      </c>
      <c r="AD42" s="36">
        <f t="shared" si="12"/>
        <v>0</v>
      </c>
      <c r="AE42" s="36">
        <f t="shared" si="12"/>
        <v>0</v>
      </c>
      <c r="AF42" s="36">
        <f t="shared" si="12"/>
        <v>231.2895111495466</v>
      </c>
      <c r="AG42" s="36">
        <f t="shared" si="12"/>
        <v>0</v>
      </c>
      <c r="AH42" s="36">
        <f t="shared" si="12"/>
        <v>0</v>
      </c>
      <c r="AI42" s="36">
        <f t="shared" si="12"/>
        <v>0</v>
      </c>
      <c r="AJ42" s="36">
        <f t="shared" si="12"/>
        <v>0</v>
      </c>
      <c r="AK42" s="36">
        <f t="shared" si="12"/>
        <v>0</v>
      </c>
      <c r="AL42" s="36">
        <f t="shared" si="12"/>
        <v>347.12172033042452</v>
      </c>
      <c r="AM42" s="36">
        <f t="shared" si="12"/>
        <v>21.517642374929</v>
      </c>
      <c r="AN42" s="36">
        <f t="shared" si="12"/>
        <v>1.8403150681607998</v>
      </c>
      <c r="AO42" s="36">
        <f t="shared" si="12"/>
        <v>0</v>
      </c>
      <c r="AP42" s="36">
        <f t="shared" si="12"/>
        <v>121.41648607997857</v>
      </c>
      <c r="AQ42" s="36">
        <f t="shared" si="12"/>
        <v>0</v>
      </c>
      <c r="AR42" s="36">
        <f t="shared" si="12"/>
        <v>0</v>
      </c>
      <c r="AS42" s="36">
        <f t="shared" si="12"/>
        <v>0</v>
      </c>
      <c r="AT42" s="36">
        <f t="shared" si="12"/>
        <v>0</v>
      </c>
      <c r="AU42" s="36">
        <f t="shared" si="12"/>
        <v>0</v>
      </c>
      <c r="AV42" s="36">
        <f t="shared" si="12"/>
        <v>323.2803330692289</v>
      </c>
      <c r="AW42" s="36">
        <f t="shared" si="12"/>
        <v>89.085315663232691</v>
      </c>
      <c r="AX42" s="36">
        <f t="shared" si="12"/>
        <v>0</v>
      </c>
      <c r="AY42" s="36">
        <f t="shared" si="12"/>
        <v>0</v>
      </c>
      <c r="AZ42" s="36">
        <f t="shared" si="12"/>
        <v>158.06204966297062</v>
      </c>
      <c r="BA42" s="36">
        <f t="shared" si="12"/>
        <v>0</v>
      </c>
      <c r="BB42" s="36">
        <f t="shared" si="12"/>
        <v>0</v>
      </c>
      <c r="BC42" s="36">
        <f t="shared" si="12"/>
        <v>0</v>
      </c>
      <c r="BD42" s="36">
        <f t="shared" si="12"/>
        <v>0</v>
      </c>
      <c r="BE42" s="36">
        <f t="shared" si="12"/>
        <v>0</v>
      </c>
      <c r="BF42" s="36">
        <f t="shared" si="12"/>
        <v>71.413836268870028</v>
      </c>
      <c r="BG42" s="36">
        <f t="shared" si="12"/>
        <v>8.0895638878696001</v>
      </c>
      <c r="BH42" s="36">
        <f t="shared" si="12"/>
        <v>0</v>
      </c>
      <c r="BI42" s="36">
        <f t="shared" si="12"/>
        <v>0</v>
      </c>
      <c r="BJ42" s="36">
        <f t="shared" si="12"/>
        <v>17.700096969925902</v>
      </c>
      <c r="BK42" s="38">
        <f>SUM(BK35:BK41)</f>
        <v>1890.3322216125018</v>
      </c>
    </row>
    <row r="43" spans="1:67" x14ac:dyDescent="0.2">
      <c r="A43" s="17"/>
      <c r="B43" s="27" t="s">
        <v>84</v>
      </c>
      <c r="C43" s="36">
        <f>C33+C42</f>
        <v>0</v>
      </c>
      <c r="D43" s="36">
        <f t="shared" ref="D43:BJ43" si="13">D33+D42</f>
        <v>6.6635402771609007</v>
      </c>
      <c r="E43" s="36">
        <f t="shared" si="13"/>
        <v>0</v>
      </c>
      <c r="F43" s="36">
        <f t="shared" si="13"/>
        <v>0</v>
      </c>
      <c r="G43" s="36">
        <f t="shared" si="13"/>
        <v>0</v>
      </c>
      <c r="H43" s="36">
        <f t="shared" si="13"/>
        <v>38.456293544615697</v>
      </c>
      <c r="I43" s="36">
        <f t="shared" si="13"/>
        <v>58.647510461191899</v>
      </c>
      <c r="J43" s="36">
        <f t="shared" si="13"/>
        <v>0</v>
      </c>
      <c r="K43" s="36">
        <f t="shared" si="13"/>
        <v>0</v>
      </c>
      <c r="L43" s="36">
        <f t="shared" si="13"/>
        <v>12.1683013754096</v>
      </c>
      <c r="M43" s="36">
        <f t="shared" si="13"/>
        <v>0</v>
      </c>
      <c r="N43" s="36">
        <f t="shared" si="13"/>
        <v>0</v>
      </c>
      <c r="O43" s="36">
        <f t="shared" si="13"/>
        <v>0</v>
      </c>
      <c r="P43" s="36">
        <f t="shared" si="13"/>
        <v>0</v>
      </c>
      <c r="Q43" s="36">
        <f t="shared" si="13"/>
        <v>0</v>
      </c>
      <c r="R43" s="36">
        <f t="shared" si="13"/>
        <v>21.311690590237511</v>
      </c>
      <c r="S43" s="36">
        <f t="shared" si="13"/>
        <v>9.4043472623542996</v>
      </c>
      <c r="T43" s="36">
        <f t="shared" si="13"/>
        <v>1.2146830204193</v>
      </c>
      <c r="U43" s="36">
        <f t="shared" si="13"/>
        <v>0</v>
      </c>
      <c r="V43" s="36">
        <f t="shared" si="13"/>
        <v>3.0293644685763002</v>
      </c>
      <c r="W43" s="36">
        <f t="shared" si="13"/>
        <v>0</v>
      </c>
      <c r="X43" s="36">
        <f t="shared" si="13"/>
        <v>0</v>
      </c>
      <c r="Y43" s="36">
        <f t="shared" si="13"/>
        <v>0</v>
      </c>
      <c r="Z43" s="36">
        <f t="shared" si="13"/>
        <v>0</v>
      </c>
      <c r="AA43" s="36">
        <f t="shared" si="13"/>
        <v>0</v>
      </c>
      <c r="AB43" s="36">
        <f t="shared" si="13"/>
        <v>423.72624678552791</v>
      </c>
      <c r="AC43" s="36">
        <f t="shared" si="13"/>
        <v>36.173796090504794</v>
      </c>
      <c r="AD43" s="36">
        <f t="shared" si="13"/>
        <v>0</v>
      </c>
      <c r="AE43" s="36">
        <f t="shared" si="13"/>
        <v>0</v>
      </c>
      <c r="AF43" s="36">
        <f t="shared" si="13"/>
        <v>257.27898263424009</v>
      </c>
      <c r="AG43" s="36">
        <f t="shared" si="13"/>
        <v>0</v>
      </c>
      <c r="AH43" s="36">
        <f t="shared" si="13"/>
        <v>0</v>
      </c>
      <c r="AI43" s="36">
        <f t="shared" si="13"/>
        <v>0</v>
      </c>
      <c r="AJ43" s="36">
        <f t="shared" si="13"/>
        <v>0</v>
      </c>
      <c r="AK43" s="36">
        <f t="shared" si="13"/>
        <v>0</v>
      </c>
      <c r="AL43" s="36">
        <f t="shared" si="13"/>
        <v>415.37368818280999</v>
      </c>
      <c r="AM43" s="36">
        <f t="shared" si="13"/>
        <v>22.107255919799599</v>
      </c>
      <c r="AN43" s="36">
        <f t="shared" si="13"/>
        <v>1.8403150681607998</v>
      </c>
      <c r="AO43" s="36">
        <f t="shared" si="13"/>
        <v>0</v>
      </c>
      <c r="AP43" s="36">
        <f t="shared" si="13"/>
        <v>129.71129168422857</v>
      </c>
      <c r="AQ43" s="36">
        <f t="shared" si="13"/>
        <v>0</v>
      </c>
      <c r="AR43" s="36">
        <f t="shared" si="13"/>
        <v>0</v>
      </c>
      <c r="AS43" s="36">
        <f t="shared" si="13"/>
        <v>0</v>
      </c>
      <c r="AT43" s="36">
        <f t="shared" si="13"/>
        <v>0</v>
      </c>
      <c r="AU43" s="36">
        <f t="shared" si="13"/>
        <v>0</v>
      </c>
      <c r="AV43" s="36">
        <f t="shared" si="13"/>
        <v>645.0606403855769</v>
      </c>
      <c r="AW43" s="36">
        <f t="shared" si="13"/>
        <v>95.515794244199085</v>
      </c>
      <c r="AX43" s="36">
        <f t="shared" si="13"/>
        <v>0</v>
      </c>
      <c r="AY43" s="36">
        <f t="shared" si="13"/>
        <v>0</v>
      </c>
      <c r="AZ43" s="36">
        <f t="shared" si="13"/>
        <v>220.35927936090454</v>
      </c>
      <c r="BA43" s="36">
        <f t="shared" si="13"/>
        <v>0</v>
      </c>
      <c r="BB43" s="36">
        <f t="shared" si="13"/>
        <v>0</v>
      </c>
      <c r="BC43" s="36">
        <f t="shared" si="13"/>
        <v>0</v>
      </c>
      <c r="BD43" s="36">
        <f t="shared" si="13"/>
        <v>0</v>
      </c>
      <c r="BE43" s="36">
        <f t="shared" si="13"/>
        <v>0</v>
      </c>
      <c r="BF43" s="36">
        <f t="shared" si="13"/>
        <v>130.50738123663351</v>
      </c>
      <c r="BG43" s="36">
        <f t="shared" si="13"/>
        <v>8.2234510509985999</v>
      </c>
      <c r="BH43" s="36">
        <f t="shared" si="13"/>
        <v>0</v>
      </c>
      <c r="BI43" s="36">
        <f t="shared" si="13"/>
        <v>0</v>
      </c>
      <c r="BJ43" s="36">
        <f t="shared" si="13"/>
        <v>21.193773342696403</v>
      </c>
      <c r="BK43" s="38">
        <f>BK42+BK33</f>
        <v>2557.9676269862462</v>
      </c>
    </row>
    <row r="44" spans="1:67" ht="3" customHeight="1" x14ac:dyDescent="0.2">
      <c r="A44" s="17"/>
      <c r="B44" s="25"/>
      <c r="C44" s="63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5"/>
    </row>
    <row r="45" spans="1:67" x14ac:dyDescent="0.2">
      <c r="A45" s="17" t="s">
        <v>16</v>
      </c>
      <c r="B45" s="24" t="s">
        <v>8</v>
      </c>
      <c r="C45" s="63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5"/>
    </row>
    <row r="46" spans="1:67" x14ac:dyDescent="0.2">
      <c r="A46" s="17" t="s">
        <v>76</v>
      </c>
      <c r="B46" s="25" t="s">
        <v>17</v>
      </c>
      <c r="C46" s="63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5"/>
    </row>
    <row r="47" spans="1:67" x14ac:dyDescent="0.2">
      <c r="A47" s="17"/>
      <c r="B47" s="26" t="s">
        <v>116</v>
      </c>
      <c r="C47" s="36">
        <v>0</v>
      </c>
      <c r="D47" s="36">
        <v>0.60452856080639994</v>
      </c>
      <c r="E47" s="36">
        <v>0</v>
      </c>
      <c r="F47" s="36">
        <v>0</v>
      </c>
      <c r="G47" s="36">
        <v>0</v>
      </c>
      <c r="H47" s="36">
        <v>7.6112051741100001E-2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2.8800771935099997E-2</v>
      </c>
      <c r="S47" s="36">
        <v>0</v>
      </c>
      <c r="T47" s="36">
        <v>0</v>
      </c>
      <c r="U47" s="36">
        <v>0</v>
      </c>
      <c r="V47" s="36">
        <v>1.9860382064499998E-2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1.193671355735201</v>
      </c>
      <c r="AC47" s="36">
        <v>0.2626083503869</v>
      </c>
      <c r="AD47" s="36">
        <v>0</v>
      </c>
      <c r="AE47" s="36">
        <v>0</v>
      </c>
      <c r="AF47" s="36">
        <v>1.8175409036443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1.4688333233436988</v>
      </c>
      <c r="AM47" s="36">
        <v>4.8076219354837999</v>
      </c>
      <c r="AN47" s="36">
        <v>0</v>
      </c>
      <c r="AO47" s="36">
        <v>0</v>
      </c>
      <c r="AP47" s="36">
        <v>1.3570080494509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2.9780498596971015</v>
      </c>
      <c r="AW47" s="36">
        <v>0.49453023925790002</v>
      </c>
      <c r="AX47" s="36">
        <v>1.5087752900967</v>
      </c>
      <c r="AY47" s="36">
        <v>0</v>
      </c>
      <c r="AZ47" s="36">
        <v>3.5215409059662997</v>
      </c>
      <c r="BA47" s="36">
        <v>0</v>
      </c>
      <c r="BB47" s="36">
        <v>0</v>
      </c>
      <c r="BC47" s="36">
        <v>0</v>
      </c>
      <c r="BD47" s="36">
        <v>0</v>
      </c>
      <c r="BE47" s="36">
        <v>0</v>
      </c>
      <c r="BF47" s="36">
        <v>0.5639283406726</v>
      </c>
      <c r="BG47" s="36">
        <v>0</v>
      </c>
      <c r="BH47" s="36">
        <v>0</v>
      </c>
      <c r="BI47" s="36">
        <v>0</v>
      </c>
      <c r="BJ47" s="36">
        <v>0.2119611809999</v>
      </c>
      <c r="BK47" s="39">
        <f>SUM(C47:BJ47)</f>
        <v>20.915371501282401</v>
      </c>
    </row>
    <row r="48" spans="1:67" x14ac:dyDescent="0.2">
      <c r="A48" s="17"/>
      <c r="B48" s="26" t="s">
        <v>120</v>
      </c>
      <c r="C48" s="36">
        <v>0</v>
      </c>
      <c r="D48" s="36">
        <v>0.62352433193539991</v>
      </c>
      <c r="E48" s="36">
        <v>0</v>
      </c>
      <c r="F48" s="36">
        <v>0</v>
      </c>
      <c r="G48" s="36">
        <v>0</v>
      </c>
      <c r="H48" s="36">
        <v>2.5348180496559976</v>
      </c>
      <c r="I48" s="36">
        <v>1.9173457859031</v>
      </c>
      <c r="J48" s="36">
        <v>0</v>
      </c>
      <c r="K48" s="36">
        <v>0</v>
      </c>
      <c r="L48" s="36">
        <v>1.0178665233861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2.116088013108901</v>
      </c>
      <c r="S48" s="36">
        <v>0.1625524193547</v>
      </c>
      <c r="T48" s="36">
        <v>0</v>
      </c>
      <c r="U48" s="36">
        <v>0</v>
      </c>
      <c r="V48" s="36">
        <v>0.59885074461239995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79.953745343622103</v>
      </c>
      <c r="AC48" s="36">
        <v>5.4229629446425021</v>
      </c>
      <c r="AD48" s="36">
        <v>0.14919969132249999</v>
      </c>
      <c r="AE48" s="36">
        <v>0</v>
      </c>
      <c r="AF48" s="36">
        <v>105.62443519362755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85.574544740834995</v>
      </c>
      <c r="AM48" s="36">
        <v>6.578816841288698</v>
      </c>
      <c r="AN48" s="36">
        <v>0</v>
      </c>
      <c r="AO48" s="36">
        <v>0</v>
      </c>
      <c r="AP48" s="36">
        <v>52.950783070258865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30.6909905955123</v>
      </c>
      <c r="AW48" s="36">
        <v>6.0631288902248004</v>
      </c>
      <c r="AX48" s="36">
        <v>0</v>
      </c>
      <c r="AY48" s="36">
        <v>0</v>
      </c>
      <c r="AZ48" s="36">
        <v>31.802389358631796</v>
      </c>
      <c r="BA48" s="36">
        <v>0</v>
      </c>
      <c r="BB48" s="36">
        <v>0</v>
      </c>
      <c r="BC48" s="36">
        <v>0</v>
      </c>
      <c r="BD48" s="36">
        <v>0</v>
      </c>
      <c r="BE48" s="36">
        <v>0</v>
      </c>
      <c r="BF48" s="36">
        <v>11.537648592064807</v>
      </c>
      <c r="BG48" s="36">
        <v>5.1034287162255003</v>
      </c>
      <c r="BH48" s="36">
        <v>0</v>
      </c>
      <c r="BI48" s="36">
        <v>0</v>
      </c>
      <c r="BJ48" s="36">
        <v>7.3120755460282014</v>
      </c>
      <c r="BK48" s="39">
        <f>SUM(C48:BJ48)</f>
        <v>437.73519539224117</v>
      </c>
    </row>
    <row r="49" spans="1:63" x14ac:dyDescent="0.2">
      <c r="A49" s="17"/>
      <c r="B49" s="27" t="s">
        <v>83</v>
      </c>
      <c r="C49" s="36">
        <f>SUM(C47:C48)</f>
        <v>0</v>
      </c>
      <c r="D49" s="36">
        <f t="shared" ref="D49:BK49" si="14">SUM(D47:D48)</f>
        <v>1.2280528927418</v>
      </c>
      <c r="E49" s="36">
        <f t="shared" si="14"/>
        <v>0</v>
      </c>
      <c r="F49" s="36">
        <f t="shared" si="14"/>
        <v>0</v>
      </c>
      <c r="G49" s="36">
        <f t="shared" si="14"/>
        <v>0</v>
      </c>
      <c r="H49" s="36">
        <f t="shared" si="14"/>
        <v>2.6109301013970976</v>
      </c>
      <c r="I49" s="36">
        <f t="shared" si="14"/>
        <v>1.9173457859031</v>
      </c>
      <c r="J49" s="36">
        <f t="shared" si="14"/>
        <v>0</v>
      </c>
      <c r="K49" s="36">
        <f t="shared" si="14"/>
        <v>0</v>
      </c>
      <c r="L49" s="36">
        <f t="shared" si="14"/>
        <v>1.0178665233861</v>
      </c>
      <c r="M49" s="36">
        <f t="shared" si="14"/>
        <v>0</v>
      </c>
      <c r="N49" s="36">
        <f t="shared" si="14"/>
        <v>0</v>
      </c>
      <c r="O49" s="36">
        <f t="shared" si="14"/>
        <v>0</v>
      </c>
      <c r="P49" s="36">
        <f t="shared" si="14"/>
        <v>0</v>
      </c>
      <c r="Q49" s="36">
        <f t="shared" si="14"/>
        <v>0</v>
      </c>
      <c r="R49" s="36">
        <f t="shared" si="14"/>
        <v>2.1448887850440008</v>
      </c>
      <c r="S49" s="36">
        <f t="shared" si="14"/>
        <v>0.1625524193547</v>
      </c>
      <c r="T49" s="36">
        <f t="shared" si="14"/>
        <v>0</v>
      </c>
      <c r="U49" s="36">
        <f t="shared" si="14"/>
        <v>0</v>
      </c>
      <c r="V49" s="36">
        <f t="shared" si="14"/>
        <v>0.61871112667689998</v>
      </c>
      <c r="W49" s="36">
        <f t="shared" si="14"/>
        <v>0</v>
      </c>
      <c r="X49" s="36">
        <f t="shared" si="14"/>
        <v>0</v>
      </c>
      <c r="Y49" s="36">
        <f t="shared" si="14"/>
        <v>0</v>
      </c>
      <c r="Z49" s="36">
        <f t="shared" si="14"/>
        <v>0</v>
      </c>
      <c r="AA49" s="36">
        <f t="shared" si="14"/>
        <v>0</v>
      </c>
      <c r="AB49" s="36">
        <f t="shared" si="14"/>
        <v>81.147416699357308</v>
      </c>
      <c r="AC49" s="36">
        <f t="shared" si="14"/>
        <v>5.6855712950294022</v>
      </c>
      <c r="AD49" s="36">
        <f t="shared" si="14"/>
        <v>0.14919969132249999</v>
      </c>
      <c r="AE49" s="36">
        <f t="shared" si="14"/>
        <v>0</v>
      </c>
      <c r="AF49" s="36">
        <f t="shared" si="14"/>
        <v>107.44197609727185</v>
      </c>
      <c r="AG49" s="36">
        <f t="shared" si="14"/>
        <v>0</v>
      </c>
      <c r="AH49" s="36">
        <f t="shared" si="14"/>
        <v>0</v>
      </c>
      <c r="AI49" s="36">
        <f t="shared" si="14"/>
        <v>0</v>
      </c>
      <c r="AJ49" s="36">
        <f t="shared" si="14"/>
        <v>0</v>
      </c>
      <c r="AK49" s="36">
        <f t="shared" si="14"/>
        <v>0</v>
      </c>
      <c r="AL49" s="36">
        <f t="shared" si="14"/>
        <v>87.043378064178697</v>
      </c>
      <c r="AM49" s="36">
        <f t="shared" si="14"/>
        <v>11.386438776772497</v>
      </c>
      <c r="AN49" s="36">
        <f t="shared" si="14"/>
        <v>0</v>
      </c>
      <c r="AO49" s="36">
        <f t="shared" si="14"/>
        <v>0</v>
      </c>
      <c r="AP49" s="36">
        <f t="shared" si="14"/>
        <v>54.307791119709762</v>
      </c>
      <c r="AQ49" s="36">
        <f t="shared" si="14"/>
        <v>0</v>
      </c>
      <c r="AR49" s="36">
        <f t="shared" si="14"/>
        <v>0</v>
      </c>
      <c r="AS49" s="36">
        <f t="shared" si="14"/>
        <v>0</v>
      </c>
      <c r="AT49" s="36">
        <f t="shared" si="14"/>
        <v>0</v>
      </c>
      <c r="AU49" s="36">
        <f t="shared" si="14"/>
        <v>0</v>
      </c>
      <c r="AV49" s="36">
        <f t="shared" si="14"/>
        <v>33.669040455209398</v>
      </c>
      <c r="AW49" s="36">
        <f t="shared" si="14"/>
        <v>6.5576591294827002</v>
      </c>
      <c r="AX49" s="36">
        <f t="shared" si="14"/>
        <v>1.5087752900967</v>
      </c>
      <c r="AY49" s="36">
        <f t="shared" si="14"/>
        <v>0</v>
      </c>
      <c r="AZ49" s="36">
        <f t="shared" si="14"/>
        <v>35.323930264598097</v>
      </c>
      <c r="BA49" s="36">
        <f t="shared" si="14"/>
        <v>0</v>
      </c>
      <c r="BB49" s="36">
        <f t="shared" si="14"/>
        <v>0</v>
      </c>
      <c r="BC49" s="36">
        <f t="shared" si="14"/>
        <v>0</v>
      </c>
      <c r="BD49" s="36">
        <f t="shared" si="14"/>
        <v>0</v>
      </c>
      <c r="BE49" s="36">
        <f t="shared" si="14"/>
        <v>0</v>
      </c>
      <c r="BF49" s="36">
        <f t="shared" si="14"/>
        <v>12.101576932737407</v>
      </c>
      <c r="BG49" s="36">
        <f t="shared" si="14"/>
        <v>5.1034287162255003</v>
      </c>
      <c r="BH49" s="36">
        <f t="shared" si="14"/>
        <v>0</v>
      </c>
      <c r="BI49" s="36">
        <f t="shared" si="14"/>
        <v>0</v>
      </c>
      <c r="BJ49" s="36">
        <f t="shared" si="14"/>
        <v>7.5240367270281014</v>
      </c>
      <c r="BK49" s="36">
        <f t="shared" si="14"/>
        <v>458.65056689352355</v>
      </c>
    </row>
    <row r="50" spans="1:63" ht="2.25" customHeight="1" x14ac:dyDescent="0.2">
      <c r="A50" s="17"/>
      <c r="B50" s="25"/>
      <c r="C50" s="63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5"/>
    </row>
    <row r="51" spans="1:63" x14ac:dyDescent="0.2">
      <c r="A51" s="17" t="s">
        <v>4</v>
      </c>
      <c r="B51" s="24" t="s">
        <v>9</v>
      </c>
      <c r="C51" s="63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5"/>
    </row>
    <row r="52" spans="1:63" x14ac:dyDescent="0.2">
      <c r="A52" s="17" t="s">
        <v>76</v>
      </c>
      <c r="B52" s="25" t="s">
        <v>18</v>
      </c>
      <c r="C52" s="63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  <c r="BH52" s="64"/>
      <c r="BI52" s="64"/>
      <c r="BJ52" s="64"/>
      <c r="BK52" s="65"/>
    </row>
    <row r="53" spans="1:63" x14ac:dyDescent="0.2">
      <c r="A53" s="17"/>
      <c r="B53" s="34" t="s">
        <v>111</v>
      </c>
      <c r="C53" s="40">
        <v>0</v>
      </c>
      <c r="D53" s="40">
        <v>34.954099999999997</v>
      </c>
      <c r="E53" s="40">
        <v>0</v>
      </c>
      <c r="F53" s="40">
        <v>0</v>
      </c>
      <c r="G53" s="40">
        <v>0</v>
      </c>
      <c r="H53" s="40">
        <v>14.878502577664527</v>
      </c>
      <c r="I53" s="40">
        <v>0.65680000000000027</v>
      </c>
      <c r="J53" s="40">
        <v>0</v>
      </c>
      <c r="K53" s="40">
        <v>0</v>
      </c>
      <c r="L53" s="40">
        <v>8.6456999999999979</v>
      </c>
      <c r="M53" s="40">
        <v>0</v>
      </c>
      <c r="N53" s="40">
        <v>0</v>
      </c>
      <c r="O53" s="40">
        <v>0</v>
      </c>
      <c r="P53" s="40">
        <v>0</v>
      </c>
      <c r="Q53" s="40">
        <v>0</v>
      </c>
      <c r="R53" s="40">
        <v>6.2838999999999992</v>
      </c>
      <c r="S53" s="40">
        <v>0.11360000000000001</v>
      </c>
      <c r="T53" s="40">
        <v>0</v>
      </c>
      <c r="U53" s="40">
        <v>0</v>
      </c>
      <c r="V53" s="40">
        <v>1.5175000000000003</v>
      </c>
      <c r="W53" s="40">
        <v>0</v>
      </c>
      <c r="X53" s="40">
        <v>0</v>
      </c>
      <c r="Y53" s="40">
        <v>0</v>
      </c>
      <c r="Z53" s="40">
        <v>0</v>
      </c>
      <c r="AA53" s="40">
        <v>0</v>
      </c>
      <c r="AB53" s="40">
        <v>0</v>
      </c>
      <c r="AC53" s="40">
        <v>0</v>
      </c>
      <c r="AD53" s="40">
        <v>0</v>
      </c>
      <c r="AE53" s="40">
        <v>0</v>
      </c>
      <c r="AF53" s="40">
        <v>0</v>
      </c>
      <c r="AG53" s="40">
        <v>0</v>
      </c>
      <c r="AH53" s="40">
        <v>0</v>
      </c>
      <c r="AI53" s="40">
        <v>0</v>
      </c>
      <c r="AJ53" s="40">
        <v>0</v>
      </c>
      <c r="AK53" s="40">
        <v>0</v>
      </c>
      <c r="AL53" s="40">
        <v>0</v>
      </c>
      <c r="AM53" s="40">
        <v>0</v>
      </c>
      <c r="AN53" s="40">
        <v>0</v>
      </c>
      <c r="AO53" s="40">
        <v>0</v>
      </c>
      <c r="AP53" s="40">
        <v>0</v>
      </c>
      <c r="AQ53" s="40">
        <v>0</v>
      </c>
      <c r="AR53" s="40">
        <v>0</v>
      </c>
      <c r="AS53" s="40">
        <v>0</v>
      </c>
      <c r="AT53" s="40">
        <v>0</v>
      </c>
      <c r="AU53" s="40">
        <v>0</v>
      </c>
      <c r="AV53" s="40">
        <v>0</v>
      </c>
      <c r="AW53" s="40">
        <v>0</v>
      </c>
      <c r="AX53" s="40">
        <v>0</v>
      </c>
      <c r="AY53" s="40">
        <v>0</v>
      </c>
      <c r="AZ53" s="40">
        <v>0</v>
      </c>
      <c r="BA53" s="40">
        <v>0</v>
      </c>
      <c r="BB53" s="40">
        <v>0</v>
      </c>
      <c r="BC53" s="40">
        <v>0</v>
      </c>
      <c r="BD53" s="40">
        <v>0</v>
      </c>
      <c r="BE53" s="40">
        <v>0</v>
      </c>
      <c r="BF53" s="40">
        <v>0</v>
      </c>
      <c r="BG53" s="40">
        <v>0</v>
      </c>
      <c r="BH53" s="40">
        <v>0</v>
      </c>
      <c r="BI53" s="40">
        <v>0</v>
      </c>
      <c r="BJ53" s="40">
        <v>0</v>
      </c>
      <c r="BK53" s="39">
        <f>SUM(C53:BJ53)</f>
        <v>67.050102577664518</v>
      </c>
    </row>
    <row r="54" spans="1:63" x14ac:dyDescent="0.2">
      <c r="A54" s="17"/>
      <c r="B54" s="26" t="s">
        <v>85</v>
      </c>
      <c r="C54" s="36">
        <f>SUM(C53)</f>
        <v>0</v>
      </c>
      <c r="D54" s="36">
        <f t="shared" ref="D54:BJ54" si="15">SUM(D53)</f>
        <v>34.954099999999997</v>
      </c>
      <c r="E54" s="36">
        <f t="shared" si="15"/>
        <v>0</v>
      </c>
      <c r="F54" s="36">
        <f t="shared" si="15"/>
        <v>0</v>
      </c>
      <c r="G54" s="36">
        <f t="shared" si="15"/>
        <v>0</v>
      </c>
      <c r="H54" s="36">
        <f t="shared" si="15"/>
        <v>14.878502577664527</v>
      </c>
      <c r="I54" s="36">
        <f t="shared" si="15"/>
        <v>0.65680000000000027</v>
      </c>
      <c r="J54" s="36">
        <f t="shared" si="15"/>
        <v>0</v>
      </c>
      <c r="K54" s="36">
        <f t="shared" si="15"/>
        <v>0</v>
      </c>
      <c r="L54" s="36">
        <f t="shared" si="15"/>
        <v>8.6456999999999979</v>
      </c>
      <c r="M54" s="36">
        <f t="shared" si="15"/>
        <v>0</v>
      </c>
      <c r="N54" s="36">
        <f t="shared" si="15"/>
        <v>0</v>
      </c>
      <c r="O54" s="36">
        <f t="shared" si="15"/>
        <v>0</v>
      </c>
      <c r="P54" s="36">
        <f t="shared" si="15"/>
        <v>0</v>
      </c>
      <c r="Q54" s="36">
        <f t="shared" si="15"/>
        <v>0</v>
      </c>
      <c r="R54" s="36">
        <f t="shared" si="15"/>
        <v>6.2838999999999992</v>
      </c>
      <c r="S54" s="36">
        <f t="shared" si="15"/>
        <v>0.11360000000000001</v>
      </c>
      <c r="T54" s="36">
        <f t="shared" si="15"/>
        <v>0</v>
      </c>
      <c r="U54" s="36">
        <f t="shared" si="15"/>
        <v>0</v>
      </c>
      <c r="V54" s="36">
        <f t="shared" si="15"/>
        <v>1.5175000000000003</v>
      </c>
      <c r="W54" s="36">
        <f t="shared" si="15"/>
        <v>0</v>
      </c>
      <c r="X54" s="36">
        <f t="shared" si="15"/>
        <v>0</v>
      </c>
      <c r="Y54" s="36">
        <f t="shared" si="15"/>
        <v>0</v>
      </c>
      <c r="Z54" s="36">
        <f t="shared" si="15"/>
        <v>0</v>
      </c>
      <c r="AA54" s="36">
        <f t="shared" si="15"/>
        <v>0</v>
      </c>
      <c r="AB54" s="36">
        <f t="shared" si="15"/>
        <v>0</v>
      </c>
      <c r="AC54" s="36">
        <f t="shared" si="15"/>
        <v>0</v>
      </c>
      <c r="AD54" s="36">
        <f t="shared" si="15"/>
        <v>0</v>
      </c>
      <c r="AE54" s="36">
        <f t="shared" si="15"/>
        <v>0</v>
      </c>
      <c r="AF54" s="36">
        <f t="shared" si="15"/>
        <v>0</v>
      </c>
      <c r="AG54" s="36">
        <f t="shared" si="15"/>
        <v>0</v>
      </c>
      <c r="AH54" s="36">
        <f t="shared" si="15"/>
        <v>0</v>
      </c>
      <c r="AI54" s="36">
        <f t="shared" si="15"/>
        <v>0</v>
      </c>
      <c r="AJ54" s="36">
        <f t="shared" si="15"/>
        <v>0</v>
      </c>
      <c r="AK54" s="36">
        <f t="shared" si="15"/>
        <v>0</v>
      </c>
      <c r="AL54" s="36">
        <f t="shared" si="15"/>
        <v>0</v>
      </c>
      <c r="AM54" s="36">
        <f t="shared" si="15"/>
        <v>0</v>
      </c>
      <c r="AN54" s="36">
        <f t="shared" si="15"/>
        <v>0</v>
      </c>
      <c r="AO54" s="36">
        <f t="shared" si="15"/>
        <v>0</v>
      </c>
      <c r="AP54" s="36">
        <f t="shared" si="15"/>
        <v>0</v>
      </c>
      <c r="AQ54" s="36">
        <f t="shared" si="15"/>
        <v>0</v>
      </c>
      <c r="AR54" s="36">
        <f t="shared" si="15"/>
        <v>0</v>
      </c>
      <c r="AS54" s="36">
        <f t="shared" si="15"/>
        <v>0</v>
      </c>
      <c r="AT54" s="36">
        <f t="shared" si="15"/>
        <v>0</v>
      </c>
      <c r="AU54" s="36">
        <f t="shared" si="15"/>
        <v>0</v>
      </c>
      <c r="AV54" s="36">
        <f t="shared" si="15"/>
        <v>0</v>
      </c>
      <c r="AW54" s="36">
        <f t="shared" si="15"/>
        <v>0</v>
      </c>
      <c r="AX54" s="36">
        <f t="shared" si="15"/>
        <v>0</v>
      </c>
      <c r="AY54" s="36">
        <f t="shared" si="15"/>
        <v>0</v>
      </c>
      <c r="AZ54" s="36">
        <f t="shared" si="15"/>
        <v>0</v>
      </c>
      <c r="BA54" s="36">
        <f t="shared" si="15"/>
        <v>0</v>
      </c>
      <c r="BB54" s="36">
        <f t="shared" si="15"/>
        <v>0</v>
      </c>
      <c r="BC54" s="36">
        <f t="shared" si="15"/>
        <v>0</v>
      </c>
      <c r="BD54" s="36">
        <f t="shared" si="15"/>
        <v>0</v>
      </c>
      <c r="BE54" s="36">
        <f t="shared" si="15"/>
        <v>0</v>
      </c>
      <c r="BF54" s="36">
        <f t="shared" si="15"/>
        <v>0</v>
      </c>
      <c r="BG54" s="36">
        <f t="shared" si="15"/>
        <v>0</v>
      </c>
      <c r="BH54" s="36">
        <f t="shared" si="15"/>
        <v>0</v>
      </c>
      <c r="BI54" s="36">
        <f t="shared" si="15"/>
        <v>0</v>
      </c>
      <c r="BJ54" s="36">
        <f t="shared" si="15"/>
        <v>0</v>
      </c>
      <c r="BK54" s="39">
        <f>SUM(BK53)</f>
        <v>67.050102577664518</v>
      </c>
    </row>
    <row r="55" spans="1:63" x14ac:dyDescent="0.2">
      <c r="A55" s="17" t="s">
        <v>77</v>
      </c>
      <c r="B55" s="25" t="s">
        <v>19</v>
      </c>
      <c r="C55" s="63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  <c r="AH55" s="64"/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  <c r="BC55" s="64"/>
      <c r="BD55" s="64"/>
      <c r="BE55" s="64"/>
      <c r="BF55" s="64"/>
      <c r="BG55" s="64"/>
      <c r="BH55" s="64"/>
      <c r="BI55" s="64"/>
      <c r="BJ55" s="64"/>
      <c r="BK55" s="65"/>
    </row>
    <row r="56" spans="1:63" x14ac:dyDescent="0.2">
      <c r="A56" s="17"/>
      <c r="B56" s="26" t="s">
        <v>36</v>
      </c>
      <c r="C56" s="36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6">
        <v>0</v>
      </c>
      <c r="AY56" s="36">
        <v>0</v>
      </c>
      <c r="AZ56" s="36">
        <v>0</v>
      </c>
      <c r="BA56" s="36">
        <v>0</v>
      </c>
      <c r="BB56" s="36">
        <v>0</v>
      </c>
      <c r="BC56" s="36">
        <v>0</v>
      </c>
      <c r="BD56" s="36">
        <v>0</v>
      </c>
      <c r="BE56" s="36">
        <v>0</v>
      </c>
      <c r="BF56" s="36">
        <v>0</v>
      </c>
      <c r="BG56" s="36">
        <v>0</v>
      </c>
      <c r="BH56" s="36">
        <v>0</v>
      </c>
      <c r="BI56" s="36">
        <v>0</v>
      </c>
      <c r="BJ56" s="36">
        <v>0</v>
      </c>
      <c r="BK56" s="39">
        <f>SUM(C56:BJ56)</f>
        <v>0</v>
      </c>
    </row>
    <row r="57" spans="1:63" x14ac:dyDescent="0.2">
      <c r="A57" s="17"/>
      <c r="B57" s="26" t="s">
        <v>86</v>
      </c>
      <c r="C57" s="36">
        <f t="shared" ref="C57:BJ57" si="16">SUM(C56)</f>
        <v>0</v>
      </c>
      <c r="D57" s="36">
        <f t="shared" si="16"/>
        <v>0</v>
      </c>
      <c r="E57" s="36">
        <f t="shared" si="16"/>
        <v>0</v>
      </c>
      <c r="F57" s="36">
        <f t="shared" si="16"/>
        <v>0</v>
      </c>
      <c r="G57" s="36">
        <f t="shared" si="16"/>
        <v>0</v>
      </c>
      <c r="H57" s="36">
        <f t="shared" si="16"/>
        <v>0</v>
      </c>
      <c r="I57" s="36">
        <f t="shared" si="16"/>
        <v>0</v>
      </c>
      <c r="J57" s="36">
        <f t="shared" si="16"/>
        <v>0</v>
      </c>
      <c r="K57" s="36">
        <f t="shared" si="16"/>
        <v>0</v>
      </c>
      <c r="L57" s="36">
        <f t="shared" si="16"/>
        <v>0</v>
      </c>
      <c r="M57" s="36">
        <f t="shared" si="16"/>
        <v>0</v>
      </c>
      <c r="N57" s="36">
        <f t="shared" si="16"/>
        <v>0</v>
      </c>
      <c r="O57" s="36">
        <f t="shared" si="16"/>
        <v>0</v>
      </c>
      <c r="P57" s="36">
        <f t="shared" si="16"/>
        <v>0</v>
      </c>
      <c r="Q57" s="36">
        <f t="shared" si="16"/>
        <v>0</v>
      </c>
      <c r="R57" s="36">
        <f t="shared" si="16"/>
        <v>0</v>
      </c>
      <c r="S57" s="36">
        <f t="shared" si="16"/>
        <v>0</v>
      </c>
      <c r="T57" s="36">
        <f t="shared" si="16"/>
        <v>0</v>
      </c>
      <c r="U57" s="36">
        <f t="shared" si="16"/>
        <v>0</v>
      </c>
      <c r="V57" s="36">
        <f t="shared" si="16"/>
        <v>0</v>
      </c>
      <c r="W57" s="36">
        <f t="shared" si="16"/>
        <v>0</v>
      </c>
      <c r="X57" s="36">
        <f t="shared" si="16"/>
        <v>0</v>
      </c>
      <c r="Y57" s="36">
        <f t="shared" si="16"/>
        <v>0</v>
      </c>
      <c r="Z57" s="36">
        <f t="shared" si="16"/>
        <v>0</v>
      </c>
      <c r="AA57" s="36">
        <f t="shared" si="16"/>
        <v>0</v>
      </c>
      <c r="AB57" s="36">
        <f t="shared" si="16"/>
        <v>0</v>
      </c>
      <c r="AC57" s="36">
        <f t="shared" si="16"/>
        <v>0</v>
      </c>
      <c r="AD57" s="36">
        <f t="shared" si="16"/>
        <v>0</v>
      </c>
      <c r="AE57" s="36">
        <f t="shared" si="16"/>
        <v>0</v>
      </c>
      <c r="AF57" s="36">
        <f t="shared" si="16"/>
        <v>0</v>
      </c>
      <c r="AG57" s="36">
        <f t="shared" si="16"/>
        <v>0</v>
      </c>
      <c r="AH57" s="36">
        <f t="shared" si="16"/>
        <v>0</v>
      </c>
      <c r="AI57" s="36">
        <f t="shared" si="16"/>
        <v>0</v>
      </c>
      <c r="AJ57" s="36">
        <f t="shared" si="16"/>
        <v>0</v>
      </c>
      <c r="AK57" s="36">
        <f t="shared" si="16"/>
        <v>0</v>
      </c>
      <c r="AL57" s="36">
        <f t="shared" si="16"/>
        <v>0</v>
      </c>
      <c r="AM57" s="36">
        <f t="shared" si="16"/>
        <v>0</v>
      </c>
      <c r="AN57" s="36">
        <f t="shared" si="16"/>
        <v>0</v>
      </c>
      <c r="AO57" s="36">
        <f t="shared" si="16"/>
        <v>0</v>
      </c>
      <c r="AP57" s="36">
        <f t="shared" si="16"/>
        <v>0</v>
      </c>
      <c r="AQ57" s="36">
        <f t="shared" si="16"/>
        <v>0</v>
      </c>
      <c r="AR57" s="36">
        <f t="shared" si="16"/>
        <v>0</v>
      </c>
      <c r="AS57" s="36">
        <f t="shared" si="16"/>
        <v>0</v>
      </c>
      <c r="AT57" s="36">
        <f t="shared" si="16"/>
        <v>0</v>
      </c>
      <c r="AU57" s="36">
        <f t="shared" si="16"/>
        <v>0</v>
      </c>
      <c r="AV57" s="36">
        <f t="shared" si="16"/>
        <v>0</v>
      </c>
      <c r="AW57" s="36">
        <f t="shared" si="16"/>
        <v>0</v>
      </c>
      <c r="AX57" s="36">
        <f t="shared" si="16"/>
        <v>0</v>
      </c>
      <c r="AY57" s="36">
        <f t="shared" si="16"/>
        <v>0</v>
      </c>
      <c r="AZ57" s="36">
        <f t="shared" si="16"/>
        <v>0</v>
      </c>
      <c r="BA57" s="36">
        <f t="shared" si="16"/>
        <v>0</v>
      </c>
      <c r="BB57" s="36">
        <f t="shared" si="16"/>
        <v>0</v>
      </c>
      <c r="BC57" s="36">
        <f t="shared" si="16"/>
        <v>0</v>
      </c>
      <c r="BD57" s="36">
        <f t="shared" si="16"/>
        <v>0</v>
      </c>
      <c r="BE57" s="36">
        <f t="shared" si="16"/>
        <v>0</v>
      </c>
      <c r="BF57" s="36">
        <f t="shared" si="16"/>
        <v>0</v>
      </c>
      <c r="BG57" s="36">
        <f t="shared" si="16"/>
        <v>0</v>
      </c>
      <c r="BH57" s="36">
        <f t="shared" si="16"/>
        <v>0</v>
      </c>
      <c r="BI57" s="36">
        <f t="shared" si="16"/>
        <v>0</v>
      </c>
      <c r="BJ57" s="36">
        <f t="shared" si="16"/>
        <v>0</v>
      </c>
      <c r="BK57" s="39">
        <f>SUM(BK56)</f>
        <v>0</v>
      </c>
    </row>
    <row r="58" spans="1:63" x14ac:dyDescent="0.2">
      <c r="A58" s="17"/>
      <c r="B58" s="27" t="s">
        <v>84</v>
      </c>
      <c r="C58" s="38">
        <f>C57+C54</f>
        <v>0</v>
      </c>
      <c r="D58" s="38">
        <f t="shared" ref="D58:BJ58" si="17">D57+D54</f>
        <v>34.954099999999997</v>
      </c>
      <c r="E58" s="38">
        <f t="shared" si="17"/>
        <v>0</v>
      </c>
      <c r="F58" s="38">
        <f t="shared" si="17"/>
        <v>0</v>
      </c>
      <c r="G58" s="38">
        <f t="shared" si="17"/>
        <v>0</v>
      </c>
      <c r="H58" s="38">
        <f t="shared" si="17"/>
        <v>14.878502577664527</v>
      </c>
      <c r="I58" s="38">
        <f t="shared" si="17"/>
        <v>0.65680000000000027</v>
      </c>
      <c r="J58" s="38">
        <f t="shared" si="17"/>
        <v>0</v>
      </c>
      <c r="K58" s="38">
        <f t="shared" si="17"/>
        <v>0</v>
      </c>
      <c r="L58" s="38">
        <f t="shared" si="17"/>
        <v>8.6456999999999979</v>
      </c>
      <c r="M58" s="38">
        <f t="shared" si="17"/>
        <v>0</v>
      </c>
      <c r="N58" s="38">
        <f t="shared" si="17"/>
        <v>0</v>
      </c>
      <c r="O58" s="38">
        <f t="shared" si="17"/>
        <v>0</v>
      </c>
      <c r="P58" s="38">
        <f t="shared" si="17"/>
        <v>0</v>
      </c>
      <c r="Q58" s="38">
        <f t="shared" si="17"/>
        <v>0</v>
      </c>
      <c r="R58" s="38">
        <f t="shared" si="17"/>
        <v>6.2838999999999992</v>
      </c>
      <c r="S58" s="38">
        <f t="shared" si="17"/>
        <v>0.11360000000000001</v>
      </c>
      <c r="T58" s="38">
        <f t="shared" si="17"/>
        <v>0</v>
      </c>
      <c r="U58" s="38">
        <f t="shared" si="17"/>
        <v>0</v>
      </c>
      <c r="V58" s="38">
        <f t="shared" si="17"/>
        <v>1.5175000000000003</v>
      </c>
      <c r="W58" s="38">
        <f t="shared" si="17"/>
        <v>0</v>
      </c>
      <c r="X58" s="38">
        <f t="shared" si="17"/>
        <v>0</v>
      </c>
      <c r="Y58" s="38">
        <f t="shared" si="17"/>
        <v>0</v>
      </c>
      <c r="Z58" s="38">
        <f t="shared" si="17"/>
        <v>0</v>
      </c>
      <c r="AA58" s="38">
        <f t="shared" si="17"/>
        <v>0</v>
      </c>
      <c r="AB58" s="38">
        <f t="shared" si="17"/>
        <v>0</v>
      </c>
      <c r="AC58" s="38">
        <f t="shared" si="17"/>
        <v>0</v>
      </c>
      <c r="AD58" s="38">
        <f t="shared" si="17"/>
        <v>0</v>
      </c>
      <c r="AE58" s="38">
        <f t="shared" si="17"/>
        <v>0</v>
      </c>
      <c r="AF58" s="38">
        <f t="shared" si="17"/>
        <v>0</v>
      </c>
      <c r="AG58" s="38">
        <f t="shared" si="17"/>
        <v>0</v>
      </c>
      <c r="AH58" s="38">
        <f t="shared" si="17"/>
        <v>0</v>
      </c>
      <c r="AI58" s="38">
        <f t="shared" si="17"/>
        <v>0</v>
      </c>
      <c r="AJ58" s="38">
        <f t="shared" si="17"/>
        <v>0</v>
      </c>
      <c r="AK58" s="38">
        <f t="shared" si="17"/>
        <v>0</v>
      </c>
      <c r="AL58" s="38">
        <f t="shared" si="17"/>
        <v>0</v>
      </c>
      <c r="AM58" s="38">
        <f t="shared" si="17"/>
        <v>0</v>
      </c>
      <c r="AN58" s="38">
        <f t="shared" si="17"/>
        <v>0</v>
      </c>
      <c r="AO58" s="38">
        <f t="shared" si="17"/>
        <v>0</v>
      </c>
      <c r="AP58" s="38">
        <f t="shared" si="17"/>
        <v>0</v>
      </c>
      <c r="AQ58" s="38">
        <f t="shared" si="17"/>
        <v>0</v>
      </c>
      <c r="AR58" s="38">
        <f t="shared" si="17"/>
        <v>0</v>
      </c>
      <c r="AS58" s="38">
        <f t="shared" si="17"/>
        <v>0</v>
      </c>
      <c r="AT58" s="38">
        <f t="shared" si="17"/>
        <v>0</v>
      </c>
      <c r="AU58" s="38">
        <f t="shared" si="17"/>
        <v>0</v>
      </c>
      <c r="AV58" s="38">
        <f t="shared" si="17"/>
        <v>0</v>
      </c>
      <c r="AW58" s="38">
        <f t="shared" si="17"/>
        <v>0</v>
      </c>
      <c r="AX58" s="38">
        <f t="shared" si="17"/>
        <v>0</v>
      </c>
      <c r="AY58" s="38">
        <f t="shared" si="17"/>
        <v>0</v>
      </c>
      <c r="AZ58" s="38">
        <f t="shared" si="17"/>
        <v>0</v>
      </c>
      <c r="BA58" s="38">
        <f t="shared" si="17"/>
        <v>0</v>
      </c>
      <c r="BB58" s="38">
        <f t="shared" si="17"/>
        <v>0</v>
      </c>
      <c r="BC58" s="38">
        <f t="shared" si="17"/>
        <v>0</v>
      </c>
      <c r="BD58" s="38">
        <f t="shared" si="17"/>
        <v>0</v>
      </c>
      <c r="BE58" s="38">
        <f t="shared" si="17"/>
        <v>0</v>
      </c>
      <c r="BF58" s="38">
        <f t="shared" si="17"/>
        <v>0</v>
      </c>
      <c r="BG58" s="38">
        <f t="shared" si="17"/>
        <v>0</v>
      </c>
      <c r="BH58" s="38">
        <f t="shared" si="17"/>
        <v>0</v>
      </c>
      <c r="BI58" s="38">
        <f t="shared" si="17"/>
        <v>0</v>
      </c>
      <c r="BJ58" s="38">
        <f t="shared" si="17"/>
        <v>0</v>
      </c>
      <c r="BK58" s="38">
        <f>BK57+BK54</f>
        <v>67.050102577664518</v>
      </c>
    </row>
    <row r="59" spans="1:63" ht="4.5" customHeight="1" x14ac:dyDescent="0.2">
      <c r="A59" s="17"/>
      <c r="B59" s="25"/>
      <c r="C59" s="63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AX59" s="64"/>
      <c r="AY59" s="64"/>
      <c r="AZ59" s="64"/>
      <c r="BA59" s="64"/>
      <c r="BB59" s="64"/>
      <c r="BC59" s="64"/>
      <c r="BD59" s="64"/>
      <c r="BE59" s="64"/>
      <c r="BF59" s="64"/>
      <c r="BG59" s="64"/>
      <c r="BH59" s="64"/>
      <c r="BI59" s="64"/>
      <c r="BJ59" s="64"/>
      <c r="BK59" s="65"/>
    </row>
    <row r="60" spans="1:63" x14ac:dyDescent="0.2">
      <c r="A60" s="17" t="s">
        <v>20</v>
      </c>
      <c r="B60" s="24" t="s">
        <v>21</v>
      </c>
      <c r="C60" s="63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5"/>
    </row>
    <row r="61" spans="1:63" x14ac:dyDescent="0.2">
      <c r="A61" s="17" t="s">
        <v>76</v>
      </c>
      <c r="B61" s="25" t="s">
        <v>22</v>
      </c>
      <c r="C61" s="63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AX61" s="64"/>
      <c r="AY61" s="64"/>
      <c r="AZ61" s="64"/>
      <c r="BA61" s="64"/>
      <c r="BB61" s="64"/>
      <c r="BC61" s="64"/>
      <c r="BD61" s="64"/>
      <c r="BE61" s="64"/>
      <c r="BF61" s="64"/>
      <c r="BG61" s="64"/>
      <c r="BH61" s="64"/>
      <c r="BI61" s="64"/>
      <c r="BJ61" s="64"/>
      <c r="BK61" s="65"/>
    </row>
    <row r="62" spans="1:63" x14ac:dyDescent="0.2">
      <c r="A62" s="17"/>
      <c r="B62" s="26" t="s">
        <v>36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9">
        <f>SUM(C62:BJ62)</f>
        <v>0</v>
      </c>
    </row>
    <row r="63" spans="1:63" x14ac:dyDescent="0.2">
      <c r="A63" s="17"/>
      <c r="B63" s="27" t="s">
        <v>83</v>
      </c>
      <c r="C63" s="36">
        <f t="shared" ref="C63:BJ63" si="18">SUM(C62)</f>
        <v>0</v>
      </c>
      <c r="D63" s="36">
        <f t="shared" si="18"/>
        <v>0</v>
      </c>
      <c r="E63" s="36">
        <f t="shared" si="18"/>
        <v>0</v>
      </c>
      <c r="F63" s="36">
        <f t="shared" si="18"/>
        <v>0</v>
      </c>
      <c r="G63" s="36">
        <f t="shared" si="18"/>
        <v>0</v>
      </c>
      <c r="H63" s="36">
        <f t="shared" si="18"/>
        <v>0</v>
      </c>
      <c r="I63" s="36">
        <f t="shared" si="18"/>
        <v>0</v>
      </c>
      <c r="J63" s="36">
        <f t="shared" si="18"/>
        <v>0</v>
      </c>
      <c r="K63" s="36">
        <f t="shared" si="18"/>
        <v>0</v>
      </c>
      <c r="L63" s="36">
        <f t="shared" si="18"/>
        <v>0</v>
      </c>
      <c r="M63" s="36">
        <f t="shared" si="18"/>
        <v>0</v>
      </c>
      <c r="N63" s="36">
        <f t="shared" si="18"/>
        <v>0</v>
      </c>
      <c r="O63" s="36">
        <f t="shared" si="18"/>
        <v>0</v>
      </c>
      <c r="P63" s="36">
        <f t="shared" si="18"/>
        <v>0</v>
      </c>
      <c r="Q63" s="36">
        <f t="shared" si="18"/>
        <v>0</v>
      </c>
      <c r="R63" s="36">
        <f t="shared" si="18"/>
        <v>0</v>
      </c>
      <c r="S63" s="36">
        <f t="shared" si="18"/>
        <v>0</v>
      </c>
      <c r="T63" s="36">
        <f t="shared" si="18"/>
        <v>0</v>
      </c>
      <c r="U63" s="36">
        <f t="shared" si="18"/>
        <v>0</v>
      </c>
      <c r="V63" s="36">
        <f t="shared" si="18"/>
        <v>0</v>
      </c>
      <c r="W63" s="36">
        <f t="shared" si="18"/>
        <v>0</v>
      </c>
      <c r="X63" s="36">
        <f t="shared" si="18"/>
        <v>0</v>
      </c>
      <c r="Y63" s="36">
        <f t="shared" si="18"/>
        <v>0</v>
      </c>
      <c r="Z63" s="36">
        <f t="shared" si="18"/>
        <v>0</v>
      </c>
      <c r="AA63" s="36">
        <f t="shared" si="18"/>
        <v>0</v>
      </c>
      <c r="AB63" s="36">
        <f t="shared" si="18"/>
        <v>0</v>
      </c>
      <c r="AC63" s="36">
        <f t="shared" si="18"/>
        <v>0</v>
      </c>
      <c r="AD63" s="36">
        <f t="shared" si="18"/>
        <v>0</v>
      </c>
      <c r="AE63" s="36">
        <f t="shared" si="18"/>
        <v>0</v>
      </c>
      <c r="AF63" s="36">
        <f t="shared" si="18"/>
        <v>0</v>
      </c>
      <c r="AG63" s="36">
        <f t="shared" si="18"/>
        <v>0</v>
      </c>
      <c r="AH63" s="36">
        <f t="shared" si="18"/>
        <v>0</v>
      </c>
      <c r="AI63" s="36">
        <f t="shared" si="18"/>
        <v>0</v>
      </c>
      <c r="AJ63" s="36">
        <f t="shared" si="18"/>
        <v>0</v>
      </c>
      <c r="AK63" s="36">
        <f t="shared" si="18"/>
        <v>0</v>
      </c>
      <c r="AL63" s="36">
        <f t="shared" si="18"/>
        <v>0</v>
      </c>
      <c r="AM63" s="36">
        <f t="shared" si="18"/>
        <v>0</v>
      </c>
      <c r="AN63" s="36">
        <f t="shared" si="18"/>
        <v>0</v>
      </c>
      <c r="AO63" s="36">
        <f t="shared" si="18"/>
        <v>0</v>
      </c>
      <c r="AP63" s="36">
        <f t="shared" si="18"/>
        <v>0</v>
      </c>
      <c r="AQ63" s="36">
        <f t="shared" si="18"/>
        <v>0</v>
      </c>
      <c r="AR63" s="36">
        <f t="shared" si="18"/>
        <v>0</v>
      </c>
      <c r="AS63" s="36">
        <f t="shared" si="18"/>
        <v>0</v>
      </c>
      <c r="AT63" s="36">
        <f t="shared" si="18"/>
        <v>0</v>
      </c>
      <c r="AU63" s="36">
        <f t="shared" si="18"/>
        <v>0</v>
      </c>
      <c r="AV63" s="36">
        <f t="shared" si="18"/>
        <v>0</v>
      </c>
      <c r="AW63" s="36">
        <f t="shared" si="18"/>
        <v>0</v>
      </c>
      <c r="AX63" s="36">
        <f t="shared" si="18"/>
        <v>0</v>
      </c>
      <c r="AY63" s="36">
        <f t="shared" si="18"/>
        <v>0</v>
      </c>
      <c r="AZ63" s="36">
        <f t="shared" si="18"/>
        <v>0</v>
      </c>
      <c r="BA63" s="36">
        <f t="shared" si="18"/>
        <v>0</v>
      </c>
      <c r="BB63" s="36">
        <f t="shared" si="18"/>
        <v>0</v>
      </c>
      <c r="BC63" s="36">
        <f t="shared" si="18"/>
        <v>0</v>
      </c>
      <c r="BD63" s="36">
        <f t="shared" si="18"/>
        <v>0</v>
      </c>
      <c r="BE63" s="36">
        <f t="shared" si="18"/>
        <v>0</v>
      </c>
      <c r="BF63" s="36">
        <f t="shared" si="18"/>
        <v>0</v>
      </c>
      <c r="BG63" s="36">
        <f t="shared" si="18"/>
        <v>0</v>
      </c>
      <c r="BH63" s="36">
        <f t="shared" si="18"/>
        <v>0</v>
      </c>
      <c r="BI63" s="36">
        <f t="shared" si="18"/>
        <v>0</v>
      </c>
      <c r="BJ63" s="36">
        <f t="shared" si="18"/>
        <v>0</v>
      </c>
      <c r="BK63" s="39">
        <f>SUM(BK62)</f>
        <v>0</v>
      </c>
    </row>
    <row r="64" spans="1:63" ht="4.5" customHeight="1" x14ac:dyDescent="0.2">
      <c r="A64" s="17"/>
      <c r="B64" s="29"/>
      <c r="C64" s="63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  <c r="BC64" s="64"/>
      <c r="BD64" s="64"/>
      <c r="BE64" s="64"/>
      <c r="BF64" s="64"/>
      <c r="BG64" s="64"/>
      <c r="BH64" s="64"/>
      <c r="BI64" s="64"/>
      <c r="BJ64" s="64"/>
      <c r="BK64" s="65"/>
    </row>
    <row r="65" spans="1:63" x14ac:dyDescent="0.2">
      <c r="A65" s="17"/>
      <c r="B65" s="30" t="s">
        <v>99</v>
      </c>
      <c r="C65" s="44">
        <f>C28+C43+C49+C58+C63</f>
        <v>0</v>
      </c>
      <c r="D65" s="44">
        <f t="shared" ref="D65:BJ65" si="19">D28+D43+D49+D58+D63</f>
        <v>153.48409675106302</v>
      </c>
      <c r="E65" s="44">
        <f t="shared" si="19"/>
        <v>90.359202553386993</v>
      </c>
      <c r="F65" s="44">
        <f t="shared" si="19"/>
        <v>0</v>
      </c>
      <c r="G65" s="44">
        <f t="shared" si="19"/>
        <v>0</v>
      </c>
      <c r="H65" s="44">
        <f t="shared" si="19"/>
        <v>62.659985576133217</v>
      </c>
      <c r="I65" s="44">
        <f t="shared" si="19"/>
        <v>3245.9888361359772</v>
      </c>
      <c r="J65" s="44">
        <f t="shared" si="19"/>
        <v>1660.1190049773254</v>
      </c>
      <c r="K65" s="44">
        <f t="shared" si="19"/>
        <v>0</v>
      </c>
      <c r="L65" s="44">
        <f t="shared" si="19"/>
        <v>106.05224950194872</v>
      </c>
      <c r="M65" s="44">
        <f t="shared" si="19"/>
        <v>0</v>
      </c>
      <c r="N65" s="44">
        <f t="shared" si="19"/>
        <v>0</v>
      </c>
      <c r="O65" s="44">
        <f t="shared" si="19"/>
        <v>0</v>
      </c>
      <c r="P65" s="44">
        <f t="shared" si="19"/>
        <v>0</v>
      </c>
      <c r="Q65" s="44">
        <f t="shared" si="19"/>
        <v>0</v>
      </c>
      <c r="R65" s="44">
        <f t="shared" si="19"/>
        <v>33.905260469777311</v>
      </c>
      <c r="S65" s="44">
        <f t="shared" si="19"/>
        <v>45.184231973902094</v>
      </c>
      <c r="T65" s="44">
        <f t="shared" si="19"/>
        <v>393.55698411386896</v>
      </c>
      <c r="U65" s="44">
        <f t="shared" si="19"/>
        <v>0</v>
      </c>
      <c r="V65" s="44">
        <f t="shared" si="19"/>
        <v>10.315622088088599</v>
      </c>
      <c r="W65" s="44">
        <f t="shared" si="19"/>
        <v>0</v>
      </c>
      <c r="X65" s="44">
        <f t="shared" si="19"/>
        <v>0</v>
      </c>
      <c r="Y65" s="44">
        <f t="shared" si="19"/>
        <v>0</v>
      </c>
      <c r="Z65" s="44">
        <f t="shared" si="19"/>
        <v>0</v>
      </c>
      <c r="AA65" s="44">
        <f t="shared" si="19"/>
        <v>0</v>
      </c>
      <c r="AB65" s="44">
        <f t="shared" si="19"/>
        <v>521.99926853775378</v>
      </c>
      <c r="AC65" s="44">
        <f t="shared" si="19"/>
        <v>140.11760441001061</v>
      </c>
      <c r="AD65" s="44">
        <f t="shared" si="19"/>
        <v>152.7802666225202</v>
      </c>
      <c r="AE65" s="44">
        <f t="shared" si="19"/>
        <v>0</v>
      </c>
      <c r="AF65" s="44">
        <f t="shared" si="19"/>
        <v>540.86856471323483</v>
      </c>
      <c r="AG65" s="44">
        <f t="shared" si="19"/>
        <v>0</v>
      </c>
      <c r="AH65" s="44">
        <f t="shared" si="19"/>
        <v>0</v>
      </c>
      <c r="AI65" s="44">
        <f t="shared" si="19"/>
        <v>0</v>
      </c>
      <c r="AJ65" s="44">
        <f t="shared" si="19"/>
        <v>0</v>
      </c>
      <c r="AK65" s="44">
        <f t="shared" si="19"/>
        <v>0</v>
      </c>
      <c r="AL65" s="44">
        <f t="shared" si="19"/>
        <v>517.56464343414325</v>
      </c>
      <c r="AM65" s="44">
        <f t="shared" si="19"/>
        <v>121.60001987982601</v>
      </c>
      <c r="AN65" s="44">
        <f t="shared" si="19"/>
        <v>579.52082437896229</v>
      </c>
      <c r="AO65" s="44">
        <f t="shared" si="19"/>
        <v>0</v>
      </c>
      <c r="AP65" s="44">
        <f t="shared" si="19"/>
        <v>255.06207719001515</v>
      </c>
      <c r="AQ65" s="44">
        <f t="shared" si="19"/>
        <v>0</v>
      </c>
      <c r="AR65" s="44">
        <f t="shared" si="19"/>
        <v>0</v>
      </c>
      <c r="AS65" s="44">
        <f t="shared" si="19"/>
        <v>0</v>
      </c>
      <c r="AT65" s="44">
        <f t="shared" si="19"/>
        <v>0</v>
      </c>
      <c r="AU65" s="44">
        <f t="shared" si="19"/>
        <v>0</v>
      </c>
      <c r="AV65" s="44">
        <f t="shared" si="19"/>
        <v>704.53844296154864</v>
      </c>
      <c r="AW65" s="44">
        <f t="shared" si="19"/>
        <v>462.58261920347843</v>
      </c>
      <c r="AX65" s="44">
        <f t="shared" si="19"/>
        <v>28.034327347741598</v>
      </c>
      <c r="AY65" s="44">
        <f t="shared" si="19"/>
        <v>0</v>
      </c>
      <c r="AZ65" s="44">
        <f t="shared" si="19"/>
        <v>350.05780738428649</v>
      </c>
      <c r="BA65" s="44">
        <f t="shared" si="19"/>
        <v>0</v>
      </c>
      <c r="BB65" s="44">
        <f t="shared" si="19"/>
        <v>0</v>
      </c>
      <c r="BC65" s="44">
        <f t="shared" si="19"/>
        <v>0</v>
      </c>
      <c r="BD65" s="44">
        <f t="shared" si="19"/>
        <v>0</v>
      </c>
      <c r="BE65" s="44">
        <f t="shared" si="19"/>
        <v>0</v>
      </c>
      <c r="BF65" s="44">
        <f t="shared" si="19"/>
        <v>147.25113113572442</v>
      </c>
      <c r="BG65" s="44">
        <f t="shared" si="19"/>
        <v>90.547903829964511</v>
      </c>
      <c r="BH65" s="44">
        <f t="shared" si="19"/>
        <v>48.562629568870108</v>
      </c>
      <c r="BI65" s="44">
        <f t="shared" si="19"/>
        <v>0</v>
      </c>
      <c r="BJ65" s="44">
        <f t="shared" si="19"/>
        <v>38.361750251397311</v>
      </c>
      <c r="BK65" s="44">
        <f>BK28+BK43+BK49+BK58+BK63</f>
        <v>10501.075354990948</v>
      </c>
    </row>
    <row r="66" spans="1:63" ht="4.5" customHeight="1" x14ac:dyDescent="0.2">
      <c r="A66" s="17"/>
      <c r="B66" s="30"/>
      <c r="C66" s="77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78"/>
    </row>
    <row r="67" spans="1:63" ht="14.25" customHeight="1" x14ac:dyDescent="0.3">
      <c r="A67" s="17" t="s">
        <v>5</v>
      </c>
      <c r="B67" s="31" t="s">
        <v>24</v>
      </c>
      <c r="C67" s="77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78"/>
    </row>
    <row r="68" spans="1:63" x14ac:dyDescent="0.2">
      <c r="A68" s="17"/>
      <c r="B68" s="34" t="s">
        <v>112</v>
      </c>
      <c r="C68" s="40">
        <v>0</v>
      </c>
      <c r="D68" s="40">
        <v>0.54689509999999997</v>
      </c>
      <c r="E68" s="40">
        <v>0</v>
      </c>
      <c r="F68" s="40">
        <v>0</v>
      </c>
      <c r="G68" s="40">
        <v>0</v>
      </c>
      <c r="H68" s="40">
        <v>0.34160031528449997</v>
      </c>
      <c r="I68" s="40">
        <v>0</v>
      </c>
      <c r="J68" s="40">
        <v>0</v>
      </c>
      <c r="K68" s="40">
        <v>0</v>
      </c>
      <c r="L68" s="40">
        <v>3.7492973548000001E-3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0.18017723415759995</v>
      </c>
      <c r="S68" s="40">
        <v>0</v>
      </c>
      <c r="T68" s="40">
        <v>0</v>
      </c>
      <c r="U68" s="40">
        <v>0</v>
      </c>
      <c r="V68" s="40">
        <v>4.6556027740999994E-3</v>
      </c>
      <c r="W68" s="40">
        <v>0</v>
      </c>
      <c r="X68" s="40">
        <v>0</v>
      </c>
      <c r="Y68" s="40">
        <v>0</v>
      </c>
      <c r="Z68" s="40">
        <v>0</v>
      </c>
      <c r="AA68" s="40">
        <v>0</v>
      </c>
      <c r="AB68" s="40">
        <v>14.010601196532654</v>
      </c>
      <c r="AC68" s="40">
        <v>2.64718438386E-2</v>
      </c>
      <c r="AD68" s="40">
        <v>0</v>
      </c>
      <c r="AE68" s="40">
        <v>0</v>
      </c>
      <c r="AF68" s="40">
        <v>1.4500692444178001</v>
      </c>
      <c r="AG68" s="40">
        <v>0</v>
      </c>
      <c r="AH68" s="40">
        <v>0</v>
      </c>
      <c r="AI68" s="40">
        <v>0</v>
      </c>
      <c r="AJ68" s="40">
        <v>0</v>
      </c>
      <c r="AK68" s="40">
        <v>0</v>
      </c>
      <c r="AL68" s="40">
        <v>10.323551079568578</v>
      </c>
      <c r="AM68" s="40">
        <v>8.7385616870800001E-2</v>
      </c>
      <c r="AN68" s="40">
        <v>0</v>
      </c>
      <c r="AO68" s="40">
        <v>0</v>
      </c>
      <c r="AP68" s="40">
        <v>0.3831414451288</v>
      </c>
      <c r="AQ68" s="40">
        <v>0</v>
      </c>
      <c r="AR68" s="40">
        <v>0</v>
      </c>
      <c r="AS68" s="40">
        <v>0</v>
      </c>
      <c r="AT68" s="40">
        <v>0</v>
      </c>
      <c r="AU68" s="40">
        <v>0</v>
      </c>
      <c r="AV68" s="40">
        <v>4.3802369231763043</v>
      </c>
      <c r="AW68" s="40">
        <v>4.06806441612E-2</v>
      </c>
      <c r="AX68" s="40">
        <v>0</v>
      </c>
      <c r="AY68" s="40">
        <v>0</v>
      </c>
      <c r="AZ68" s="40">
        <v>0.90149477612789997</v>
      </c>
      <c r="BA68" s="40">
        <v>0</v>
      </c>
      <c r="BB68" s="40">
        <v>0</v>
      </c>
      <c r="BC68" s="40">
        <v>0</v>
      </c>
      <c r="BD68" s="40">
        <v>0</v>
      </c>
      <c r="BE68" s="40">
        <v>0</v>
      </c>
      <c r="BF68" s="40">
        <v>1.6215797745344962</v>
      </c>
      <c r="BG68" s="40">
        <v>0</v>
      </c>
      <c r="BH68" s="40">
        <v>0</v>
      </c>
      <c r="BI68" s="40">
        <v>0</v>
      </c>
      <c r="BJ68" s="40">
        <v>8.5680870419300004E-2</v>
      </c>
      <c r="BK68" s="39">
        <f>SUM(C68:BJ68)</f>
        <v>34.387970964347431</v>
      </c>
    </row>
    <row r="69" spans="1:63" ht="13.5" thickBot="1" x14ac:dyDescent="0.25">
      <c r="A69" s="32"/>
      <c r="B69" s="27" t="s">
        <v>83</v>
      </c>
      <c r="C69" s="36">
        <f t="shared" ref="C69:BJ69" si="20">SUM(C68)</f>
        <v>0</v>
      </c>
      <c r="D69" s="36">
        <f t="shared" si="20"/>
        <v>0.54689509999999997</v>
      </c>
      <c r="E69" s="36">
        <f t="shared" si="20"/>
        <v>0</v>
      </c>
      <c r="F69" s="36">
        <f t="shared" si="20"/>
        <v>0</v>
      </c>
      <c r="G69" s="36">
        <f t="shared" si="20"/>
        <v>0</v>
      </c>
      <c r="H69" s="36">
        <f t="shared" si="20"/>
        <v>0.34160031528449997</v>
      </c>
      <c r="I69" s="36">
        <f t="shared" si="20"/>
        <v>0</v>
      </c>
      <c r="J69" s="36">
        <f t="shared" si="20"/>
        <v>0</v>
      </c>
      <c r="K69" s="36">
        <f t="shared" si="20"/>
        <v>0</v>
      </c>
      <c r="L69" s="36">
        <f t="shared" si="20"/>
        <v>3.7492973548000001E-3</v>
      </c>
      <c r="M69" s="36">
        <f t="shared" si="20"/>
        <v>0</v>
      </c>
      <c r="N69" s="36">
        <f t="shared" si="20"/>
        <v>0</v>
      </c>
      <c r="O69" s="36">
        <f t="shared" si="20"/>
        <v>0</v>
      </c>
      <c r="P69" s="36">
        <f t="shared" si="20"/>
        <v>0</v>
      </c>
      <c r="Q69" s="36">
        <f t="shared" si="20"/>
        <v>0</v>
      </c>
      <c r="R69" s="36">
        <f t="shared" si="20"/>
        <v>0.18017723415759995</v>
      </c>
      <c r="S69" s="36">
        <f t="shared" si="20"/>
        <v>0</v>
      </c>
      <c r="T69" s="36">
        <f t="shared" si="20"/>
        <v>0</v>
      </c>
      <c r="U69" s="36">
        <f t="shared" si="20"/>
        <v>0</v>
      </c>
      <c r="V69" s="36">
        <f t="shared" si="20"/>
        <v>4.6556027740999994E-3</v>
      </c>
      <c r="W69" s="36">
        <f t="shared" si="20"/>
        <v>0</v>
      </c>
      <c r="X69" s="36">
        <f t="shared" si="20"/>
        <v>0</v>
      </c>
      <c r="Y69" s="36">
        <f t="shared" si="20"/>
        <v>0</v>
      </c>
      <c r="Z69" s="36">
        <f t="shared" si="20"/>
        <v>0</v>
      </c>
      <c r="AA69" s="36">
        <f t="shared" si="20"/>
        <v>0</v>
      </c>
      <c r="AB69" s="36">
        <f t="shared" si="20"/>
        <v>14.010601196532654</v>
      </c>
      <c r="AC69" s="36">
        <f t="shared" si="20"/>
        <v>2.64718438386E-2</v>
      </c>
      <c r="AD69" s="36">
        <f t="shared" si="20"/>
        <v>0</v>
      </c>
      <c r="AE69" s="36">
        <f t="shared" si="20"/>
        <v>0</v>
      </c>
      <c r="AF69" s="36">
        <f t="shared" si="20"/>
        <v>1.4500692444178001</v>
      </c>
      <c r="AG69" s="36">
        <f t="shared" si="20"/>
        <v>0</v>
      </c>
      <c r="AH69" s="36">
        <f t="shared" si="20"/>
        <v>0</v>
      </c>
      <c r="AI69" s="36">
        <f t="shared" si="20"/>
        <v>0</v>
      </c>
      <c r="AJ69" s="36">
        <f t="shared" si="20"/>
        <v>0</v>
      </c>
      <c r="AK69" s="36">
        <f t="shared" si="20"/>
        <v>0</v>
      </c>
      <c r="AL69" s="36">
        <f t="shared" si="20"/>
        <v>10.323551079568578</v>
      </c>
      <c r="AM69" s="36">
        <f t="shared" si="20"/>
        <v>8.7385616870800001E-2</v>
      </c>
      <c r="AN69" s="36">
        <f t="shared" si="20"/>
        <v>0</v>
      </c>
      <c r="AO69" s="36">
        <f t="shared" si="20"/>
        <v>0</v>
      </c>
      <c r="AP69" s="36">
        <f t="shared" si="20"/>
        <v>0.3831414451288</v>
      </c>
      <c r="AQ69" s="36">
        <f t="shared" si="20"/>
        <v>0</v>
      </c>
      <c r="AR69" s="36">
        <f t="shared" si="20"/>
        <v>0</v>
      </c>
      <c r="AS69" s="36">
        <f t="shared" si="20"/>
        <v>0</v>
      </c>
      <c r="AT69" s="36">
        <f t="shared" si="20"/>
        <v>0</v>
      </c>
      <c r="AU69" s="36">
        <f t="shared" si="20"/>
        <v>0</v>
      </c>
      <c r="AV69" s="36">
        <f t="shared" si="20"/>
        <v>4.3802369231763043</v>
      </c>
      <c r="AW69" s="36">
        <f t="shared" si="20"/>
        <v>4.06806441612E-2</v>
      </c>
      <c r="AX69" s="36">
        <f t="shared" si="20"/>
        <v>0</v>
      </c>
      <c r="AY69" s="36">
        <f t="shared" si="20"/>
        <v>0</v>
      </c>
      <c r="AZ69" s="36">
        <f t="shared" si="20"/>
        <v>0.90149477612789997</v>
      </c>
      <c r="BA69" s="36">
        <f t="shared" si="20"/>
        <v>0</v>
      </c>
      <c r="BB69" s="36">
        <f t="shared" si="20"/>
        <v>0</v>
      </c>
      <c r="BC69" s="36">
        <f t="shared" si="20"/>
        <v>0</v>
      </c>
      <c r="BD69" s="36">
        <f t="shared" si="20"/>
        <v>0</v>
      </c>
      <c r="BE69" s="36">
        <f t="shared" si="20"/>
        <v>0</v>
      </c>
      <c r="BF69" s="36">
        <f t="shared" si="20"/>
        <v>1.6215797745344962</v>
      </c>
      <c r="BG69" s="36">
        <f t="shared" si="20"/>
        <v>0</v>
      </c>
      <c r="BH69" s="36">
        <f t="shared" si="20"/>
        <v>0</v>
      </c>
      <c r="BI69" s="36">
        <f t="shared" si="20"/>
        <v>0</v>
      </c>
      <c r="BJ69" s="36">
        <f t="shared" si="20"/>
        <v>8.5680870419300004E-2</v>
      </c>
      <c r="BK69" s="39">
        <f>SUM(BK68)</f>
        <v>34.387970964347431</v>
      </c>
    </row>
    <row r="70" spans="1:63" ht="6" customHeight="1" x14ac:dyDescent="0.2">
      <c r="A70" s="5"/>
      <c r="B70" s="23"/>
    </row>
    <row r="71" spans="1:63" x14ac:dyDescent="0.2">
      <c r="A71" s="5"/>
      <c r="B71" s="5" t="s">
        <v>123</v>
      </c>
      <c r="L71" s="18" t="s">
        <v>37</v>
      </c>
    </row>
    <row r="72" spans="1:63" x14ac:dyDescent="0.2">
      <c r="A72" s="5"/>
      <c r="B72" s="5" t="s">
        <v>124</v>
      </c>
      <c r="L72" s="5" t="s">
        <v>29</v>
      </c>
    </row>
    <row r="73" spans="1:63" x14ac:dyDescent="0.2">
      <c r="L73" s="5" t="s">
        <v>30</v>
      </c>
    </row>
    <row r="74" spans="1:63" x14ac:dyDescent="0.2">
      <c r="B74" s="5" t="s">
        <v>32</v>
      </c>
      <c r="L74" s="5" t="s">
        <v>98</v>
      </c>
    </row>
    <row r="75" spans="1:63" x14ac:dyDescent="0.2">
      <c r="B75" s="5" t="s">
        <v>33</v>
      </c>
      <c r="L75" s="5" t="s">
        <v>100</v>
      </c>
    </row>
    <row r="76" spans="1:63" x14ac:dyDescent="0.2">
      <c r="B76" s="5"/>
      <c r="L76" s="5" t="s">
        <v>31</v>
      </c>
    </row>
    <row r="84" spans="2:2" x14ac:dyDescent="0.2">
      <c r="B84" s="5"/>
    </row>
  </sheetData>
  <mergeCells count="49">
    <mergeCell ref="A1:A5"/>
    <mergeCell ref="C67:BK67"/>
    <mergeCell ref="C51:BK51"/>
    <mergeCell ref="C52:BK52"/>
    <mergeCell ref="C55:BK55"/>
    <mergeCell ref="C59:BK59"/>
    <mergeCell ref="C60:BK60"/>
    <mergeCell ref="C61:BK61"/>
    <mergeCell ref="C64:BK64"/>
    <mergeCell ref="C66:BK66"/>
    <mergeCell ref="C50:BK50"/>
    <mergeCell ref="C10:BK10"/>
    <mergeCell ref="C13:BK13"/>
    <mergeCell ref="C16:BK16"/>
    <mergeCell ref="C19:BK19"/>
    <mergeCell ref="C22:BK22"/>
    <mergeCell ref="C46:BK46"/>
    <mergeCell ref="C45:BK45"/>
    <mergeCell ref="C44:BK44"/>
    <mergeCell ref="C34:BK34"/>
    <mergeCell ref="C31:BK31"/>
    <mergeCell ref="C30:BK30"/>
    <mergeCell ref="C29:BK29"/>
    <mergeCell ref="C1:BK1"/>
    <mergeCell ref="BA3:BJ3"/>
    <mergeCell ref="BK2:BK5"/>
    <mergeCell ref="C7:BK7"/>
    <mergeCell ref="C6:BK6"/>
    <mergeCell ref="AQ4:AU4"/>
    <mergeCell ref="BA4:BE4"/>
    <mergeCell ref="AB4:AF4"/>
    <mergeCell ref="AL4:AP4"/>
    <mergeCell ref="AG4:AK4"/>
    <mergeCell ref="B1:B5"/>
    <mergeCell ref="C2:V2"/>
    <mergeCell ref="W2:AP2"/>
    <mergeCell ref="AQ2:BJ2"/>
    <mergeCell ref="AV4:AZ4"/>
    <mergeCell ref="C4:G4"/>
    <mergeCell ref="M4:Q4"/>
    <mergeCell ref="C3:L3"/>
    <mergeCell ref="H4:L4"/>
    <mergeCell ref="R4:V4"/>
    <mergeCell ref="M3:V3"/>
    <mergeCell ref="W3:AF3"/>
    <mergeCell ref="AG3:AP3"/>
    <mergeCell ref="AQ3:AZ3"/>
    <mergeCell ref="BF4:BJ4"/>
    <mergeCell ref="W4:AA4"/>
  </mergeCells>
  <phoneticPr fontId="0" type="noConversion"/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6"/>
  <sheetViews>
    <sheetView tabSelected="1" workbookViewId="0"/>
  </sheetViews>
  <sheetFormatPr defaultRowHeight="12.75" x14ac:dyDescent="0.2"/>
  <cols>
    <col min="1" max="1" width="2.28515625" customWidth="1"/>
    <col min="3" max="3" width="25.28515625" bestFit="1" customWidth="1"/>
    <col min="4" max="6" width="18.28515625" bestFit="1" customWidth="1"/>
    <col min="7" max="7" width="17.28515625" bestFit="1" customWidth="1"/>
    <col min="8" max="8" width="19.85546875" bestFit="1" customWidth="1"/>
    <col min="9" max="9" width="15.85546875" bestFit="1" customWidth="1"/>
    <col min="10" max="10" width="17" bestFit="1" customWidth="1"/>
    <col min="11" max="12" width="19.85546875" bestFit="1" customWidth="1"/>
  </cols>
  <sheetData>
    <row r="2" spans="2:12" x14ac:dyDescent="0.2">
      <c r="B2" s="79" t="s">
        <v>126</v>
      </c>
      <c r="C2" s="73"/>
      <c r="D2" s="73"/>
      <c r="E2" s="73"/>
      <c r="F2" s="73"/>
      <c r="G2" s="73"/>
      <c r="H2" s="73"/>
      <c r="I2" s="73"/>
      <c r="J2" s="73"/>
      <c r="K2" s="73"/>
      <c r="L2" s="80"/>
    </row>
    <row r="3" spans="2:12" x14ac:dyDescent="0.2">
      <c r="B3" s="79" t="s">
        <v>113</v>
      </c>
      <c r="C3" s="73"/>
      <c r="D3" s="73"/>
      <c r="E3" s="73"/>
      <c r="F3" s="73"/>
      <c r="G3" s="73"/>
      <c r="H3" s="73"/>
      <c r="I3" s="73"/>
      <c r="J3" s="73"/>
      <c r="K3" s="73"/>
      <c r="L3" s="80"/>
    </row>
    <row r="4" spans="2:12" ht="30" x14ac:dyDescent="0.2">
      <c r="B4" s="4" t="s">
        <v>75</v>
      </c>
      <c r="C4" s="22" t="s">
        <v>38</v>
      </c>
      <c r="D4" s="22" t="s">
        <v>87</v>
      </c>
      <c r="E4" s="22" t="s">
        <v>88</v>
      </c>
      <c r="F4" s="22" t="s">
        <v>7</v>
      </c>
      <c r="G4" s="22" t="s">
        <v>8</v>
      </c>
      <c r="H4" s="22" t="s">
        <v>21</v>
      </c>
      <c r="I4" s="22" t="s">
        <v>94</v>
      </c>
      <c r="J4" s="22" t="s">
        <v>95</v>
      </c>
      <c r="K4" s="22" t="s">
        <v>74</v>
      </c>
      <c r="L4" s="22" t="s">
        <v>96</v>
      </c>
    </row>
    <row r="5" spans="2:12" x14ac:dyDescent="0.2">
      <c r="B5" s="19">
        <v>1</v>
      </c>
      <c r="C5" s="20" t="s">
        <v>39</v>
      </c>
      <c r="D5" s="40">
        <v>0</v>
      </c>
      <c r="E5" s="35">
        <v>0</v>
      </c>
      <c r="F5" s="35">
        <v>0.36431536886920002</v>
      </c>
      <c r="G5" s="35">
        <v>0.11870122961259999</v>
      </c>
      <c r="H5" s="35">
        <v>0</v>
      </c>
      <c r="I5" s="35">
        <v>0</v>
      </c>
      <c r="J5" s="35">
        <v>0</v>
      </c>
      <c r="K5" s="35">
        <f>SUM(D5:J5)</f>
        <v>0.48301659848180001</v>
      </c>
      <c r="L5" s="35">
        <v>0</v>
      </c>
    </row>
    <row r="6" spans="2:12" x14ac:dyDescent="0.2">
      <c r="B6" s="19">
        <v>2</v>
      </c>
      <c r="C6" s="21" t="s">
        <v>40</v>
      </c>
      <c r="D6" s="40">
        <v>14.919949854030486</v>
      </c>
      <c r="E6" s="35">
        <v>1.3700593885119998</v>
      </c>
      <c r="F6" s="35">
        <v>28.35398617647823</v>
      </c>
      <c r="G6" s="35">
        <v>4.0540395956823998</v>
      </c>
      <c r="H6" s="35">
        <v>0</v>
      </c>
      <c r="I6" s="35">
        <v>0.31219999999999998</v>
      </c>
      <c r="J6" s="35">
        <v>0</v>
      </c>
      <c r="K6" s="35">
        <f t="shared" ref="K6:K41" si="0">SUM(D6:J6)</f>
        <v>49.010235014703106</v>
      </c>
      <c r="L6" s="35">
        <v>0.30198176689239969</v>
      </c>
    </row>
    <row r="7" spans="2:12" x14ac:dyDescent="0.2">
      <c r="B7" s="19">
        <v>3</v>
      </c>
      <c r="C7" s="20" t="s">
        <v>41</v>
      </c>
      <c r="D7" s="40">
        <v>0</v>
      </c>
      <c r="E7" s="35">
        <v>0</v>
      </c>
      <c r="F7" s="35">
        <v>0.70253121144859998</v>
      </c>
      <c r="G7" s="35">
        <v>1.02406274193E-2</v>
      </c>
      <c r="H7" s="35">
        <v>0</v>
      </c>
      <c r="I7" s="35">
        <v>7.7999999999999996E-3</v>
      </c>
      <c r="J7" s="35">
        <v>0</v>
      </c>
      <c r="K7" s="35">
        <f t="shared" si="0"/>
        <v>0.72057183886789999</v>
      </c>
      <c r="L7" s="35">
        <v>5.5378878483499996E-2</v>
      </c>
    </row>
    <row r="8" spans="2:12" x14ac:dyDescent="0.2">
      <c r="B8" s="19">
        <v>4</v>
      </c>
      <c r="C8" s="21" t="s">
        <v>42</v>
      </c>
      <c r="D8" s="40">
        <v>7.9642124299343999</v>
      </c>
      <c r="E8" s="35">
        <v>5.8377236259657002</v>
      </c>
      <c r="F8" s="35">
        <v>13.245955654616303</v>
      </c>
      <c r="G8" s="35">
        <v>5.1829576640253023</v>
      </c>
      <c r="H8" s="35">
        <v>0</v>
      </c>
      <c r="I8" s="35">
        <v>0.17130000000000001</v>
      </c>
      <c r="J8" s="35">
        <v>0</v>
      </c>
      <c r="K8" s="35">
        <f t="shared" si="0"/>
        <v>32.402149374541708</v>
      </c>
      <c r="L8" s="35">
        <v>0.48884175979569994</v>
      </c>
    </row>
    <row r="9" spans="2:12" x14ac:dyDescent="0.2">
      <c r="B9" s="19">
        <v>5</v>
      </c>
      <c r="C9" s="21" t="s">
        <v>43</v>
      </c>
      <c r="D9" s="40">
        <v>1.1478234996433003</v>
      </c>
      <c r="E9" s="35">
        <v>3.8117660962222009</v>
      </c>
      <c r="F9" s="35">
        <v>38.661987136555986</v>
      </c>
      <c r="G9" s="35">
        <v>11.234234901335697</v>
      </c>
      <c r="H9" s="35">
        <v>0</v>
      </c>
      <c r="I9" s="35">
        <v>0.7994</v>
      </c>
      <c r="J9" s="35">
        <v>0</v>
      </c>
      <c r="K9" s="35">
        <f t="shared" si="0"/>
        <v>55.655211633757183</v>
      </c>
      <c r="L9" s="35">
        <v>0.64854664021170005</v>
      </c>
    </row>
    <row r="10" spans="2:12" x14ac:dyDescent="0.2">
      <c r="B10" s="19">
        <v>6</v>
      </c>
      <c r="C10" s="21" t="s">
        <v>44</v>
      </c>
      <c r="D10" s="40">
        <v>103.6821221035858</v>
      </c>
      <c r="E10" s="35">
        <v>1.7789175219338</v>
      </c>
      <c r="F10" s="35">
        <v>12.708740682048688</v>
      </c>
      <c r="G10" s="35">
        <v>2.3349855922197986</v>
      </c>
      <c r="H10" s="35">
        <v>0</v>
      </c>
      <c r="I10" s="35">
        <v>0.15459999999999999</v>
      </c>
      <c r="J10" s="35">
        <v>0</v>
      </c>
      <c r="K10" s="35">
        <f t="shared" si="0"/>
        <v>120.65936589978809</v>
      </c>
      <c r="L10" s="35">
        <v>0.26024957451199998</v>
      </c>
    </row>
    <row r="11" spans="2:12" x14ac:dyDescent="0.2">
      <c r="B11" s="19">
        <v>7</v>
      </c>
      <c r="C11" s="21" t="s">
        <v>45</v>
      </c>
      <c r="D11" s="40">
        <v>58.152232397319899</v>
      </c>
      <c r="E11" s="35">
        <v>14.000938737828696</v>
      </c>
      <c r="F11" s="35">
        <v>32.554748325357394</v>
      </c>
      <c r="G11" s="35">
        <v>11.169419424343186</v>
      </c>
      <c r="H11" s="35">
        <v>0</v>
      </c>
      <c r="I11" s="35">
        <v>0</v>
      </c>
      <c r="J11" s="35">
        <v>0</v>
      </c>
      <c r="K11" s="35">
        <f t="shared" si="0"/>
        <v>115.87733888484918</v>
      </c>
      <c r="L11" s="35">
        <v>0.52410455402189959</v>
      </c>
    </row>
    <row r="12" spans="2:12" x14ac:dyDescent="0.2">
      <c r="B12" s="19">
        <v>8</v>
      </c>
      <c r="C12" s="20" t="s">
        <v>46</v>
      </c>
      <c r="D12" s="40">
        <v>0</v>
      </c>
      <c r="E12" s="35">
        <v>0</v>
      </c>
      <c r="F12" s="35">
        <v>0</v>
      </c>
      <c r="G12" s="35">
        <v>0</v>
      </c>
      <c r="H12" s="35">
        <v>0</v>
      </c>
      <c r="I12" s="35">
        <v>0</v>
      </c>
      <c r="J12" s="35">
        <v>0</v>
      </c>
      <c r="K12" s="35">
        <f t="shared" si="0"/>
        <v>0</v>
      </c>
      <c r="L12" s="35">
        <v>0</v>
      </c>
    </row>
    <row r="13" spans="2:12" x14ac:dyDescent="0.2">
      <c r="B13" s="19">
        <v>9</v>
      </c>
      <c r="C13" s="20" t="s">
        <v>47</v>
      </c>
      <c r="D13" s="40">
        <v>0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f t="shared" si="0"/>
        <v>0</v>
      </c>
      <c r="L13" s="35">
        <v>0</v>
      </c>
    </row>
    <row r="14" spans="2:12" x14ac:dyDescent="0.2">
      <c r="B14" s="19">
        <v>10</v>
      </c>
      <c r="C14" s="21" t="s">
        <v>48</v>
      </c>
      <c r="D14" s="40">
        <v>0.1396888029353</v>
      </c>
      <c r="E14" s="35">
        <v>0.32033919112850001</v>
      </c>
      <c r="F14" s="35">
        <v>7.4994831682837946</v>
      </c>
      <c r="G14" s="35">
        <v>1.9246171669934005</v>
      </c>
      <c r="H14" s="35">
        <v>0</v>
      </c>
      <c r="I14" s="35">
        <v>8.4999999999999992E-2</v>
      </c>
      <c r="J14" s="35">
        <v>0</v>
      </c>
      <c r="K14" s="35">
        <f t="shared" si="0"/>
        <v>9.9691283293409967</v>
      </c>
      <c r="L14" s="35">
        <v>0.41824669844739998</v>
      </c>
    </row>
    <row r="15" spans="2:12" x14ac:dyDescent="0.2">
      <c r="B15" s="19">
        <v>11</v>
      </c>
      <c r="C15" s="21" t="s">
        <v>49</v>
      </c>
      <c r="D15" s="40">
        <v>117.827322843282</v>
      </c>
      <c r="E15" s="35">
        <v>74.798861712336077</v>
      </c>
      <c r="F15" s="35">
        <v>111.84260772680894</v>
      </c>
      <c r="G15" s="35">
        <v>22.725619659062268</v>
      </c>
      <c r="H15" s="35">
        <v>0</v>
      </c>
      <c r="I15" s="35">
        <v>0.80800000000000005</v>
      </c>
      <c r="J15" s="35">
        <v>0</v>
      </c>
      <c r="K15" s="35">
        <f t="shared" si="0"/>
        <v>328.00241194148924</v>
      </c>
      <c r="L15" s="35">
        <v>1.8364837012239974</v>
      </c>
    </row>
    <row r="16" spans="2:12" x14ac:dyDescent="0.2">
      <c r="B16" s="19">
        <v>12</v>
      </c>
      <c r="C16" s="21" t="s">
        <v>50</v>
      </c>
      <c r="D16" s="40">
        <v>292.51896642864193</v>
      </c>
      <c r="E16" s="35">
        <v>7.2825690044790967</v>
      </c>
      <c r="F16" s="35">
        <v>54.875787536544635</v>
      </c>
      <c r="G16" s="35">
        <v>10.137291465745404</v>
      </c>
      <c r="H16" s="35">
        <v>0</v>
      </c>
      <c r="I16" s="35">
        <v>0.5615</v>
      </c>
      <c r="J16" s="35">
        <v>0</v>
      </c>
      <c r="K16" s="35">
        <f t="shared" si="0"/>
        <v>365.37611443541113</v>
      </c>
      <c r="L16" s="35">
        <v>0.83523326437639989</v>
      </c>
    </row>
    <row r="17" spans="2:12" x14ac:dyDescent="0.2">
      <c r="B17" s="19">
        <v>13</v>
      </c>
      <c r="C17" s="21" t="s">
        <v>51</v>
      </c>
      <c r="D17" s="40">
        <v>9.4884749553541994</v>
      </c>
      <c r="E17" s="35">
        <v>0.49658159035370003</v>
      </c>
      <c r="F17" s="35">
        <v>14.647093547219306</v>
      </c>
      <c r="G17" s="35">
        <v>2.5271546612196003</v>
      </c>
      <c r="H17" s="35">
        <v>0</v>
      </c>
      <c r="I17" s="35">
        <v>3.9600000000000003E-2</v>
      </c>
      <c r="J17" s="35">
        <v>0</v>
      </c>
      <c r="K17" s="35">
        <f t="shared" si="0"/>
        <v>27.198904754146806</v>
      </c>
      <c r="L17" s="35">
        <v>0.30597737331679992</v>
      </c>
    </row>
    <row r="18" spans="2:12" x14ac:dyDescent="0.2">
      <c r="B18" s="19">
        <v>14</v>
      </c>
      <c r="C18" s="21" t="s">
        <v>52</v>
      </c>
      <c r="D18" s="40">
        <v>0.24299639245139998</v>
      </c>
      <c r="E18" s="35">
        <v>0.87872292470869984</v>
      </c>
      <c r="F18" s="35">
        <v>12.347936586006215</v>
      </c>
      <c r="G18" s="35">
        <v>1.8555308180596009</v>
      </c>
      <c r="H18" s="35">
        <v>0</v>
      </c>
      <c r="I18" s="35">
        <v>3.4000000000000002E-2</v>
      </c>
      <c r="J18" s="35">
        <v>0</v>
      </c>
      <c r="K18" s="35">
        <f t="shared" si="0"/>
        <v>15.359186721225916</v>
      </c>
      <c r="L18" s="35">
        <v>8.7171262418000009E-2</v>
      </c>
    </row>
    <row r="19" spans="2:12" x14ac:dyDescent="0.2">
      <c r="B19" s="19">
        <v>15</v>
      </c>
      <c r="C19" s="21" t="s">
        <v>53</v>
      </c>
      <c r="D19" s="40">
        <v>14.966380285256704</v>
      </c>
      <c r="E19" s="35">
        <v>0.52783301751380007</v>
      </c>
      <c r="F19" s="35">
        <v>28.638367555521583</v>
      </c>
      <c r="G19" s="35">
        <v>5.4729155656526984</v>
      </c>
      <c r="H19" s="35">
        <v>0</v>
      </c>
      <c r="I19" s="35">
        <v>1.4E-2</v>
      </c>
      <c r="J19" s="35">
        <v>0</v>
      </c>
      <c r="K19" s="35">
        <f t="shared" si="0"/>
        <v>49.619496423944788</v>
      </c>
      <c r="L19" s="35">
        <v>0.44348907705429991</v>
      </c>
    </row>
    <row r="20" spans="2:12" x14ac:dyDescent="0.2">
      <c r="B20" s="19">
        <v>16</v>
      </c>
      <c r="C20" s="21" t="s">
        <v>54</v>
      </c>
      <c r="D20" s="40">
        <v>459.93927598531076</v>
      </c>
      <c r="E20" s="35">
        <v>55.553573189333747</v>
      </c>
      <c r="F20" s="35">
        <v>159.61877874813214</v>
      </c>
      <c r="G20" s="35">
        <v>38.313786174956782</v>
      </c>
      <c r="H20" s="35">
        <v>0</v>
      </c>
      <c r="I20" s="35">
        <v>2.1013000000000002</v>
      </c>
      <c r="J20" s="35">
        <v>0</v>
      </c>
      <c r="K20" s="35">
        <f t="shared" si="0"/>
        <v>715.52671409773359</v>
      </c>
      <c r="L20" s="35">
        <v>2.1936233531877964</v>
      </c>
    </row>
    <row r="21" spans="2:12" x14ac:dyDescent="0.2">
      <c r="B21" s="19">
        <v>17</v>
      </c>
      <c r="C21" s="21" t="s">
        <v>55</v>
      </c>
      <c r="D21" s="40">
        <v>522.19085000806865</v>
      </c>
      <c r="E21" s="35">
        <v>36.93173336683541</v>
      </c>
      <c r="F21" s="35">
        <v>46.813635809781161</v>
      </c>
      <c r="G21" s="35">
        <v>10.295524373996987</v>
      </c>
      <c r="H21" s="35">
        <v>0</v>
      </c>
      <c r="I21" s="35">
        <v>0.51290000000000002</v>
      </c>
      <c r="J21" s="35">
        <v>0</v>
      </c>
      <c r="K21" s="35">
        <f t="shared" si="0"/>
        <v>616.74464355868213</v>
      </c>
      <c r="L21" s="35">
        <v>0.60091346666369927</v>
      </c>
    </row>
    <row r="22" spans="2:12" x14ac:dyDescent="0.2">
      <c r="B22" s="19">
        <v>18</v>
      </c>
      <c r="C22" s="20" t="s">
        <v>56</v>
      </c>
      <c r="D22" s="40">
        <v>0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35">
        <v>0</v>
      </c>
      <c r="K22" s="35">
        <f t="shared" si="0"/>
        <v>0</v>
      </c>
      <c r="L22" s="35">
        <v>0</v>
      </c>
    </row>
    <row r="23" spans="2:12" x14ac:dyDescent="0.2">
      <c r="B23" s="19">
        <v>19</v>
      </c>
      <c r="C23" s="21" t="s">
        <v>57</v>
      </c>
      <c r="D23" s="40">
        <v>93.637125557380074</v>
      </c>
      <c r="E23" s="35">
        <v>24.888322889327096</v>
      </c>
      <c r="F23" s="35">
        <v>90.644157036688156</v>
      </c>
      <c r="G23" s="35">
        <v>24.811694679183891</v>
      </c>
      <c r="H23" s="35">
        <v>0</v>
      </c>
      <c r="I23" s="35">
        <v>1.9075000000000002</v>
      </c>
      <c r="J23" s="35">
        <v>0</v>
      </c>
      <c r="K23" s="35">
        <f t="shared" si="0"/>
        <v>235.88880016257923</v>
      </c>
      <c r="L23" s="35">
        <v>0.98730066097559943</v>
      </c>
    </row>
    <row r="24" spans="2:12" x14ac:dyDescent="0.2">
      <c r="B24" s="19">
        <v>20</v>
      </c>
      <c r="C24" s="21" t="s">
        <v>58</v>
      </c>
      <c r="D24" s="40">
        <v>2972.2818140421446</v>
      </c>
      <c r="E24" s="35">
        <v>224.7004366785678</v>
      </c>
      <c r="F24" s="35">
        <v>986.50094967087921</v>
      </c>
      <c r="G24" s="35">
        <v>120.20397292217767</v>
      </c>
      <c r="H24" s="35">
        <v>0</v>
      </c>
      <c r="I24" s="35">
        <v>46.332502577664521</v>
      </c>
      <c r="J24" s="35">
        <v>0</v>
      </c>
      <c r="K24" s="35">
        <f t="shared" si="0"/>
        <v>4350.0196758914344</v>
      </c>
      <c r="L24" s="35">
        <v>11.504202662790517</v>
      </c>
    </row>
    <row r="25" spans="2:12" x14ac:dyDescent="0.2">
      <c r="B25" s="19">
        <v>21</v>
      </c>
      <c r="C25" s="20" t="s">
        <v>59</v>
      </c>
      <c r="D25" s="40">
        <v>0</v>
      </c>
      <c r="E25" s="35">
        <v>2.2201134516000001E-3</v>
      </c>
      <c r="F25" s="35">
        <v>0.41046099199519998</v>
      </c>
      <c r="G25" s="35">
        <v>7.4141859967500001E-2</v>
      </c>
      <c r="H25" s="35">
        <v>0</v>
      </c>
      <c r="I25" s="35">
        <v>0</v>
      </c>
      <c r="J25" s="35">
        <v>0</v>
      </c>
      <c r="K25" s="35">
        <f t="shared" si="0"/>
        <v>0.48682296541429998</v>
      </c>
      <c r="L25" s="35">
        <v>2.55889354E-5</v>
      </c>
    </row>
    <row r="26" spans="2:12" x14ac:dyDescent="0.2">
      <c r="B26" s="19">
        <v>22</v>
      </c>
      <c r="C26" s="21" t="s">
        <v>60</v>
      </c>
      <c r="D26" s="40">
        <v>0.54894802277389998</v>
      </c>
      <c r="E26" s="35">
        <v>5.8860954419100005E-2</v>
      </c>
      <c r="F26" s="35">
        <v>1.0939383488290997</v>
      </c>
      <c r="G26" s="35">
        <v>1.1443112225699999E-2</v>
      </c>
      <c r="H26" s="35">
        <v>0</v>
      </c>
      <c r="I26" s="35">
        <v>0.24060000000000001</v>
      </c>
      <c r="J26" s="35">
        <v>0</v>
      </c>
      <c r="K26" s="35">
        <f t="shared" si="0"/>
        <v>1.9537904382477995</v>
      </c>
      <c r="L26" s="35">
        <v>3.3633201515299985E-2</v>
      </c>
    </row>
    <row r="27" spans="2:12" x14ac:dyDescent="0.2">
      <c r="B27" s="19">
        <v>23</v>
      </c>
      <c r="C27" s="20" t="s">
        <v>61</v>
      </c>
      <c r="D27" s="40">
        <v>0</v>
      </c>
      <c r="E27" s="35">
        <v>1.18979032E-5</v>
      </c>
      <c r="F27" s="35">
        <v>9.4268387089999994E-4</v>
      </c>
      <c r="G27" s="35">
        <v>0</v>
      </c>
      <c r="H27" s="35">
        <v>0</v>
      </c>
      <c r="I27" s="35">
        <v>0</v>
      </c>
      <c r="J27" s="35">
        <v>0</v>
      </c>
      <c r="K27" s="35">
        <f t="shared" si="0"/>
        <v>9.5458177409999995E-4</v>
      </c>
      <c r="L27" s="35">
        <v>2.5826172902E-3</v>
      </c>
    </row>
    <row r="28" spans="2:12" x14ac:dyDescent="0.2">
      <c r="B28" s="19">
        <v>24</v>
      </c>
      <c r="C28" s="20" t="s">
        <v>62</v>
      </c>
      <c r="D28" s="40">
        <v>0.10846722883870001</v>
      </c>
      <c r="E28" s="35">
        <v>0</v>
      </c>
      <c r="F28" s="35">
        <v>3.5211644088604994</v>
      </c>
      <c r="G28" s="35">
        <v>0.37201814277380002</v>
      </c>
      <c r="H28" s="35">
        <v>0</v>
      </c>
      <c r="I28" s="35">
        <v>0.1023</v>
      </c>
      <c r="J28" s="35">
        <v>0</v>
      </c>
      <c r="K28" s="35">
        <f t="shared" si="0"/>
        <v>4.1039497804729992</v>
      </c>
      <c r="L28" s="35">
        <v>1.4507768032000001E-2</v>
      </c>
    </row>
    <row r="29" spans="2:12" x14ac:dyDescent="0.2">
      <c r="B29" s="19">
        <v>25</v>
      </c>
      <c r="C29" s="21" t="s">
        <v>63</v>
      </c>
      <c r="D29" s="40">
        <v>1284.5645894746053</v>
      </c>
      <c r="E29" s="35">
        <v>11.509287173761907</v>
      </c>
      <c r="F29" s="35">
        <v>221.06978054597559</v>
      </c>
      <c r="G29" s="35">
        <v>26.218432269184131</v>
      </c>
      <c r="H29" s="35">
        <v>0</v>
      </c>
      <c r="I29" s="35">
        <v>2.3961999999999999</v>
      </c>
      <c r="J29" s="35">
        <v>0</v>
      </c>
      <c r="K29" s="35">
        <f t="shared" si="0"/>
        <v>1545.758289463527</v>
      </c>
      <c r="L29" s="35">
        <v>1.5931474770430989</v>
      </c>
    </row>
    <row r="30" spans="2:12" x14ac:dyDescent="0.2">
      <c r="B30" s="19">
        <v>26</v>
      </c>
      <c r="C30" s="21" t="s">
        <v>64</v>
      </c>
      <c r="D30" s="40">
        <v>97.356935211152603</v>
      </c>
      <c r="E30" s="35">
        <v>3.4329844177631021</v>
      </c>
      <c r="F30" s="35">
        <v>30.022712245574809</v>
      </c>
      <c r="G30" s="35">
        <v>14.706996657565782</v>
      </c>
      <c r="H30" s="35">
        <v>0</v>
      </c>
      <c r="I30" s="35">
        <v>0.78110000000000002</v>
      </c>
      <c r="J30" s="35">
        <v>0</v>
      </c>
      <c r="K30" s="35">
        <f t="shared" si="0"/>
        <v>146.30072853205633</v>
      </c>
      <c r="L30" s="35">
        <v>0.66228102772939912</v>
      </c>
    </row>
    <row r="31" spans="2:12" x14ac:dyDescent="0.2">
      <c r="B31" s="19">
        <v>27</v>
      </c>
      <c r="C31" s="21" t="s">
        <v>15</v>
      </c>
      <c r="D31" s="40">
        <v>4.6397163343224994</v>
      </c>
      <c r="E31" s="35">
        <v>9.1738052225800004E-2</v>
      </c>
      <c r="F31" s="35">
        <v>2.3924379329619003</v>
      </c>
      <c r="G31" s="35">
        <v>0.28326906003159996</v>
      </c>
      <c r="H31" s="35">
        <v>0</v>
      </c>
      <c r="I31" s="35">
        <v>0.74950000000000006</v>
      </c>
      <c r="J31" s="35">
        <v>0</v>
      </c>
      <c r="K31" s="35">
        <f t="shared" si="0"/>
        <v>8.1566613795417986</v>
      </c>
      <c r="L31" s="35">
        <v>5.1509048903000003E-2</v>
      </c>
    </row>
    <row r="32" spans="2:12" x14ac:dyDescent="0.2">
      <c r="B32" s="19">
        <v>28</v>
      </c>
      <c r="C32" s="21" t="s">
        <v>65</v>
      </c>
      <c r="D32" s="40">
        <v>1.81000379352E-2</v>
      </c>
      <c r="E32" s="35">
        <v>1.6478679676E-3</v>
      </c>
      <c r="F32" s="35">
        <v>2.9870457354736009</v>
      </c>
      <c r="G32" s="35">
        <v>0.42955226748289987</v>
      </c>
      <c r="H32" s="35">
        <v>0</v>
      </c>
      <c r="I32" s="35">
        <v>0</v>
      </c>
      <c r="J32" s="35">
        <v>0</v>
      </c>
      <c r="K32" s="35">
        <f t="shared" si="0"/>
        <v>3.4363459088593009</v>
      </c>
      <c r="L32" s="35">
        <v>2.8825942096399999E-2</v>
      </c>
    </row>
    <row r="33" spans="2:12" x14ac:dyDescent="0.2">
      <c r="B33" s="19">
        <v>29</v>
      </c>
      <c r="C33" s="21" t="s">
        <v>66</v>
      </c>
      <c r="D33" s="40">
        <v>21.689244709158704</v>
      </c>
      <c r="E33" s="35">
        <v>4.8321780895075985</v>
      </c>
      <c r="F33" s="35">
        <v>30.989654963896978</v>
      </c>
      <c r="G33" s="35">
        <v>6.8328483377774987</v>
      </c>
      <c r="H33" s="35">
        <v>0</v>
      </c>
      <c r="I33" s="35">
        <v>0.22500000000000001</v>
      </c>
      <c r="J33" s="35">
        <v>0</v>
      </c>
      <c r="K33" s="35">
        <f t="shared" si="0"/>
        <v>64.568926100340775</v>
      </c>
      <c r="L33" s="35">
        <v>0.6847289243764999</v>
      </c>
    </row>
    <row r="34" spans="2:12" x14ac:dyDescent="0.2">
      <c r="B34" s="19">
        <v>30</v>
      </c>
      <c r="C34" s="21" t="s">
        <v>67</v>
      </c>
      <c r="D34" s="40">
        <v>6.1092091069925987</v>
      </c>
      <c r="E34" s="35">
        <v>2.1685187665745995</v>
      </c>
      <c r="F34" s="35">
        <v>63.694878505831767</v>
      </c>
      <c r="G34" s="35">
        <v>10.798315099856191</v>
      </c>
      <c r="H34" s="35">
        <v>0</v>
      </c>
      <c r="I34" s="35">
        <v>1.0068000000000001</v>
      </c>
      <c r="J34" s="35">
        <v>0</v>
      </c>
      <c r="K34" s="35">
        <f t="shared" si="0"/>
        <v>83.777721479255163</v>
      </c>
      <c r="L34" s="35">
        <v>1.1206497788871002</v>
      </c>
    </row>
    <row r="35" spans="2:12" x14ac:dyDescent="0.2">
      <c r="B35" s="19">
        <v>31</v>
      </c>
      <c r="C35" s="20" t="s">
        <v>68</v>
      </c>
      <c r="D35" s="40">
        <v>0.31656631112899997</v>
      </c>
      <c r="E35" s="35">
        <v>0.2944468076774</v>
      </c>
      <c r="F35" s="35">
        <v>0.69846817315600007</v>
      </c>
      <c r="G35" s="35">
        <v>0.16156326912810001</v>
      </c>
      <c r="H35" s="35">
        <v>0</v>
      </c>
      <c r="I35" s="35">
        <v>0</v>
      </c>
      <c r="J35" s="35">
        <v>0</v>
      </c>
      <c r="K35" s="35">
        <f t="shared" si="0"/>
        <v>1.4710445610904999</v>
      </c>
      <c r="L35" s="35">
        <v>4.7362942257299999E-2</v>
      </c>
    </row>
    <row r="36" spans="2:12" x14ac:dyDescent="0.2">
      <c r="B36" s="19">
        <v>32</v>
      </c>
      <c r="C36" s="21" t="s">
        <v>69</v>
      </c>
      <c r="D36" s="40">
        <v>323.12182512992661</v>
      </c>
      <c r="E36" s="35">
        <v>13.370736358792593</v>
      </c>
      <c r="F36" s="35">
        <v>95.474202781837434</v>
      </c>
      <c r="G36" s="35">
        <v>19.751653566110097</v>
      </c>
      <c r="H36" s="35">
        <v>0</v>
      </c>
      <c r="I36" s="35">
        <v>1.9818</v>
      </c>
      <c r="J36" s="35">
        <v>0</v>
      </c>
      <c r="K36" s="35">
        <f t="shared" si="0"/>
        <v>453.70021783666681</v>
      </c>
      <c r="L36" s="35">
        <v>1.9084415912620001</v>
      </c>
    </row>
    <row r="37" spans="2:12" x14ac:dyDescent="0.2">
      <c r="B37" s="19">
        <v>33</v>
      </c>
      <c r="C37" s="21" t="s">
        <v>114</v>
      </c>
      <c r="D37" s="40">
        <v>147.63794673457579</v>
      </c>
      <c r="E37" s="35">
        <v>12.476458136982407</v>
      </c>
      <c r="F37" s="35">
        <v>102.69171690076139</v>
      </c>
      <c r="G37" s="35">
        <v>14.882429207934427</v>
      </c>
      <c r="H37" s="40">
        <v>0</v>
      </c>
      <c r="I37" s="35">
        <v>0.69359999999999999</v>
      </c>
      <c r="J37" s="40">
        <v>0</v>
      </c>
      <c r="K37" s="35">
        <f t="shared" si="0"/>
        <v>278.38215098025404</v>
      </c>
      <c r="L37" s="35">
        <v>1.3858242085518997</v>
      </c>
    </row>
    <row r="38" spans="2:12" x14ac:dyDescent="0.2">
      <c r="B38" s="19">
        <v>34</v>
      </c>
      <c r="C38" s="21" t="s">
        <v>70</v>
      </c>
      <c r="D38" s="40">
        <v>5.7681813869999996E-3</v>
      </c>
      <c r="E38" s="35">
        <v>0.14501644480629999</v>
      </c>
      <c r="F38" s="35">
        <v>2.9038217852378985</v>
      </c>
      <c r="G38" s="35">
        <v>1.3067724997397001</v>
      </c>
      <c r="H38" s="35">
        <v>0</v>
      </c>
      <c r="I38" s="35">
        <v>4.9200000000000001E-2</v>
      </c>
      <c r="J38" s="35">
        <v>0</v>
      </c>
      <c r="K38" s="35">
        <f t="shared" si="0"/>
        <v>4.4105789111708988</v>
      </c>
      <c r="L38" s="35">
        <v>1.1908741709499997E-2</v>
      </c>
    </row>
    <row r="39" spans="2:12" x14ac:dyDescent="0.2">
      <c r="B39" s="19">
        <v>35</v>
      </c>
      <c r="C39" s="21" t="s">
        <v>71</v>
      </c>
      <c r="D39" s="40">
        <v>101.44462984299111</v>
      </c>
      <c r="E39" s="35">
        <v>54.589065622099604</v>
      </c>
      <c r="F39" s="35">
        <v>216.10636099374415</v>
      </c>
      <c r="G39" s="35">
        <v>51.828060382285642</v>
      </c>
      <c r="H39" s="35">
        <v>0</v>
      </c>
      <c r="I39" s="35">
        <v>1.3103</v>
      </c>
      <c r="J39" s="35">
        <v>0</v>
      </c>
      <c r="K39" s="35">
        <f t="shared" si="0"/>
        <v>425.27841684112047</v>
      </c>
      <c r="L39" s="35">
        <v>1.8021435535710986</v>
      </c>
    </row>
    <row r="40" spans="2:12" x14ac:dyDescent="0.2">
      <c r="B40" s="19">
        <v>36</v>
      </c>
      <c r="C40" s="21" t="s">
        <v>72</v>
      </c>
      <c r="D40" s="40">
        <v>6.3297309581282999</v>
      </c>
      <c r="E40" s="35">
        <v>1.8508735648045</v>
      </c>
      <c r="F40" s="35">
        <v>11.153197825801682</v>
      </c>
      <c r="G40" s="35">
        <v>1.913714812315001</v>
      </c>
      <c r="H40" s="35">
        <v>0</v>
      </c>
      <c r="I40" s="35">
        <v>0</v>
      </c>
      <c r="J40" s="35">
        <v>0</v>
      </c>
      <c r="K40" s="35">
        <f t="shared" si="0"/>
        <v>21.24751716104948</v>
      </c>
      <c r="L40" s="35">
        <v>0.28582969873540004</v>
      </c>
    </row>
    <row r="41" spans="2:12" x14ac:dyDescent="0.2">
      <c r="B41" s="19">
        <v>37</v>
      </c>
      <c r="C41" s="21" t="s">
        <v>73</v>
      </c>
      <c r="D41" s="40">
        <v>110.46180093789285</v>
      </c>
      <c r="E41" s="35">
        <v>85.951921522576981</v>
      </c>
      <c r="F41" s="35">
        <v>132.73578022118281</v>
      </c>
      <c r="G41" s="35">
        <v>36.706669827457532</v>
      </c>
      <c r="H41" s="35">
        <v>0</v>
      </c>
      <c r="I41" s="35">
        <v>3.6721000000000004</v>
      </c>
      <c r="J41" s="35">
        <v>0</v>
      </c>
      <c r="K41" s="35">
        <f t="shared" si="0"/>
        <v>369.52827250911014</v>
      </c>
      <c r="L41" s="35">
        <v>3.2628241590802967</v>
      </c>
    </row>
    <row r="42" spans="2:12" ht="15" x14ac:dyDescent="0.2">
      <c r="B42" s="22" t="s">
        <v>11</v>
      </c>
      <c r="C42" s="4"/>
      <c r="D42" s="46">
        <f t="shared" ref="D42:L42" si="1">SUM(D5:D41)</f>
        <v>6773.4527138071498</v>
      </c>
      <c r="E42" s="35">
        <f>SUM(E5:E41)</f>
        <v>643.95434472636066</v>
      </c>
      <c r="F42" s="35">
        <f t="shared" si="1"/>
        <v>2557.9676269862316</v>
      </c>
      <c r="G42" s="35">
        <f>SUM(G5:G41)</f>
        <v>458.65056689352224</v>
      </c>
      <c r="H42" s="45">
        <f t="shared" si="1"/>
        <v>0</v>
      </c>
      <c r="I42" s="45">
        <f t="shared" si="1"/>
        <v>67.050102577664518</v>
      </c>
      <c r="J42" s="45">
        <f t="shared" si="1"/>
        <v>0</v>
      </c>
      <c r="K42" s="45">
        <f t="shared" si="1"/>
        <v>10501.075354990931</v>
      </c>
      <c r="L42" s="35">
        <f t="shared" si="1"/>
        <v>34.387970964347616</v>
      </c>
    </row>
    <row r="43" spans="2:12" x14ac:dyDescent="0.2">
      <c r="B43" t="s">
        <v>89</v>
      </c>
    </row>
    <row r="46" spans="2:12" x14ac:dyDescent="0.2">
      <c r="E46" s="51"/>
    </row>
  </sheetData>
  <mergeCells count="2">
    <mergeCell ref="B2:L2"/>
    <mergeCell ref="B3:L3"/>
  </mergeCells>
  <phoneticPr fontId="0" type="noConversion"/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Frmtfor AAUM disclosure</vt:lpstr>
      <vt:lpstr>Anex A2 Frmt AAUM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Lloyd Serrao</cp:lastModifiedBy>
  <cp:lastPrinted>2014-03-24T10:58:12Z</cp:lastPrinted>
  <dcterms:created xsi:type="dcterms:W3CDTF">2014-01-06T04:43:23Z</dcterms:created>
  <dcterms:modified xsi:type="dcterms:W3CDTF">2018-06-07T09:28:30Z</dcterms:modified>
</cp:coreProperties>
</file>