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L42" i="9" l="1"/>
  <c r="K7" i="9"/>
  <c r="K13" i="9"/>
  <c r="K15" i="9"/>
  <c r="H42" i="9"/>
  <c r="I42" i="9"/>
  <c r="J42" i="9"/>
  <c r="BK44" i="8"/>
  <c r="BK45" i="8" s="1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K39" i="8"/>
  <c r="BK36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C52" i="8"/>
  <c r="BK51" i="8"/>
  <c r="BK38" i="8"/>
  <c r="BK40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2" i="8"/>
  <c r="BK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1" i="8"/>
  <c r="BK42" i="8"/>
  <c r="BK43" i="8"/>
  <c r="N46" i="8"/>
  <c r="BK50" i="8"/>
  <c r="BK52" i="8" s="1"/>
  <c r="BK56" i="8"/>
  <c r="C57" i="8"/>
  <c r="C61" i="8" s="1"/>
  <c r="D57" i="8"/>
  <c r="E57" i="8"/>
  <c r="F57" i="8"/>
  <c r="G57" i="8"/>
  <c r="H57" i="8"/>
  <c r="I57" i="8"/>
  <c r="J57" i="8"/>
  <c r="K57" i="8"/>
  <c r="K61" i="8" s="1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9" i="8"/>
  <c r="BK60" i="8" s="1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T61" i="8" s="1"/>
  <c r="U60" i="8"/>
  <c r="V60" i="8"/>
  <c r="W60" i="8"/>
  <c r="X60" i="8"/>
  <c r="Y60" i="8"/>
  <c r="Z60" i="8"/>
  <c r="AA60" i="8"/>
  <c r="AB60" i="8"/>
  <c r="AB61" i="8" s="1"/>
  <c r="AC60" i="8"/>
  <c r="AD60" i="8"/>
  <c r="AE60" i="8"/>
  <c r="AF60" i="8"/>
  <c r="AG60" i="8"/>
  <c r="AH60" i="8"/>
  <c r="AI60" i="8"/>
  <c r="AJ60" i="8"/>
  <c r="AJ61" i="8" s="1"/>
  <c r="AK60" i="8"/>
  <c r="AL60" i="8"/>
  <c r="AM60" i="8"/>
  <c r="AN60" i="8"/>
  <c r="AO60" i="8"/>
  <c r="AP60" i="8"/>
  <c r="AQ60" i="8"/>
  <c r="AR60" i="8"/>
  <c r="AR61" i="8" s="1"/>
  <c r="AS60" i="8"/>
  <c r="AT60" i="8"/>
  <c r="AU60" i="8"/>
  <c r="AV60" i="8"/>
  <c r="AW60" i="8"/>
  <c r="AX60" i="8"/>
  <c r="AY60" i="8"/>
  <c r="AZ60" i="8"/>
  <c r="AZ61" i="8" s="1"/>
  <c r="BA60" i="8"/>
  <c r="BB60" i="8"/>
  <c r="BC60" i="8"/>
  <c r="BD60" i="8"/>
  <c r="BE60" i="8"/>
  <c r="BF60" i="8"/>
  <c r="BG60" i="8"/>
  <c r="BH60" i="8"/>
  <c r="BH61" i="8" s="1"/>
  <c r="BI60" i="8"/>
  <c r="BJ60" i="8"/>
  <c r="G61" i="8"/>
  <c r="P61" i="8"/>
  <c r="X61" i="8"/>
  <c r="AF61" i="8"/>
  <c r="AN61" i="8"/>
  <c r="AV61" i="8"/>
  <c r="BD61" i="8"/>
  <c r="BK65" i="8"/>
  <c r="BK66" i="8" s="1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71" i="8"/>
  <c r="BK72" i="8" s="1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K5" i="9" l="1"/>
  <c r="K42" i="9" s="1"/>
  <c r="G46" i="8"/>
  <c r="E61" i="8"/>
  <c r="BJ61" i="8"/>
  <c r="BF61" i="8"/>
  <c r="BB61" i="8"/>
  <c r="AX61" i="8"/>
  <c r="AT61" i="8"/>
  <c r="AP61" i="8"/>
  <c r="AL61" i="8"/>
  <c r="AH61" i="8"/>
  <c r="AD61" i="8"/>
  <c r="Z61" i="8"/>
  <c r="V61" i="8"/>
  <c r="R61" i="8"/>
  <c r="N61" i="8"/>
  <c r="BJ46" i="8"/>
  <c r="BH46" i="8"/>
  <c r="BF46" i="8"/>
  <c r="BD46" i="8"/>
  <c r="BB46" i="8"/>
  <c r="AZ46" i="8"/>
  <c r="AX46" i="8"/>
  <c r="AV46" i="8"/>
  <c r="AT46" i="8"/>
  <c r="AR46" i="8"/>
  <c r="AP46" i="8"/>
  <c r="AN46" i="8"/>
  <c r="AL46" i="8"/>
  <c r="AJ46" i="8"/>
  <c r="AH46" i="8"/>
  <c r="AF46" i="8"/>
  <c r="AD46" i="8"/>
  <c r="AB46" i="8"/>
  <c r="Z46" i="8"/>
  <c r="X46" i="8"/>
  <c r="V46" i="8"/>
  <c r="T46" i="8"/>
  <c r="R46" i="8"/>
  <c r="P46" i="8"/>
  <c r="L46" i="8"/>
  <c r="J46" i="8"/>
  <c r="H46" i="8"/>
  <c r="F46" i="8"/>
  <c r="R28" i="8"/>
  <c r="R68" i="8" s="1"/>
  <c r="I61" i="8"/>
  <c r="AE28" i="8"/>
  <c r="Y28" i="8"/>
  <c r="BK57" i="8"/>
  <c r="BK61" i="8" s="1"/>
  <c r="AL28" i="8"/>
  <c r="BI46" i="8"/>
  <c r="BG46" i="8"/>
  <c r="BE46" i="8"/>
  <c r="BC46" i="8"/>
  <c r="BA46" i="8"/>
  <c r="AY46" i="8"/>
  <c r="AW46" i="8"/>
  <c r="AU46" i="8"/>
  <c r="AS46" i="8"/>
  <c r="AQ46" i="8"/>
  <c r="AO46" i="8"/>
  <c r="AM46" i="8"/>
  <c r="AK46" i="8"/>
  <c r="AI46" i="8"/>
  <c r="AG46" i="8"/>
  <c r="AE46" i="8"/>
  <c r="AC46" i="8"/>
  <c r="AA46" i="8"/>
  <c r="Y46" i="8"/>
  <c r="W46" i="8"/>
  <c r="U46" i="8"/>
  <c r="Q46" i="8"/>
  <c r="O46" i="8"/>
  <c r="M46" i="8"/>
  <c r="K46" i="8"/>
  <c r="I46" i="8"/>
  <c r="E46" i="8"/>
  <c r="C46" i="8"/>
  <c r="BB28" i="8"/>
  <c r="BB68" i="8" s="1"/>
  <c r="BJ28" i="8"/>
  <c r="AT28" i="8"/>
  <c r="AT68" i="8" s="1"/>
  <c r="H28" i="8"/>
  <c r="BH28" i="8"/>
  <c r="BF28" i="8"/>
  <c r="BD28" i="8"/>
  <c r="AZ28" i="8"/>
  <c r="AZ68" i="8" s="1"/>
  <c r="AX28" i="8"/>
  <c r="AX68" i="8" s="1"/>
  <c r="AV28" i="8"/>
  <c r="AV68" i="8" s="1"/>
  <c r="AR28" i="8"/>
  <c r="AP28" i="8"/>
  <c r="AN28" i="8"/>
  <c r="AJ28" i="8"/>
  <c r="AJ68" i="8" s="1"/>
  <c r="AH28" i="8"/>
  <c r="AH68" i="8" s="1"/>
  <c r="Z28" i="8"/>
  <c r="X28" i="8"/>
  <c r="AA28" i="8"/>
  <c r="W28" i="8"/>
  <c r="T28" i="8"/>
  <c r="T68" i="8" s="1"/>
  <c r="P28" i="8"/>
  <c r="N28" i="8"/>
  <c r="N68" i="8" s="1"/>
  <c r="L28" i="8"/>
  <c r="F28" i="8"/>
  <c r="J61" i="8"/>
  <c r="H61" i="8"/>
  <c r="F61" i="8"/>
  <c r="D61" i="8"/>
  <c r="BI61" i="8"/>
  <c r="BG61" i="8"/>
  <c r="BE61" i="8"/>
  <c r="BC61" i="8"/>
  <c r="BA61" i="8"/>
  <c r="AY61" i="8"/>
  <c r="AW61" i="8"/>
  <c r="AU61" i="8"/>
  <c r="AS61" i="8"/>
  <c r="AQ61" i="8"/>
  <c r="AO61" i="8"/>
  <c r="AM61" i="8"/>
  <c r="AK61" i="8"/>
  <c r="AI61" i="8"/>
  <c r="AG61" i="8"/>
  <c r="AE61" i="8"/>
  <c r="AC61" i="8"/>
  <c r="AA61" i="8"/>
  <c r="Y61" i="8"/>
  <c r="W61" i="8"/>
  <c r="U61" i="8"/>
  <c r="S61" i="8"/>
  <c r="Q61" i="8"/>
  <c r="O61" i="8"/>
  <c r="M61" i="8"/>
  <c r="AF28" i="8"/>
  <c r="AF68" i="8" s="1"/>
  <c r="AD28" i="8"/>
  <c r="AD68" i="8" s="1"/>
  <c r="AB28" i="8"/>
  <c r="AB68" i="8" s="1"/>
  <c r="J28" i="8"/>
  <c r="D28" i="8"/>
  <c r="BI28" i="8"/>
  <c r="BI68" i="8" s="1"/>
  <c r="BG28" i="8"/>
  <c r="BE28" i="8"/>
  <c r="BE68" i="8" s="1"/>
  <c r="BC28" i="8"/>
  <c r="BC68" i="8" s="1"/>
  <c r="BA28" i="8"/>
  <c r="BA68" i="8" s="1"/>
  <c r="AY28" i="8"/>
  <c r="AW28" i="8"/>
  <c r="AW68" i="8" s="1"/>
  <c r="AU28" i="8"/>
  <c r="L61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G68" i="8" s="1"/>
  <c r="E28" i="8"/>
  <c r="C28" i="8"/>
  <c r="S46" i="8"/>
  <c r="BK46" i="8"/>
  <c r="D46" i="8"/>
  <c r="V28" i="8"/>
  <c r="BK27" i="8"/>
  <c r="BK15" i="8"/>
  <c r="I28" i="8"/>
  <c r="F68" i="8" l="1"/>
  <c r="BF68" i="8"/>
  <c r="U68" i="8"/>
  <c r="AG68" i="8"/>
  <c r="AK68" i="8"/>
  <c r="AO68" i="8"/>
  <c r="AS68" i="8"/>
  <c r="V68" i="8"/>
  <c r="Z68" i="8"/>
  <c r="AP68" i="8"/>
  <c r="BJ68" i="8"/>
  <c r="AL68" i="8"/>
  <c r="I68" i="8"/>
  <c r="J68" i="8"/>
  <c r="P68" i="8"/>
  <c r="X68" i="8"/>
  <c r="AN68" i="8"/>
  <c r="AR68" i="8"/>
  <c r="BD68" i="8"/>
  <c r="BH68" i="8"/>
  <c r="E68" i="8"/>
  <c r="K68" i="8"/>
  <c r="AC68" i="8"/>
  <c r="H68" i="8"/>
  <c r="Y68" i="8"/>
  <c r="AA68" i="8"/>
  <c r="C68" i="8"/>
  <c r="M68" i="8"/>
  <c r="Q68" i="8"/>
  <c r="AY68" i="8"/>
  <c r="BG68" i="8"/>
  <c r="AE68" i="8"/>
  <c r="W68" i="8"/>
  <c r="L68" i="8"/>
  <c r="AM68" i="8"/>
  <c r="D68" i="8"/>
  <c r="S68" i="8"/>
  <c r="O68" i="8"/>
  <c r="AI68" i="8"/>
  <c r="AQ68" i="8"/>
  <c r="AU68" i="8"/>
  <c r="BK28" i="8"/>
  <c r="BK68" i="8" s="1"/>
</calcChain>
</file>

<file path=xl/sharedStrings.xml><?xml version="1.0" encoding="utf-8"?>
<sst xmlns="http://schemas.openxmlformats.org/spreadsheetml/2006/main" count="176" uniqueCount="131">
  <si>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</si>
  <si>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</si>
  <si>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</si>
  <si>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</si>
  <si>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</si>
  <si>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</si>
  <si>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</si>
  <si>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</si>
  <si>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</si>
  <si>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</si>
  <si>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</si>
  <si>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</si>
  <si>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</si>
  <si>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</si>
  <si>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</si>
  <si>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</si>
  <si>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</si>
  <si>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</si>
  <si>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</si>
  <si>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</si>
  <si>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</si>
  <si>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</si>
  <si>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</si>
  <si>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</si>
  <si>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</si>
  <si>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</si>
  <si>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</si>
  <si>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</si>
  <si>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</si>
  <si>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</si>
  <si>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</si>
  <si>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</si>
  <si>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</si>
  <si>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</si>
  <si>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</si>
  <si>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</si>
  <si>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</si>
  <si>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</si>
  <si>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</si>
  <si>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</si>
  <si>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</si>
  <si>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</si>
  <si>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</si>
  <si>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</si>
  <si>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</si>
  <si>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</si>
  <si>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</si>
  <si>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</si>
  <si>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</si>
  <si>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</si>
  <si>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</si>
  <si>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</si>
  <si>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</si>
  <si>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</si>
  <si>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</si>
  <si>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</si>
  <si>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</si>
  <si>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</si>
  <si>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</si>
  <si>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</si>
  <si>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</si>
  <si>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</si>
  <si>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</si>
  <si>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</si>
  <si>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</si>
  <si>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</si>
  <si>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</si>
  <si>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</si>
  <si>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</si>
  <si>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</si>
  <si>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</si>
  <si>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</si>
  <si>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</si>
  <si>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</si>
  <si>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</si>
  <si>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</si>
  <si>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</si>
  <si>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</si>
  <si>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</si>
  <si>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</si>
  <si>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</si>
  <si>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</si>
  <si>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</si>
  <si>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</si>
  <si>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</si>
  <si>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</si>
  <si>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</si>
  <si>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</si>
  <si>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</si>
  <si>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</si>
  <si>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</si>
  <si>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</si>
  <si>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</si>
  <si>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</si>
  <si>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</si>
  <si>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</si>
  <si>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</si>
  <si>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</si>
  <si>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</si>
  <si>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</si>
  <si>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</si>
  <si>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</si>
  <si>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</si>
  <si>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</si>
  <si>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</si>
  <si>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</si>
  <si>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</si>
  <si>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</si>
  <si>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</si>
  <si>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</si>
  <si>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</si>
  <si>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</si>
  <si>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</si>
  <si>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</si>
  <si>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</si>
  <si>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</si>
  <si>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</si>
  <si>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</si>
  <si>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</si>
  <si>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</si>
  <si>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</si>
  <si>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</si>
  <si>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</si>
  <si>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</si>
  <si>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</si>
  <si>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</si>
  <si>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</si>
  <si>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</si>
  <si>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 xml:space="preserve">  -</t>
  </si>
  <si>
    <t>Table showing State wise /Union Territory wise contribution to AAUM of category of schemes as on 31st Dec, 2018</t>
  </si>
  <si>
    <t>IDBI Mutual Fund: Net Average Assets Under Management (AAUM) as on 31st DEC, 2018(All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</si>
</sst>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3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7"/>
  <sheetViews>
    <sheetView showGridLines="0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6" sqref="C16:BK16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54" t="s">
        <v>75</v>
      </c>
      <c r="B1" s="76" t="s">
        <v>28</v>
      </c>
      <c r="C1" s="64" t="s">
        <v>130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55"/>
      <c r="B2" s="77"/>
      <c r="C2" s="78" t="s">
        <v>27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  <c r="W2" s="78" t="s">
        <v>25</v>
      </c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80"/>
      <c r="AQ2" s="78" t="s">
        <v>26</v>
      </c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80"/>
      <c r="BK2" s="70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55"/>
      <c r="B3" s="77"/>
      <c r="C3" s="67" t="s">
        <v>120</v>
      </c>
      <c r="D3" s="68"/>
      <c r="E3" s="68"/>
      <c r="F3" s="68"/>
      <c r="G3" s="68"/>
      <c r="H3" s="68"/>
      <c r="I3" s="68"/>
      <c r="J3" s="68"/>
      <c r="K3" s="68"/>
      <c r="L3" s="69"/>
      <c r="M3" s="67" t="s">
        <v>121</v>
      </c>
      <c r="N3" s="68"/>
      <c r="O3" s="68"/>
      <c r="P3" s="68"/>
      <c r="Q3" s="68"/>
      <c r="R3" s="68"/>
      <c r="S3" s="68"/>
      <c r="T3" s="68"/>
      <c r="U3" s="68"/>
      <c r="V3" s="69"/>
      <c r="W3" s="67" t="s">
        <v>120</v>
      </c>
      <c r="X3" s="68"/>
      <c r="Y3" s="68"/>
      <c r="Z3" s="68"/>
      <c r="AA3" s="68"/>
      <c r="AB3" s="68"/>
      <c r="AC3" s="68"/>
      <c r="AD3" s="68"/>
      <c r="AE3" s="68"/>
      <c r="AF3" s="69"/>
      <c r="AG3" s="67" t="s">
        <v>121</v>
      </c>
      <c r="AH3" s="68"/>
      <c r="AI3" s="68"/>
      <c r="AJ3" s="68"/>
      <c r="AK3" s="68"/>
      <c r="AL3" s="68"/>
      <c r="AM3" s="68"/>
      <c r="AN3" s="68"/>
      <c r="AO3" s="68"/>
      <c r="AP3" s="69"/>
      <c r="AQ3" s="67" t="s">
        <v>120</v>
      </c>
      <c r="AR3" s="68"/>
      <c r="AS3" s="68"/>
      <c r="AT3" s="68"/>
      <c r="AU3" s="68"/>
      <c r="AV3" s="68"/>
      <c r="AW3" s="68"/>
      <c r="AX3" s="68"/>
      <c r="AY3" s="68"/>
      <c r="AZ3" s="69"/>
      <c r="BA3" s="67" t="s">
        <v>121</v>
      </c>
      <c r="BB3" s="68"/>
      <c r="BC3" s="68"/>
      <c r="BD3" s="68"/>
      <c r="BE3" s="68"/>
      <c r="BF3" s="68"/>
      <c r="BG3" s="68"/>
      <c r="BH3" s="68"/>
      <c r="BI3" s="68"/>
      <c r="BJ3" s="69"/>
      <c r="BK3" s="71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55"/>
      <c r="B4" s="77"/>
      <c r="C4" s="73" t="s">
        <v>34</v>
      </c>
      <c r="D4" s="74"/>
      <c r="E4" s="74"/>
      <c r="F4" s="74"/>
      <c r="G4" s="75"/>
      <c r="H4" s="73" t="s">
        <v>35</v>
      </c>
      <c r="I4" s="74"/>
      <c r="J4" s="74"/>
      <c r="K4" s="74"/>
      <c r="L4" s="75"/>
      <c r="M4" s="73" t="s">
        <v>34</v>
      </c>
      <c r="N4" s="74"/>
      <c r="O4" s="74"/>
      <c r="P4" s="74"/>
      <c r="Q4" s="75"/>
      <c r="R4" s="73" t="s">
        <v>35</v>
      </c>
      <c r="S4" s="74"/>
      <c r="T4" s="74"/>
      <c r="U4" s="74"/>
      <c r="V4" s="75"/>
      <c r="W4" s="73" t="s">
        <v>34</v>
      </c>
      <c r="X4" s="74"/>
      <c r="Y4" s="74"/>
      <c r="Z4" s="74"/>
      <c r="AA4" s="75"/>
      <c r="AB4" s="73" t="s">
        <v>35</v>
      </c>
      <c r="AC4" s="74"/>
      <c r="AD4" s="74"/>
      <c r="AE4" s="74"/>
      <c r="AF4" s="75"/>
      <c r="AG4" s="73" t="s">
        <v>34</v>
      </c>
      <c r="AH4" s="74"/>
      <c r="AI4" s="74"/>
      <c r="AJ4" s="74"/>
      <c r="AK4" s="75"/>
      <c r="AL4" s="73" t="s">
        <v>35</v>
      </c>
      <c r="AM4" s="74"/>
      <c r="AN4" s="74"/>
      <c r="AO4" s="74"/>
      <c r="AP4" s="75"/>
      <c r="AQ4" s="73" t="s">
        <v>34</v>
      </c>
      <c r="AR4" s="74"/>
      <c r="AS4" s="74"/>
      <c r="AT4" s="74"/>
      <c r="AU4" s="75"/>
      <c r="AV4" s="73" t="s">
        <v>35</v>
      </c>
      <c r="AW4" s="74"/>
      <c r="AX4" s="74"/>
      <c r="AY4" s="74"/>
      <c r="AZ4" s="75"/>
      <c r="BA4" s="73" t="s">
        <v>34</v>
      </c>
      <c r="BB4" s="74"/>
      <c r="BC4" s="74"/>
      <c r="BD4" s="74"/>
      <c r="BE4" s="75"/>
      <c r="BF4" s="73" t="s">
        <v>35</v>
      </c>
      <c r="BG4" s="74"/>
      <c r="BH4" s="74"/>
      <c r="BI4" s="74"/>
      <c r="BJ4" s="75"/>
      <c r="BK4" s="71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55"/>
      <c r="B5" s="77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2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59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60"/>
    </row>
    <row r="7" spans="1:107" x14ac:dyDescent="0.2">
      <c r="A7" s="17" t="s">
        <v>76</v>
      </c>
      <c r="B7" s="24" t="s">
        <v>12</v>
      </c>
      <c r="C7" s="59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60"/>
    </row>
    <row r="8" spans="1:107" x14ac:dyDescent="0.2">
      <c r="A8" s="17"/>
      <c r="B8" s="34" t="s">
        <v>101</v>
      </c>
      <c r="C8" s="40">
        <v>0</v>
      </c>
      <c r="D8" s="40">
        <v>113.00892295616092</v>
      </c>
      <c r="E8" s="40">
        <v>27.434823045354801</v>
      </c>
      <c r="F8" s="40">
        <v>0</v>
      </c>
      <c r="G8" s="40">
        <v>0</v>
      </c>
      <c r="H8" s="40">
        <v>4.8072794226284987</v>
      </c>
      <c r="I8" s="40">
        <v>2246.9893888721567</v>
      </c>
      <c r="J8" s="40">
        <v>990.60963716516733</v>
      </c>
      <c r="K8" s="40">
        <v>0</v>
      </c>
      <c r="L8" s="40">
        <v>46.996781042219624</v>
      </c>
      <c r="M8" s="40">
        <v>0</v>
      </c>
      <c r="N8" s="40">
        <v>5.3671572725805996</v>
      </c>
      <c r="O8" s="40">
        <v>0</v>
      </c>
      <c r="P8" s="40">
        <v>0</v>
      </c>
      <c r="Q8" s="40">
        <v>0</v>
      </c>
      <c r="R8" s="40">
        <v>1.6115988670523003</v>
      </c>
      <c r="S8" s="40">
        <v>164.50952316916062</v>
      </c>
      <c r="T8" s="40">
        <v>367.67919714357885</v>
      </c>
      <c r="U8" s="40">
        <v>0</v>
      </c>
      <c r="V8" s="40">
        <v>3.7462235732235998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5.557949152495099</v>
      </c>
      <c r="AC8" s="40">
        <v>139.56692586538114</v>
      </c>
      <c r="AD8" s="40">
        <v>54.925005800482701</v>
      </c>
      <c r="AE8" s="40">
        <v>0</v>
      </c>
      <c r="AF8" s="40">
        <v>125.86774796598054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4.111995374013997</v>
      </c>
      <c r="AM8" s="40">
        <v>49.648717706094608</v>
      </c>
      <c r="AN8" s="40">
        <v>709.0234184991898</v>
      </c>
      <c r="AO8" s="40">
        <v>0</v>
      </c>
      <c r="AP8" s="40">
        <v>45.163520367922587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6.7686861805868919</v>
      </c>
      <c r="AW8" s="40">
        <v>73.93070436715972</v>
      </c>
      <c r="AX8" s="40">
        <v>6.8541882252253998</v>
      </c>
      <c r="AY8" s="40">
        <v>0</v>
      </c>
      <c r="AZ8" s="40">
        <v>51.284424898380827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1.3654330511498998</v>
      </c>
      <c r="BG8" s="40">
        <v>5.4488378340645003</v>
      </c>
      <c r="BH8" s="40">
        <v>42.633774058289902</v>
      </c>
      <c r="BI8" s="40">
        <v>0</v>
      </c>
      <c r="BJ8" s="40">
        <v>2.6725721745472999</v>
      </c>
      <c r="BK8" s="41">
        <f>SUM(C8:BJ8)</f>
        <v>5297.5844340502499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113.00892295616092</v>
      </c>
      <c r="E9" s="38">
        <f t="shared" si="0"/>
        <v>27.434823045354801</v>
      </c>
      <c r="F9" s="38">
        <f t="shared" si="0"/>
        <v>0</v>
      </c>
      <c r="G9" s="38">
        <f t="shared" si="0"/>
        <v>0</v>
      </c>
      <c r="H9" s="38">
        <f t="shared" si="0"/>
        <v>4.8072794226284987</v>
      </c>
      <c r="I9" s="38">
        <f t="shared" si="0"/>
        <v>2246.9893888721567</v>
      </c>
      <c r="J9" s="38">
        <f t="shared" si="0"/>
        <v>990.60963716516733</v>
      </c>
      <c r="K9" s="38">
        <f t="shared" si="0"/>
        <v>0</v>
      </c>
      <c r="L9" s="38">
        <f t="shared" si="0"/>
        <v>46.996781042219624</v>
      </c>
      <c r="M9" s="38">
        <f t="shared" si="0"/>
        <v>0</v>
      </c>
      <c r="N9" s="38">
        <f t="shared" si="0"/>
        <v>5.3671572725805996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1.6115988670523003</v>
      </c>
      <c r="S9" s="38">
        <f t="shared" si="0"/>
        <v>164.50952316916062</v>
      </c>
      <c r="T9" s="38">
        <f t="shared" si="0"/>
        <v>367.67919714357885</v>
      </c>
      <c r="U9" s="38">
        <f t="shared" si="0"/>
        <v>0</v>
      </c>
      <c r="V9" s="38">
        <f t="shared" si="0"/>
        <v>3.7462235732235998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5.557949152495099</v>
      </c>
      <c r="AC9" s="38">
        <f t="shared" si="0"/>
        <v>139.56692586538114</v>
      </c>
      <c r="AD9" s="38">
        <f t="shared" si="0"/>
        <v>54.925005800482701</v>
      </c>
      <c r="AE9" s="38">
        <f t="shared" si="0"/>
        <v>0</v>
      </c>
      <c r="AF9" s="38">
        <f t="shared" si="0"/>
        <v>125.86774796598054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4.111995374013997</v>
      </c>
      <c r="AM9" s="38">
        <f t="shared" si="0"/>
        <v>49.648717706094608</v>
      </c>
      <c r="AN9" s="38">
        <f t="shared" si="0"/>
        <v>709.0234184991898</v>
      </c>
      <c r="AO9" s="38">
        <f t="shared" si="0"/>
        <v>0</v>
      </c>
      <c r="AP9" s="38">
        <f t="shared" si="0"/>
        <v>45.163520367922587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6.7686861805868919</v>
      </c>
      <c r="AW9" s="38">
        <f>(SUM(AW8))</f>
        <v>73.93070436715972</v>
      </c>
      <c r="AX9" s="38">
        <f t="shared" si="0"/>
        <v>6.8541882252253998</v>
      </c>
      <c r="AY9" s="38">
        <f t="shared" si="0"/>
        <v>0</v>
      </c>
      <c r="AZ9" s="38">
        <f t="shared" si="0"/>
        <v>51.284424898380827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1.3654330511498998</v>
      </c>
      <c r="BG9" s="38">
        <f t="shared" si="0"/>
        <v>5.4488378340645003</v>
      </c>
      <c r="BH9" s="38">
        <f t="shared" si="0"/>
        <v>42.633774058289902</v>
      </c>
      <c r="BI9" s="38">
        <f t="shared" si="0"/>
        <v>0</v>
      </c>
      <c r="BJ9" s="38">
        <f t="shared" si="0"/>
        <v>2.6725721745472999</v>
      </c>
      <c r="BK9" s="36">
        <f>SUM(BK8)</f>
        <v>5297.5844340502499</v>
      </c>
    </row>
    <row r="10" spans="1:107" x14ac:dyDescent="0.2">
      <c r="A10" s="17" t="s">
        <v>77</v>
      </c>
      <c r="B10" s="25" t="s">
        <v>3</v>
      </c>
      <c r="C10" s="59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60"/>
    </row>
    <row r="11" spans="1:107" x14ac:dyDescent="0.2">
      <c r="A11" s="17"/>
      <c r="B11" s="34" t="s">
        <v>102</v>
      </c>
      <c r="C11" s="40">
        <v>0</v>
      </c>
      <c r="D11" s="40">
        <v>6.176745225580401</v>
      </c>
      <c r="E11" s="40">
        <v>0</v>
      </c>
      <c r="F11" s="40">
        <v>0</v>
      </c>
      <c r="G11" s="40">
        <v>0</v>
      </c>
      <c r="H11" s="40">
        <v>0.25293127393440001</v>
      </c>
      <c r="I11" s="40">
        <v>0</v>
      </c>
      <c r="J11" s="40">
        <v>0</v>
      </c>
      <c r="K11" s="40">
        <v>0</v>
      </c>
      <c r="L11" s="40">
        <v>1.6746017947416001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0.15266408528910003</v>
      </c>
      <c r="S11" s="40">
        <v>0</v>
      </c>
      <c r="T11" s="40">
        <v>3.0554156984838001</v>
      </c>
      <c r="U11" s="40">
        <v>0</v>
      </c>
      <c r="V11" s="40">
        <v>0.11418877761289999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1.0237641125742001</v>
      </c>
      <c r="AC11" s="40">
        <v>0.13734418493540002</v>
      </c>
      <c r="AD11" s="40">
        <v>0</v>
      </c>
      <c r="AE11" s="40">
        <v>0</v>
      </c>
      <c r="AF11" s="40">
        <v>2.3893728832891004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0.86481412489690024</v>
      </c>
      <c r="AM11" s="40">
        <v>0.15253389387089999</v>
      </c>
      <c r="AN11" s="40">
        <v>4.8558803547415996</v>
      </c>
      <c r="AO11" s="40">
        <v>0</v>
      </c>
      <c r="AP11" s="40">
        <v>0.79040452270899997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0.55903817319049998</v>
      </c>
      <c r="AW11" s="40">
        <v>5.7658727609674987</v>
      </c>
      <c r="AX11" s="40">
        <v>0.18065139</v>
      </c>
      <c r="AY11" s="40">
        <v>0</v>
      </c>
      <c r="AZ11" s="40">
        <v>0.49358377574140005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3.8842006838000001E-2</v>
      </c>
      <c r="BG11" s="40">
        <v>7.3220369353999993E-3</v>
      </c>
      <c r="BH11" s="40">
        <v>0</v>
      </c>
      <c r="BI11" s="40">
        <v>0</v>
      </c>
      <c r="BJ11" s="40">
        <v>0.38980556180629999</v>
      </c>
      <c r="BK11" s="41">
        <f>SUM(C11:BJ11)</f>
        <v>29.075776638138404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6.176745225580401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0.25293127393440001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1.6746017947416001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0.15266408528910003</v>
      </c>
      <c r="S12" s="38">
        <f t="shared" si="1"/>
        <v>0</v>
      </c>
      <c r="T12" s="38">
        <f t="shared" si="1"/>
        <v>3.0554156984838001</v>
      </c>
      <c r="U12" s="38">
        <f t="shared" si="1"/>
        <v>0</v>
      </c>
      <c r="V12" s="38">
        <f t="shared" si="1"/>
        <v>0.11418877761289999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1.0237641125742001</v>
      </c>
      <c r="AC12" s="38">
        <f t="shared" si="1"/>
        <v>0.13734418493540002</v>
      </c>
      <c r="AD12" s="38">
        <f t="shared" si="1"/>
        <v>0</v>
      </c>
      <c r="AE12" s="38">
        <f t="shared" si="1"/>
        <v>0</v>
      </c>
      <c r="AF12" s="38">
        <f t="shared" si="1"/>
        <v>2.3893728832891004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0.86481412489690024</v>
      </c>
      <c r="AM12" s="38">
        <f t="shared" si="1"/>
        <v>0.15253389387089999</v>
      </c>
      <c r="AN12" s="38">
        <f t="shared" si="1"/>
        <v>4.8558803547415996</v>
      </c>
      <c r="AO12" s="38">
        <f t="shared" si="1"/>
        <v>0</v>
      </c>
      <c r="AP12" s="38">
        <f t="shared" si="1"/>
        <v>0.79040452270899997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0.55903817319049998</v>
      </c>
      <c r="AW12" s="38">
        <f>(SUM(AW11))</f>
        <v>5.7658727609674987</v>
      </c>
      <c r="AX12" s="38">
        <f t="shared" si="1"/>
        <v>0.18065139</v>
      </c>
      <c r="AY12" s="38">
        <f t="shared" si="1"/>
        <v>0</v>
      </c>
      <c r="AZ12" s="38">
        <f t="shared" si="1"/>
        <v>0.49358377574140005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3.8842006838000001E-2</v>
      </c>
      <c r="BG12" s="38">
        <f t="shared" si="1"/>
        <v>7.3220369353999993E-3</v>
      </c>
      <c r="BH12" s="38">
        <f t="shared" si="1"/>
        <v>0</v>
      </c>
      <c r="BI12" s="38">
        <f t="shared" si="1"/>
        <v>0</v>
      </c>
      <c r="BJ12" s="38">
        <f t="shared" si="1"/>
        <v>0.38980556180629999</v>
      </c>
      <c r="BK12" s="39">
        <f>SUM(BK11)</f>
        <v>29.075776638138404</v>
      </c>
    </row>
    <row r="13" spans="1:107" x14ac:dyDescent="0.2">
      <c r="A13" s="17" t="s">
        <v>78</v>
      </c>
      <c r="B13" s="25" t="s">
        <v>10</v>
      </c>
      <c r="C13" s="59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60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59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60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59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60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59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60"/>
    </row>
    <row r="23" spans="1:67" x14ac:dyDescent="0.2">
      <c r="A23" s="17"/>
      <c r="B23" s="34" t="s">
        <v>103</v>
      </c>
      <c r="C23" s="40">
        <v>0</v>
      </c>
      <c r="D23" s="40">
        <v>0.63179652200000003</v>
      </c>
      <c r="E23" s="40">
        <v>0</v>
      </c>
      <c r="F23" s="40">
        <v>0</v>
      </c>
      <c r="G23" s="40">
        <v>0</v>
      </c>
      <c r="H23" s="40">
        <v>0.13039448941860002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8.7051034547200007E-2</v>
      </c>
      <c r="S23" s="40">
        <v>0</v>
      </c>
      <c r="T23" s="40">
        <v>0.41257277841929996</v>
      </c>
      <c r="U23" s="40">
        <v>0</v>
      </c>
      <c r="V23" s="40">
        <v>7.0600151935399993E-2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2.8192136630443976</v>
      </c>
      <c r="AC23" s="40">
        <v>0.46500908580630002</v>
      </c>
      <c r="AD23" s="40">
        <v>0</v>
      </c>
      <c r="AE23" s="40">
        <v>0</v>
      </c>
      <c r="AF23" s="40">
        <v>2.4921005409341999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1.5673414994019998</v>
      </c>
      <c r="AM23" s="40">
        <v>0.49615210945150001</v>
      </c>
      <c r="AN23" s="40">
        <v>7.3930419354799992E-2</v>
      </c>
      <c r="AO23" s="40">
        <v>0</v>
      </c>
      <c r="AP23" s="40">
        <v>1.0491913887736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2.565821765985</v>
      </c>
      <c r="AW23" s="40">
        <v>5.1569449585158003</v>
      </c>
      <c r="AX23" s="40">
        <v>0</v>
      </c>
      <c r="AY23" s="40">
        <v>0</v>
      </c>
      <c r="AZ23" s="40">
        <v>2.1095923310311004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0.34324690222030008</v>
      </c>
      <c r="BG23" s="40">
        <v>0.24186527116109996</v>
      </c>
      <c r="BH23" s="40">
        <v>0</v>
      </c>
      <c r="BI23" s="40">
        <v>0</v>
      </c>
      <c r="BJ23" s="40">
        <v>0.3391326541934</v>
      </c>
      <c r="BK23" s="41">
        <f>SUM(C23:BJ23)</f>
        <v>21.051957566194002</v>
      </c>
      <c r="BL23" s="42"/>
      <c r="BN23" s="42"/>
    </row>
    <row r="24" spans="1:67" x14ac:dyDescent="0.2">
      <c r="A24" s="17"/>
      <c r="B24" s="34" t="s">
        <v>115</v>
      </c>
      <c r="C24" s="40">
        <v>0</v>
      </c>
      <c r="D24" s="40">
        <v>0.6824017385483</v>
      </c>
      <c r="E24" s="40">
        <v>0</v>
      </c>
      <c r="F24" s="40">
        <v>0</v>
      </c>
      <c r="G24" s="40">
        <v>0</v>
      </c>
      <c r="H24" s="40">
        <v>0.71331288138399984</v>
      </c>
      <c r="I24" s="40">
        <v>9.7267380419199995E-2</v>
      </c>
      <c r="J24" s="40">
        <v>1.7537258189998999</v>
      </c>
      <c r="K24" s="40">
        <v>0</v>
      </c>
      <c r="L24" s="40">
        <v>0.75241461261230014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0.36132922922419991</v>
      </c>
      <c r="S24" s="40">
        <v>0</v>
      </c>
      <c r="T24" s="40">
        <v>0</v>
      </c>
      <c r="U24" s="40">
        <v>0</v>
      </c>
      <c r="V24" s="40">
        <v>6.6264607354799998E-2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3.7410576315980015</v>
      </c>
      <c r="AC24" s="40">
        <v>2.7996853521934</v>
      </c>
      <c r="AD24" s="40">
        <v>0.63929222725800006</v>
      </c>
      <c r="AE24" s="40">
        <v>0</v>
      </c>
      <c r="AF24" s="40">
        <v>10.643588837189402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4.9434547218815013</v>
      </c>
      <c r="AM24" s="40">
        <v>8.0102109907415997</v>
      </c>
      <c r="AN24" s="40">
        <v>7.7945905063225007</v>
      </c>
      <c r="AO24" s="40">
        <v>0</v>
      </c>
      <c r="AP24" s="40">
        <v>5.1994467248358003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5.6514434771091997</v>
      </c>
      <c r="AW24" s="40">
        <v>28.565677305031198</v>
      </c>
      <c r="AX24" s="40">
        <v>0</v>
      </c>
      <c r="AY24" s="40">
        <v>0</v>
      </c>
      <c r="AZ24" s="40">
        <v>14.460702077318595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0.81982739267230009</v>
      </c>
      <c r="BG24" s="40">
        <v>6.2718154935400006E-2</v>
      </c>
      <c r="BH24" s="40">
        <v>1.6617198334515</v>
      </c>
      <c r="BI24" s="40">
        <v>0</v>
      </c>
      <c r="BJ24" s="40">
        <v>1.1453091803217998</v>
      </c>
      <c r="BK24" s="41">
        <f>SUM(C24:BJ24)</f>
        <v>100.56544068140289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8.5104065976772993</v>
      </c>
      <c r="E25" s="40">
        <v>0</v>
      </c>
      <c r="F25" s="40">
        <v>0</v>
      </c>
      <c r="G25" s="40">
        <v>0</v>
      </c>
      <c r="H25" s="40">
        <v>0.27730511341680003</v>
      </c>
      <c r="I25" s="40">
        <v>1.0008143791288</v>
      </c>
      <c r="J25" s="40">
        <v>2.5327743595483003</v>
      </c>
      <c r="K25" s="40">
        <v>0</v>
      </c>
      <c r="L25" s="40">
        <v>0.63398115970939994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0.22288794486969993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0.52705012648179994</v>
      </c>
      <c r="AC25" s="40">
        <v>3.2159906450000001E-4</v>
      </c>
      <c r="AD25" s="40">
        <v>0</v>
      </c>
      <c r="AE25" s="40">
        <v>0</v>
      </c>
      <c r="AF25" s="40">
        <v>3.7742168801601004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0.47211226022420005</v>
      </c>
      <c r="AM25" s="40">
        <v>2.6642426032100004E-2</v>
      </c>
      <c r="AN25" s="40">
        <v>0.1214459858386</v>
      </c>
      <c r="AO25" s="40">
        <v>0</v>
      </c>
      <c r="AP25" s="40">
        <v>0.88086507019329996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1.8703173378317002</v>
      </c>
      <c r="AW25" s="40">
        <v>19.328899152354403</v>
      </c>
      <c r="AX25" s="40">
        <v>12.2925134826451</v>
      </c>
      <c r="AY25" s="40">
        <v>0</v>
      </c>
      <c r="AZ25" s="40">
        <v>3.5888450370952998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0.26163558373999996</v>
      </c>
      <c r="BG25" s="40">
        <v>0</v>
      </c>
      <c r="BH25" s="40">
        <v>0</v>
      </c>
      <c r="BI25" s="40">
        <v>0</v>
      </c>
      <c r="BJ25" s="40">
        <v>0.79244161041920003</v>
      </c>
      <c r="BK25" s="41">
        <f>SUM(C25:BJ25)</f>
        <v>57.115476106430606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0.68777414945149995</v>
      </c>
      <c r="E26" s="40">
        <v>0</v>
      </c>
      <c r="F26" s="40">
        <v>0</v>
      </c>
      <c r="G26" s="40">
        <v>0</v>
      </c>
      <c r="H26" s="40">
        <v>1.2806816752188004</v>
      </c>
      <c r="I26" s="40">
        <v>62.850600543434751</v>
      </c>
      <c r="J26" s="40">
        <v>37.657283143870799</v>
      </c>
      <c r="K26" s="40">
        <v>0</v>
      </c>
      <c r="L26" s="40">
        <v>9.0247308815781011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0.84811141467200024</v>
      </c>
      <c r="S26" s="40">
        <v>7.9404798642255008</v>
      </c>
      <c r="T26" s="40">
        <v>25.3085126474516</v>
      </c>
      <c r="U26" s="40">
        <v>0</v>
      </c>
      <c r="V26" s="40">
        <v>1.3491007361282001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3.0545485289902001</v>
      </c>
      <c r="AC26" s="40">
        <v>21.018611620965196</v>
      </c>
      <c r="AD26" s="40">
        <v>0.38002838406450001</v>
      </c>
      <c r="AE26" s="40">
        <v>0</v>
      </c>
      <c r="AF26" s="40">
        <v>69.78759887970071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3.6155914157953988</v>
      </c>
      <c r="AM26" s="40">
        <v>10.6062337469669</v>
      </c>
      <c r="AN26" s="40">
        <v>3.0545735925802999</v>
      </c>
      <c r="AO26" s="40">
        <v>0</v>
      </c>
      <c r="AP26" s="40">
        <v>16.482459031317994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7.0786289912255</v>
      </c>
      <c r="AW26" s="40">
        <v>33.674400694578587</v>
      </c>
      <c r="AX26" s="40">
        <v>0.16568760693539999</v>
      </c>
      <c r="AY26" s="40">
        <v>0</v>
      </c>
      <c r="AZ26" s="40">
        <v>23.5226766744759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1.4728916830859999</v>
      </c>
      <c r="BG26" s="40">
        <v>4.0143840541926998</v>
      </c>
      <c r="BH26" s="40">
        <v>7.6232788371933999</v>
      </c>
      <c r="BI26" s="40">
        <v>0</v>
      </c>
      <c r="BJ26" s="40">
        <v>5.3154030244494024</v>
      </c>
      <c r="BK26" s="41">
        <f>SUM(C26:BJ26)</f>
        <v>357.81427182254941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10.512379007677099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2.4016941594382004</v>
      </c>
      <c r="I27" s="38">
        <f t="shared" si="7"/>
        <v>63.948682302982753</v>
      </c>
      <c r="J27" s="38">
        <f t="shared" si="7"/>
        <v>41.943783322419002</v>
      </c>
      <c r="K27" s="38">
        <f t="shared" si="7"/>
        <v>0</v>
      </c>
      <c r="L27" s="38">
        <f t="shared" si="7"/>
        <v>10.411126653899801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1.5193796233131001</v>
      </c>
      <c r="S27" s="38">
        <f t="shared" si="7"/>
        <v>7.9404798642255008</v>
      </c>
      <c r="T27" s="38">
        <f t="shared" si="7"/>
        <v>25.7210854258709</v>
      </c>
      <c r="U27" s="38">
        <f t="shared" si="7"/>
        <v>0</v>
      </c>
      <c r="V27" s="38">
        <f t="shared" si="7"/>
        <v>1.4859654954184001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10.141869950114399</v>
      </c>
      <c r="AC27" s="38">
        <f t="shared" si="7"/>
        <v>24.283627658029395</v>
      </c>
      <c r="AD27" s="38">
        <f t="shared" si="7"/>
        <v>1.0193206113225002</v>
      </c>
      <c r="AE27" s="38">
        <f t="shared" si="7"/>
        <v>0</v>
      </c>
      <c r="AF27" s="38">
        <f t="shared" si="7"/>
        <v>86.697505137984407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10.5984998973031</v>
      </c>
      <c r="AM27" s="38">
        <f t="shared" si="7"/>
        <v>19.1392392731921</v>
      </c>
      <c r="AN27" s="38">
        <f t="shared" si="7"/>
        <v>11.044540504096201</v>
      </c>
      <c r="AO27" s="38">
        <f t="shared" si="7"/>
        <v>0</v>
      </c>
      <c r="AP27" s="38">
        <f t="shared" si="7"/>
        <v>23.611962215120695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17.166211572151401</v>
      </c>
      <c r="AW27" s="38">
        <f t="shared" si="7"/>
        <v>86.725922110479985</v>
      </c>
      <c r="AX27" s="38">
        <f t="shared" si="7"/>
        <v>12.4582010895805</v>
      </c>
      <c r="AY27" s="38">
        <f t="shared" si="7"/>
        <v>0</v>
      </c>
      <c r="AZ27" s="38">
        <f t="shared" si="7"/>
        <v>43.681816119920896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2.8976015617185999</v>
      </c>
      <c r="BG27" s="38">
        <f t="shared" si="7"/>
        <v>4.3189674802892002</v>
      </c>
      <c r="BH27" s="38">
        <f t="shared" si="7"/>
        <v>9.2849986706448995</v>
      </c>
      <c r="BI27" s="38">
        <f t="shared" si="7"/>
        <v>0</v>
      </c>
      <c r="BJ27" s="38">
        <f t="shared" si="7"/>
        <v>7.5922864693838026</v>
      </c>
      <c r="BK27" s="38">
        <f>SUM(BK23:BK26)</f>
        <v>536.54714617657692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129.69804718941842</v>
      </c>
      <c r="E28" s="38">
        <f t="shared" si="8"/>
        <v>27.434823045354801</v>
      </c>
      <c r="F28" s="38">
        <f t="shared" si="8"/>
        <v>0</v>
      </c>
      <c r="G28" s="38">
        <f t="shared" si="8"/>
        <v>0</v>
      </c>
      <c r="H28" s="38">
        <f t="shared" si="8"/>
        <v>7.461904856001099</v>
      </c>
      <c r="I28" s="38">
        <f t="shared" si="8"/>
        <v>2310.9380711751396</v>
      </c>
      <c r="J28" s="38">
        <f t="shared" si="8"/>
        <v>1032.5534204875864</v>
      </c>
      <c r="K28" s="38">
        <f t="shared" si="8"/>
        <v>0</v>
      </c>
      <c r="L28" s="38">
        <f t="shared" si="8"/>
        <v>59.082509490861021</v>
      </c>
      <c r="M28" s="38">
        <f t="shared" si="8"/>
        <v>0</v>
      </c>
      <c r="N28" s="38">
        <f t="shared" si="8"/>
        <v>5.3671572725805996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3.2836425756545005</v>
      </c>
      <c r="S28" s="38">
        <f t="shared" si="8"/>
        <v>172.45000303338611</v>
      </c>
      <c r="T28" s="38">
        <f t="shared" si="8"/>
        <v>396.45569826793354</v>
      </c>
      <c r="U28" s="38">
        <f t="shared" si="8"/>
        <v>0</v>
      </c>
      <c r="V28" s="38">
        <f t="shared" si="8"/>
        <v>5.3463778462548994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16.723583215183698</v>
      </c>
      <c r="AC28" s="38">
        <f t="shared" si="8"/>
        <v>163.98789770834591</v>
      </c>
      <c r="AD28" s="38">
        <f t="shared" si="8"/>
        <v>55.9443264118052</v>
      </c>
      <c r="AE28" s="38">
        <f t="shared" si="8"/>
        <v>0</v>
      </c>
      <c r="AF28" s="38">
        <f t="shared" si="8"/>
        <v>214.95462598725408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15.575309396213996</v>
      </c>
      <c r="AM28" s="38">
        <f t="shared" si="9"/>
        <v>68.940490873157614</v>
      </c>
      <c r="AN28" s="38">
        <f t="shared" si="9"/>
        <v>724.92383935802752</v>
      </c>
      <c r="AO28" s="38">
        <f t="shared" si="9"/>
        <v>0</v>
      </c>
      <c r="AP28" s="38">
        <f t="shared" si="9"/>
        <v>69.565887105752282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24.493935925928792</v>
      </c>
      <c r="AW28" s="38">
        <f t="shared" si="9"/>
        <v>166.4224992386072</v>
      </c>
      <c r="AX28" s="38">
        <f t="shared" si="9"/>
        <v>19.4930407048059</v>
      </c>
      <c r="AY28" s="38">
        <f t="shared" si="9"/>
        <v>0</v>
      </c>
      <c r="AZ28" s="38">
        <f t="shared" si="9"/>
        <v>95.459824794043129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4.3018766197064995</v>
      </c>
      <c r="BG28" s="38">
        <f t="shared" si="9"/>
        <v>9.7751273512891004</v>
      </c>
      <c r="BH28" s="38">
        <f t="shared" si="9"/>
        <v>51.918772728934798</v>
      </c>
      <c r="BI28" s="38">
        <f t="shared" si="9"/>
        <v>0</v>
      </c>
      <c r="BJ28" s="38">
        <f t="shared" si="9"/>
        <v>10.654664205737403</v>
      </c>
      <c r="BK28" s="38">
        <f t="shared" si="9"/>
        <v>5863.2073568649648</v>
      </c>
    </row>
    <row r="29" spans="1:67" ht="3.75" customHeight="1" x14ac:dyDescent="0.2">
      <c r="A29" s="17"/>
      <c r="B29" s="28"/>
      <c r="C29" s="59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60"/>
    </row>
    <row r="30" spans="1:67" x14ac:dyDescent="0.2">
      <c r="A30" s="17" t="s">
        <v>1</v>
      </c>
      <c r="B30" s="24" t="s">
        <v>7</v>
      </c>
      <c r="C30" s="59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60"/>
    </row>
    <row r="31" spans="1:67" s="5" customFormat="1" x14ac:dyDescent="0.2">
      <c r="A31" s="17" t="s">
        <v>76</v>
      </c>
      <c r="B31" s="25" t="s">
        <v>2</v>
      </c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3"/>
    </row>
    <row r="32" spans="1:67" s="50" customFormat="1" x14ac:dyDescent="0.2">
      <c r="A32" s="47"/>
      <c r="B32" s="48" t="s">
        <v>106</v>
      </c>
      <c r="C32" s="40">
        <v>0</v>
      </c>
      <c r="D32" s="40">
        <v>0.71525799751609997</v>
      </c>
      <c r="E32" s="40">
        <v>0</v>
      </c>
      <c r="F32" s="40">
        <v>0</v>
      </c>
      <c r="G32" s="40">
        <v>0</v>
      </c>
      <c r="H32" s="40">
        <v>13.903407722287513</v>
      </c>
      <c r="I32" s="40">
        <v>3.5048366064400004E-2</v>
      </c>
      <c r="J32" s="40">
        <v>0</v>
      </c>
      <c r="K32" s="40">
        <v>0</v>
      </c>
      <c r="L32" s="40">
        <v>1.5733774217398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8.7286319368342884</v>
      </c>
      <c r="S32" s="40">
        <v>0</v>
      </c>
      <c r="T32" s="40">
        <v>0</v>
      </c>
      <c r="U32" s="40">
        <v>0</v>
      </c>
      <c r="V32" s="40">
        <v>0.46628511841860004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84.897778781624098</v>
      </c>
      <c r="AC32" s="40">
        <v>1.1810427034510003</v>
      </c>
      <c r="AD32" s="40">
        <v>0</v>
      </c>
      <c r="AE32" s="40">
        <v>0</v>
      </c>
      <c r="AF32" s="40">
        <v>23.082659899080515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69.558519089643752</v>
      </c>
      <c r="AM32" s="40">
        <v>0.58204607406419995</v>
      </c>
      <c r="AN32" s="40">
        <v>0</v>
      </c>
      <c r="AO32" s="40">
        <v>0</v>
      </c>
      <c r="AP32" s="40">
        <v>8.5730129218936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295.38836428894678</v>
      </c>
      <c r="AW32" s="40">
        <v>5.7389140609662981</v>
      </c>
      <c r="AX32" s="40">
        <v>0</v>
      </c>
      <c r="AY32" s="40">
        <v>0</v>
      </c>
      <c r="AZ32" s="40">
        <v>51.700349461324713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55.43865474987242</v>
      </c>
      <c r="BG32" s="40">
        <v>0.12863546645160001</v>
      </c>
      <c r="BH32" s="40">
        <v>0</v>
      </c>
      <c r="BI32" s="40">
        <v>0</v>
      </c>
      <c r="BJ32" s="40">
        <v>3.2446395408347994</v>
      </c>
      <c r="BK32" s="49">
        <f>SUM(C32:BJ32)</f>
        <v>624.93662560101438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0.71525799751609997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13.903407722287513</v>
      </c>
      <c r="I33" s="38">
        <f t="shared" si="10"/>
        <v>3.5048366064400004E-2</v>
      </c>
      <c r="J33" s="38">
        <f t="shared" si="10"/>
        <v>0</v>
      </c>
      <c r="K33" s="38">
        <f t="shared" si="10"/>
        <v>0</v>
      </c>
      <c r="L33" s="38">
        <f t="shared" si="10"/>
        <v>1.5733774217398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8.7286319368342884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0.46628511841860004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84.897778781624098</v>
      </c>
      <c r="AC33" s="38">
        <f t="shared" si="10"/>
        <v>1.1810427034510003</v>
      </c>
      <c r="AD33" s="38">
        <f t="shared" si="10"/>
        <v>0</v>
      </c>
      <c r="AE33" s="38">
        <f t="shared" si="10"/>
        <v>0</v>
      </c>
      <c r="AF33" s="38">
        <f t="shared" si="10"/>
        <v>23.082659899080515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69.558519089643752</v>
      </c>
      <c r="AM33" s="38">
        <f t="shared" si="10"/>
        <v>0.58204607406419995</v>
      </c>
      <c r="AN33" s="38">
        <f t="shared" si="10"/>
        <v>0</v>
      </c>
      <c r="AO33" s="38">
        <f t="shared" si="10"/>
        <v>0</v>
      </c>
      <c r="AP33" s="38">
        <f t="shared" si="10"/>
        <v>8.5730129218936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295.38836428894678</v>
      </c>
      <c r="AW33" s="38">
        <f t="shared" si="10"/>
        <v>5.7389140609662981</v>
      </c>
      <c r="AX33" s="38">
        <f t="shared" si="10"/>
        <v>0</v>
      </c>
      <c r="AY33" s="38">
        <f t="shared" si="10"/>
        <v>0</v>
      </c>
      <c r="AZ33" s="38">
        <f t="shared" si="10"/>
        <v>51.700349461324713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55.43865474987242</v>
      </c>
      <c r="BG33" s="38">
        <f t="shared" si="10"/>
        <v>0.12863546645160001</v>
      </c>
      <c r="BH33" s="38">
        <f t="shared" si="10"/>
        <v>0</v>
      </c>
      <c r="BI33" s="38">
        <f t="shared" si="10"/>
        <v>0</v>
      </c>
      <c r="BJ33" s="38">
        <f t="shared" si="10"/>
        <v>3.2446395408347994</v>
      </c>
      <c r="BK33" s="38">
        <f>SUM(BK32)</f>
        <v>624.93662560101438</v>
      </c>
    </row>
    <row r="34" spans="1:67" x14ac:dyDescent="0.2">
      <c r="A34" s="17" t="s">
        <v>77</v>
      </c>
      <c r="B34" s="25" t="s">
        <v>15</v>
      </c>
      <c r="C34" s="59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60"/>
    </row>
    <row r="35" spans="1:67" x14ac:dyDescent="0.2">
      <c r="A35" s="17"/>
      <c r="B35" s="34" t="s">
        <v>107</v>
      </c>
      <c r="C35" s="40">
        <v>0</v>
      </c>
      <c r="D35" s="40">
        <v>0.69216269699999999</v>
      </c>
      <c r="E35" s="40">
        <v>0</v>
      </c>
      <c r="F35" s="40">
        <v>0</v>
      </c>
      <c r="G35" s="40">
        <v>0</v>
      </c>
      <c r="H35" s="40">
        <v>5.2119464527698032</v>
      </c>
      <c r="I35" s="40">
        <v>1.4588063488706999</v>
      </c>
      <c r="J35" s="40">
        <v>0</v>
      </c>
      <c r="K35" s="40">
        <v>0</v>
      </c>
      <c r="L35" s="40">
        <v>2.7586085991920992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1.8941733868483981</v>
      </c>
      <c r="S35" s="40">
        <v>0</v>
      </c>
      <c r="T35" s="40">
        <v>0</v>
      </c>
      <c r="U35" s="40">
        <v>0</v>
      </c>
      <c r="V35" s="40">
        <v>0.72885062206340012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41.20820345323758</v>
      </c>
      <c r="AC35" s="40">
        <v>2.8741150358052003</v>
      </c>
      <c r="AD35" s="40">
        <v>0</v>
      </c>
      <c r="AE35" s="40">
        <v>0</v>
      </c>
      <c r="AF35" s="40">
        <v>18.289239557212088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35.87134875687768</v>
      </c>
      <c r="AM35" s="40">
        <v>6.264972835459999E-2</v>
      </c>
      <c r="AN35" s="40">
        <v>0</v>
      </c>
      <c r="AO35" s="40">
        <v>0</v>
      </c>
      <c r="AP35" s="40">
        <v>5.0793334176063967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128.03243846971961</v>
      </c>
      <c r="AW35" s="40">
        <v>7.7623143572871012</v>
      </c>
      <c r="AX35" s="40">
        <v>0</v>
      </c>
      <c r="AY35" s="40">
        <v>0</v>
      </c>
      <c r="AZ35" s="40">
        <v>68.115618240943462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21.186440836622602</v>
      </c>
      <c r="BG35" s="40">
        <v>5.6835090677738993</v>
      </c>
      <c r="BH35" s="40">
        <v>0</v>
      </c>
      <c r="BI35" s="40">
        <v>0</v>
      </c>
      <c r="BJ35" s="40">
        <v>4.3777063167712011</v>
      </c>
      <c r="BK35" s="41">
        <f>SUM(C35:BJ35)</f>
        <v>351.28746534495582</v>
      </c>
      <c r="BM35" s="42"/>
      <c r="BO35" s="42"/>
    </row>
    <row r="36" spans="1:67" x14ac:dyDescent="0.2">
      <c r="A36" s="17"/>
      <c r="B36" s="34" t="s">
        <v>126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6.0036732867399911E-2</v>
      </c>
      <c r="I36" s="40">
        <v>0</v>
      </c>
      <c r="J36" s="40">
        <v>0</v>
      </c>
      <c r="K36" s="40">
        <v>0</v>
      </c>
      <c r="L36" s="40">
        <v>8.75321321609E-2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4.0418892674299989E-2</v>
      </c>
      <c r="S36" s="40">
        <v>0</v>
      </c>
      <c r="T36" s="40">
        <v>0</v>
      </c>
      <c r="U36" s="40">
        <v>0</v>
      </c>
      <c r="V36" s="40">
        <v>2.93932241934E-2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5.2964416014222602</v>
      </c>
      <c r="AC36" s="40">
        <v>0.54198683870779996</v>
      </c>
      <c r="AD36" s="40">
        <v>0</v>
      </c>
      <c r="AE36" s="40">
        <v>0</v>
      </c>
      <c r="AF36" s="40">
        <v>6.784667392228922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4.9351805123764514</v>
      </c>
      <c r="AM36" s="40">
        <v>0.33536682309549998</v>
      </c>
      <c r="AN36" s="40">
        <v>1.9419179999999998E-2</v>
      </c>
      <c r="AO36" s="40">
        <v>0</v>
      </c>
      <c r="AP36" s="40">
        <v>3.788118074948891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0.26390904208440008</v>
      </c>
      <c r="AW36" s="40">
        <v>0</v>
      </c>
      <c r="AX36" s="40">
        <v>0</v>
      </c>
      <c r="AY36" s="40">
        <v>0</v>
      </c>
      <c r="AZ36" s="40">
        <v>0.14100905957990001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0.15481064879979994</v>
      </c>
      <c r="BG36" s="40">
        <v>0</v>
      </c>
      <c r="BH36" s="40">
        <v>0</v>
      </c>
      <c r="BI36" s="40">
        <v>0</v>
      </c>
      <c r="BJ36" s="40">
        <v>7.6477096773800005E-2</v>
      </c>
      <c r="BK36" s="41">
        <f>SUM(C36:BJ36)</f>
        <v>22.554767251913724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0.48933324800000005</v>
      </c>
      <c r="E37" s="40">
        <v>0</v>
      </c>
      <c r="F37" s="40">
        <v>0</v>
      </c>
      <c r="G37" s="40">
        <v>0</v>
      </c>
      <c r="H37" s="40">
        <v>2.4523824305153159</v>
      </c>
      <c r="I37" s="40">
        <v>0.2449112903225</v>
      </c>
      <c r="J37" s="40">
        <v>0</v>
      </c>
      <c r="K37" s="40">
        <v>0</v>
      </c>
      <c r="L37" s="40">
        <v>0.80466723251539984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2.6921983568674097</v>
      </c>
      <c r="S37" s="40">
        <v>0</v>
      </c>
      <c r="T37" s="40">
        <v>1.169770371</v>
      </c>
      <c r="U37" s="40">
        <v>0</v>
      </c>
      <c r="V37" s="40">
        <v>0.18799787658029998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60.41496790095723</v>
      </c>
      <c r="AC37" s="40">
        <v>6.917753292804</v>
      </c>
      <c r="AD37" s="40">
        <v>0</v>
      </c>
      <c r="AE37" s="40">
        <v>0</v>
      </c>
      <c r="AF37" s="40">
        <v>59.675062618699613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75.388658118580281</v>
      </c>
      <c r="AM37" s="40">
        <v>4.7459368249340992</v>
      </c>
      <c r="AN37" s="40">
        <v>0.42821129032239996</v>
      </c>
      <c r="AO37" s="40">
        <v>0</v>
      </c>
      <c r="AP37" s="40">
        <v>36.404387810163676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12.482637786702961</v>
      </c>
      <c r="AW37" s="40">
        <v>3.8341108816119003</v>
      </c>
      <c r="AX37" s="40">
        <v>0</v>
      </c>
      <c r="AY37" s="40">
        <v>0</v>
      </c>
      <c r="AZ37" s="40">
        <v>8.7473375663501027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5.5632024609645185</v>
      </c>
      <c r="BG37" s="40">
        <v>0.48540258199989994</v>
      </c>
      <c r="BH37" s="40">
        <v>0</v>
      </c>
      <c r="BI37" s="40">
        <v>0</v>
      </c>
      <c r="BJ37" s="40">
        <v>2.9951896217401006</v>
      </c>
      <c r="BK37" s="41">
        <f>SUM(C37:BJ37)</f>
        <v>286.12411956163169</v>
      </c>
      <c r="BM37" s="42"/>
      <c r="BO37" s="42"/>
    </row>
    <row r="38" spans="1:67" x14ac:dyDescent="0.2">
      <c r="A38" s="17"/>
      <c r="B38" s="34" t="s">
        <v>124</v>
      </c>
      <c r="C38" s="40">
        <v>0</v>
      </c>
      <c r="D38" s="40">
        <v>0.49578262825800001</v>
      </c>
      <c r="E38" s="40">
        <v>0</v>
      </c>
      <c r="F38" s="40">
        <v>0</v>
      </c>
      <c r="G38" s="40">
        <v>0</v>
      </c>
      <c r="H38" s="40">
        <v>1.1330532130735029</v>
      </c>
      <c r="I38" s="40">
        <v>9.9354838709600005E-2</v>
      </c>
      <c r="J38" s="40">
        <v>0</v>
      </c>
      <c r="K38" s="40">
        <v>0</v>
      </c>
      <c r="L38" s="40">
        <v>1.7811434178703001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0.80747079920530063</v>
      </c>
      <c r="S38" s="40">
        <v>0</v>
      </c>
      <c r="T38" s="40">
        <v>0</v>
      </c>
      <c r="U38" s="40">
        <v>0</v>
      </c>
      <c r="V38" s="40">
        <v>0.26892505861249999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38.250588452659279</v>
      </c>
      <c r="AC38" s="40">
        <v>6.1325884909970991</v>
      </c>
      <c r="AD38" s="40">
        <v>0</v>
      </c>
      <c r="AE38" s="40">
        <v>0</v>
      </c>
      <c r="AF38" s="40">
        <v>38.730146185815634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38.63339761005917</v>
      </c>
      <c r="AM38" s="40">
        <v>3.8946843599015999</v>
      </c>
      <c r="AN38" s="40">
        <v>0</v>
      </c>
      <c r="AO38" s="40">
        <v>0</v>
      </c>
      <c r="AP38" s="40">
        <v>22.091828761566134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7.2963559458022083</v>
      </c>
      <c r="AW38" s="40">
        <v>0.38184626709660002</v>
      </c>
      <c r="AX38" s="40">
        <v>0</v>
      </c>
      <c r="AY38" s="40">
        <v>0</v>
      </c>
      <c r="AZ38" s="40">
        <v>3.268292167514101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4.0534861283137271</v>
      </c>
      <c r="BG38" s="40">
        <v>1.5458892138064</v>
      </c>
      <c r="BH38" s="40">
        <v>0</v>
      </c>
      <c r="BI38" s="40">
        <v>0</v>
      </c>
      <c r="BJ38" s="40">
        <v>1.2076817134504998</v>
      </c>
      <c r="BK38" s="41">
        <f t="shared" ref="BK38:BK40" si="11">SUM(C38:BJ38)</f>
        <v>170.07251525271164</v>
      </c>
      <c r="BM38" s="42"/>
      <c r="BO38" s="42"/>
    </row>
    <row r="39" spans="1:67" x14ac:dyDescent="0.2">
      <c r="A39" s="17"/>
      <c r="B39" s="34" t="s">
        <v>108</v>
      </c>
      <c r="C39" s="40">
        <v>0</v>
      </c>
      <c r="D39" s="40">
        <v>0.63901771090320003</v>
      </c>
      <c r="E39" s="40">
        <v>0</v>
      </c>
      <c r="F39" s="40">
        <v>0</v>
      </c>
      <c r="G39" s="40">
        <v>0</v>
      </c>
      <c r="H39" s="40">
        <v>5.7058215472999008</v>
      </c>
      <c r="I39" s="40">
        <v>4.3733972066122</v>
      </c>
      <c r="J39" s="40">
        <v>0</v>
      </c>
      <c r="K39" s="40">
        <v>0</v>
      </c>
      <c r="L39" s="40">
        <v>1.2136913741918003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2.635743847477801</v>
      </c>
      <c r="S39" s="40">
        <v>3.2008655764193001</v>
      </c>
      <c r="T39" s="40">
        <v>0</v>
      </c>
      <c r="U39" s="40">
        <v>0</v>
      </c>
      <c r="V39" s="40">
        <v>0.53225979522510003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77.955523371629923</v>
      </c>
      <c r="AC39" s="40">
        <v>9.0882111073854972</v>
      </c>
      <c r="AD39" s="40">
        <v>0</v>
      </c>
      <c r="AE39" s="40">
        <v>0</v>
      </c>
      <c r="AF39" s="40">
        <v>24.724126831918319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73.527106297535056</v>
      </c>
      <c r="AM39" s="40">
        <v>0.85034140274150005</v>
      </c>
      <c r="AN39" s="40">
        <v>0</v>
      </c>
      <c r="AO39" s="40">
        <v>0</v>
      </c>
      <c r="AP39" s="40">
        <v>9.018521559829404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97.759512221099243</v>
      </c>
      <c r="AW39" s="40">
        <v>5.9691204108355995</v>
      </c>
      <c r="AX39" s="40">
        <v>0</v>
      </c>
      <c r="AY39" s="40">
        <v>0</v>
      </c>
      <c r="AZ39" s="40">
        <v>39.192845324532072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18.856844602591512</v>
      </c>
      <c r="BG39" s="40">
        <v>0.38538036258039998</v>
      </c>
      <c r="BH39" s="40">
        <v>0</v>
      </c>
      <c r="BI39" s="40">
        <v>0</v>
      </c>
      <c r="BJ39" s="40">
        <v>2.5800799711917999</v>
      </c>
      <c r="BK39" s="41">
        <f t="shared" ref="BK39" si="12">SUM(C39:BJ39)</f>
        <v>378.20841052199967</v>
      </c>
      <c r="BM39" s="42"/>
      <c r="BO39" s="42"/>
    </row>
    <row r="40" spans="1:67" x14ac:dyDescent="0.2">
      <c r="A40" s="17"/>
      <c r="B40" s="34" t="s">
        <v>125</v>
      </c>
      <c r="C40" s="40">
        <v>0</v>
      </c>
      <c r="D40" s="40">
        <v>0.50777477309670005</v>
      </c>
      <c r="E40" s="40">
        <v>0</v>
      </c>
      <c r="F40" s="40">
        <v>0</v>
      </c>
      <c r="G40" s="40">
        <v>0</v>
      </c>
      <c r="H40" s="40">
        <v>0.66117016124829986</v>
      </c>
      <c r="I40" s="40">
        <v>4.0703225806399998E-2</v>
      </c>
      <c r="J40" s="40">
        <v>0</v>
      </c>
      <c r="K40" s="40">
        <v>0</v>
      </c>
      <c r="L40" s="40">
        <v>0.78602084557980012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0.80361404931429992</v>
      </c>
      <c r="S40" s="40">
        <v>0</v>
      </c>
      <c r="T40" s="40">
        <v>0</v>
      </c>
      <c r="U40" s="40">
        <v>0</v>
      </c>
      <c r="V40" s="40">
        <v>0.2354839805159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36.170243613834067</v>
      </c>
      <c r="AC40" s="40">
        <v>4.9727956974173022</v>
      </c>
      <c r="AD40" s="40">
        <v>0</v>
      </c>
      <c r="AE40" s="40">
        <v>0</v>
      </c>
      <c r="AF40" s="40">
        <v>47.43643323767224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41.402391090240783</v>
      </c>
      <c r="AM40" s="40">
        <v>5.0316429587081002</v>
      </c>
      <c r="AN40" s="40">
        <v>0.10241451612889999</v>
      </c>
      <c r="AO40" s="40">
        <v>0</v>
      </c>
      <c r="AP40" s="40">
        <v>27.710567079845578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3.4406127254798302</v>
      </c>
      <c r="AW40" s="40">
        <v>1.6129032258000001E-2</v>
      </c>
      <c r="AX40" s="40">
        <v>0</v>
      </c>
      <c r="AY40" s="40">
        <v>0</v>
      </c>
      <c r="AZ40" s="40">
        <v>1.5600610164182001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1.3780075554968005</v>
      </c>
      <c r="BG40" s="40">
        <v>0.50485483870960002</v>
      </c>
      <c r="BH40" s="40">
        <v>0</v>
      </c>
      <c r="BI40" s="40">
        <v>0</v>
      </c>
      <c r="BJ40" s="40">
        <v>1.3716357579344995</v>
      </c>
      <c r="BK40" s="41">
        <f t="shared" si="11"/>
        <v>174.13255615570529</v>
      </c>
      <c r="BM40" s="42"/>
      <c r="BO40" s="42"/>
    </row>
    <row r="41" spans="1:67" x14ac:dyDescent="0.2">
      <c r="A41" s="17"/>
      <c r="B41" s="34" t="s">
        <v>127</v>
      </c>
      <c r="C41" s="40">
        <v>0</v>
      </c>
      <c r="D41" s="40">
        <v>0.54697480358060002</v>
      </c>
      <c r="E41" s="40">
        <v>0</v>
      </c>
      <c r="F41" s="40">
        <v>0</v>
      </c>
      <c r="G41" s="40">
        <v>0</v>
      </c>
      <c r="H41" s="40">
        <v>3.2508017859546006</v>
      </c>
      <c r="I41" s="40">
        <v>3.1548172838599994E-2</v>
      </c>
      <c r="J41" s="40">
        <v>0</v>
      </c>
      <c r="K41" s="40">
        <v>0</v>
      </c>
      <c r="L41" s="40">
        <v>0.61288738164420009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2.3245976487031963</v>
      </c>
      <c r="S41" s="40">
        <v>4.0297378708999999E-3</v>
      </c>
      <c r="T41" s="40">
        <v>0</v>
      </c>
      <c r="U41" s="40">
        <v>0</v>
      </c>
      <c r="V41" s="40">
        <v>0.2422781640319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60.868983784414105</v>
      </c>
      <c r="AC41" s="40">
        <v>5.476349131868103</v>
      </c>
      <c r="AD41" s="40">
        <v>0</v>
      </c>
      <c r="AE41" s="40">
        <v>0</v>
      </c>
      <c r="AF41" s="40">
        <v>39.327481782189075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62.517872513041517</v>
      </c>
      <c r="AM41" s="40">
        <v>1.5757810236116003</v>
      </c>
      <c r="AN41" s="40">
        <v>0.31454516129019999</v>
      </c>
      <c r="AO41" s="40">
        <v>0</v>
      </c>
      <c r="AP41" s="40">
        <v>20.289132069140578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11.697424919423112</v>
      </c>
      <c r="AW41" s="40">
        <v>1.5423075904187002</v>
      </c>
      <c r="AX41" s="40">
        <v>0</v>
      </c>
      <c r="AY41" s="40">
        <v>0</v>
      </c>
      <c r="AZ41" s="40">
        <v>5.7683955669948004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5.8529068726936089</v>
      </c>
      <c r="BG41" s="40">
        <v>6.2909035257899995E-2</v>
      </c>
      <c r="BH41" s="40">
        <v>0.48581813774189997</v>
      </c>
      <c r="BI41" s="40">
        <v>0</v>
      </c>
      <c r="BJ41" s="40">
        <v>1.6078702278695003</v>
      </c>
      <c r="BK41" s="41">
        <f>SUM(C41:BJ41)</f>
        <v>224.40089551057864</v>
      </c>
      <c r="BM41" s="42"/>
      <c r="BO41" s="42"/>
    </row>
    <row r="42" spans="1:67" x14ac:dyDescent="0.2">
      <c r="A42" s="17"/>
      <c r="B42" s="34" t="s">
        <v>109</v>
      </c>
      <c r="C42" s="40">
        <v>0</v>
      </c>
      <c r="D42" s="40">
        <v>2.0563059730643998</v>
      </c>
      <c r="E42" s="40">
        <v>0</v>
      </c>
      <c r="F42" s="40">
        <v>0</v>
      </c>
      <c r="G42" s="40">
        <v>0</v>
      </c>
      <c r="H42" s="40">
        <v>2.4215498430481008</v>
      </c>
      <c r="I42" s="40">
        <v>52.747814842128896</v>
      </c>
      <c r="J42" s="40">
        <v>0</v>
      </c>
      <c r="K42" s="40">
        <v>0</v>
      </c>
      <c r="L42" s="40">
        <v>0.68227508477349985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0.85761969608550004</v>
      </c>
      <c r="S42" s="40">
        <v>6.2551872676449998</v>
      </c>
      <c r="T42" s="40">
        <v>0</v>
      </c>
      <c r="U42" s="40">
        <v>0</v>
      </c>
      <c r="V42" s="40">
        <v>4.6695204612800002E-2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19.686191602908952</v>
      </c>
      <c r="AC42" s="40">
        <v>2.0058553429024002</v>
      </c>
      <c r="AD42" s="40">
        <v>0</v>
      </c>
      <c r="AE42" s="40">
        <v>0</v>
      </c>
      <c r="AF42" s="40">
        <v>5.0400753176434003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15.938935990748345</v>
      </c>
      <c r="AM42" s="40">
        <v>8.0637915921284993</v>
      </c>
      <c r="AN42" s="40">
        <v>0</v>
      </c>
      <c r="AO42" s="40">
        <v>0</v>
      </c>
      <c r="AP42" s="40">
        <v>0.97725225499939994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20.887798281183677</v>
      </c>
      <c r="AW42" s="40">
        <v>67.993386884095784</v>
      </c>
      <c r="AX42" s="40">
        <v>0</v>
      </c>
      <c r="AY42" s="40">
        <v>0</v>
      </c>
      <c r="AZ42" s="40">
        <v>2.3129296593212998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6.1040350774928998</v>
      </c>
      <c r="BG42" s="40">
        <v>4.9672030359676</v>
      </c>
      <c r="BH42" s="40">
        <v>0</v>
      </c>
      <c r="BI42" s="40">
        <v>0</v>
      </c>
      <c r="BJ42" s="40">
        <v>0.10007576680639999</v>
      </c>
      <c r="BK42" s="41">
        <f>SUM(C42:BJ42)</f>
        <v>219.14497871755688</v>
      </c>
      <c r="BM42" s="42"/>
      <c r="BO42" s="42"/>
    </row>
    <row r="43" spans="1:67" x14ac:dyDescent="0.2">
      <c r="A43" s="17"/>
      <c r="B43" s="34" t="s">
        <v>110</v>
      </c>
      <c r="C43" s="40">
        <v>0</v>
      </c>
      <c r="D43" s="40">
        <v>0.7432652089677001</v>
      </c>
      <c r="E43" s="40">
        <v>0</v>
      </c>
      <c r="F43" s="40">
        <v>0</v>
      </c>
      <c r="G43" s="40">
        <v>0</v>
      </c>
      <c r="H43" s="40">
        <v>3.7190286126777012</v>
      </c>
      <c r="I43" s="40">
        <v>0</v>
      </c>
      <c r="J43" s="40">
        <v>0</v>
      </c>
      <c r="K43" s="40">
        <v>0</v>
      </c>
      <c r="L43" s="40">
        <v>2.8508649366112997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1.9184362784929021</v>
      </c>
      <c r="S43" s="40">
        <v>0</v>
      </c>
      <c r="T43" s="40">
        <v>0</v>
      </c>
      <c r="U43" s="40">
        <v>0</v>
      </c>
      <c r="V43" s="40">
        <v>0.1340029161929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6.9268454948454146</v>
      </c>
      <c r="AC43" s="40">
        <v>0.2216029756449</v>
      </c>
      <c r="AD43" s="40">
        <v>0</v>
      </c>
      <c r="AE43" s="40">
        <v>0</v>
      </c>
      <c r="AF43" s="40">
        <v>1.0517782384829002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4.7078504744898124</v>
      </c>
      <c r="AM43" s="40">
        <v>0.12650142874170001</v>
      </c>
      <c r="AN43" s="40">
        <v>0</v>
      </c>
      <c r="AO43" s="40">
        <v>0</v>
      </c>
      <c r="AP43" s="40">
        <v>0.7128170352251999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12.086309045555689</v>
      </c>
      <c r="AW43" s="40">
        <v>1.0578077323544002</v>
      </c>
      <c r="AX43" s="40">
        <v>0</v>
      </c>
      <c r="AY43" s="40">
        <v>0</v>
      </c>
      <c r="AZ43" s="40">
        <v>9.0026969097402016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2.7951562653548945</v>
      </c>
      <c r="BG43" s="40">
        <v>2.0146471078063999</v>
      </c>
      <c r="BH43" s="40">
        <v>0</v>
      </c>
      <c r="BI43" s="40">
        <v>0</v>
      </c>
      <c r="BJ43" s="40">
        <v>0.14183188683859999</v>
      </c>
      <c r="BK43" s="41">
        <f>SUM(C43:BJ43)</f>
        <v>50.211442548022617</v>
      </c>
      <c r="BM43" s="42"/>
      <c r="BO43" s="42"/>
    </row>
    <row r="44" spans="1:67" x14ac:dyDescent="0.2">
      <c r="A44" s="17"/>
      <c r="B44" s="34" t="s">
        <v>118</v>
      </c>
      <c r="C44" s="53">
        <v>0</v>
      </c>
      <c r="D44" s="53">
        <v>0.48482068109670001</v>
      </c>
      <c r="E44" s="53">
        <v>0</v>
      </c>
      <c r="F44" s="53">
        <v>0</v>
      </c>
      <c r="G44" s="53">
        <v>0</v>
      </c>
      <c r="H44" s="53">
        <v>2.4222565150869988</v>
      </c>
      <c r="I44" s="53">
        <v>3.4179390967000001E-3</v>
      </c>
      <c r="J44" s="53">
        <v>0</v>
      </c>
      <c r="K44" s="53">
        <v>0</v>
      </c>
      <c r="L44" s="53">
        <v>0.93584943761210004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2.2002829681829965</v>
      </c>
      <c r="S44" s="53">
        <v>5.5865887096700005E-2</v>
      </c>
      <c r="T44" s="53">
        <v>0</v>
      </c>
      <c r="U44" s="53">
        <v>0</v>
      </c>
      <c r="V44" s="53">
        <v>0.1770800744514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35.578349046859842</v>
      </c>
      <c r="AC44" s="53">
        <v>1.8107597521594991</v>
      </c>
      <c r="AD44" s="53">
        <v>0</v>
      </c>
      <c r="AE44" s="53">
        <v>0</v>
      </c>
      <c r="AF44" s="53">
        <v>22.887372148042104</v>
      </c>
      <c r="AG44" s="53">
        <v>0</v>
      </c>
      <c r="AH44" s="53">
        <v>0</v>
      </c>
      <c r="AI44" s="53">
        <v>0</v>
      </c>
      <c r="AJ44" s="53">
        <v>0</v>
      </c>
      <c r="AK44" s="53">
        <v>0</v>
      </c>
      <c r="AL44" s="53">
        <v>46.514783432945464</v>
      </c>
      <c r="AM44" s="53">
        <v>1.2693037648374996</v>
      </c>
      <c r="AN44" s="53">
        <v>9.3270967741899996E-2</v>
      </c>
      <c r="AO44" s="53">
        <v>0</v>
      </c>
      <c r="AP44" s="53">
        <v>16.176014853370006</v>
      </c>
      <c r="AQ44" s="53">
        <v>0</v>
      </c>
      <c r="AR44" s="53">
        <v>0</v>
      </c>
      <c r="AS44" s="53">
        <v>0</v>
      </c>
      <c r="AT44" s="53">
        <v>0</v>
      </c>
      <c r="AU44" s="53">
        <v>0</v>
      </c>
      <c r="AV44" s="53">
        <v>11.779497100288866</v>
      </c>
      <c r="AW44" s="53">
        <v>0.1154755713865</v>
      </c>
      <c r="AX44" s="53">
        <v>0</v>
      </c>
      <c r="AY44" s="53">
        <v>0</v>
      </c>
      <c r="AZ44" s="53">
        <v>2.6398334824804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7.0552466657727182</v>
      </c>
      <c r="BG44" s="53">
        <v>2.3012102838400002E-2</v>
      </c>
      <c r="BH44" s="53">
        <v>0</v>
      </c>
      <c r="BI44" s="53">
        <v>0</v>
      </c>
      <c r="BJ44" s="53">
        <v>2.1074718337088991</v>
      </c>
      <c r="BK44" s="41">
        <f>SUM(C44:BJ44)</f>
        <v>154.3299642250557</v>
      </c>
      <c r="BM44" s="42"/>
      <c r="BO44" s="42"/>
    </row>
    <row r="45" spans="1:67" x14ac:dyDescent="0.2">
      <c r="A45" s="17"/>
      <c r="B45" s="26" t="s">
        <v>86</v>
      </c>
      <c r="C45" s="36">
        <f>SUM(C35:C44)</f>
        <v>0</v>
      </c>
      <c r="D45" s="36">
        <f t="shared" ref="D45:BK45" si="13">SUM(D35:D44)</f>
        <v>6.6554377239672995</v>
      </c>
      <c r="E45" s="36">
        <f t="shared" si="13"/>
        <v>0</v>
      </c>
      <c r="F45" s="36">
        <f t="shared" si="13"/>
        <v>0</v>
      </c>
      <c r="G45" s="36">
        <f t="shared" si="13"/>
        <v>0</v>
      </c>
      <c r="H45" s="36">
        <f t="shared" si="13"/>
        <v>27.038047294541624</v>
      </c>
      <c r="I45" s="36">
        <f t="shared" si="13"/>
        <v>58.999953864385596</v>
      </c>
      <c r="J45" s="36">
        <f t="shared" si="13"/>
        <v>0</v>
      </c>
      <c r="K45" s="36">
        <f t="shared" si="13"/>
        <v>0</v>
      </c>
      <c r="L45" s="36">
        <f t="shared" si="13"/>
        <v>12.513540442151399</v>
      </c>
      <c r="M45" s="36">
        <f t="shared" si="13"/>
        <v>0</v>
      </c>
      <c r="N45" s="36">
        <f t="shared" si="13"/>
        <v>0</v>
      </c>
      <c r="O45" s="36">
        <f t="shared" si="13"/>
        <v>0</v>
      </c>
      <c r="P45" s="36">
        <f t="shared" si="13"/>
        <v>0</v>
      </c>
      <c r="Q45" s="36">
        <f t="shared" si="13"/>
        <v>0</v>
      </c>
      <c r="R45" s="36">
        <f t="shared" si="13"/>
        <v>16.174555923852104</v>
      </c>
      <c r="S45" s="36">
        <f t="shared" si="13"/>
        <v>9.5159484690319012</v>
      </c>
      <c r="T45" s="36">
        <f t="shared" si="13"/>
        <v>1.169770371</v>
      </c>
      <c r="U45" s="36">
        <f t="shared" si="13"/>
        <v>0</v>
      </c>
      <c r="V45" s="36">
        <f t="shared" si="13"/>
        <v>2.5829669164796001</v>
      </c>
      <c r="W45" s="36">
        <f t="shared" si="13"/>
        <v>0</v>
      </c>
      <c r="X45" s="36">
        <f t="shared" si="13"/>
        <v>0</v>
      </c>
      <c r="Y45" s="36">
        <f t="shared" si="13"/>
        <v>0</v>
      </c>
      <c r="Z45" s="36">
        <f t="shared" si="13"/>
        <v>0</v>
      </c>
      <c r="AA45" s="36">
        <f t="shared" si="13"/>
        <v>0</v>
      </c>
      <c r="AB45" s="36">
        <f t="shared" si="13"/>
        <v>382.35633832276864</v>
      </c>
      <c r="AC45" s="36">
        <f t="shared" si="13"/>
        <v>40.042017665691802</v>
      </c>
      <c r="AD45" s="36">
        <f t="shared" si="13"/>
        <v>0</v>
      </c>
      <c r="AE45" s="36">
        <f t="shared" si="13"/>
        <v>0</v>
      </c>
      <c r="AF45" s="36">
        <f t="shared" si="13"/>
        <v>263.94638330990432</v>
      </c>
      <c r="AG45" s="36">
        <f t="shared" si="13"/>
        <v>0</v>
      </c>
      <c r="AH45" s="36">
        <f t="shared" si="13"/>
        <v>0</v>
      </c>
      <c r="AI45" s="36">
        <f t="shared" si="13"/>
        <v>0</v>
      </c>
      <c r="AJ45" s="36">
        <f t="shared" si="13"/>
        <v>0</v>
      </c>
      <c r="AK45" s="36">
        <f t="shared" si="13"/>
        <v>0</v>
      </c>
      <c r="AL45" s="36">
        <f t="shared" si="13"/>
        <v>399.43752479689459</v>
      </c>
      <c r="AM45" s="36">
        <f t="shared" si="13"/>
        <v>25.9559999070547</v>
      </c>
      <c r="AN45" s="36">
        <f t="shared" si="13"/>
        <v>0.95786111548339992</v>
      </c>
      <c r="AO45" s="36">
        <f t="shared" si="13"/>
        <v>0</v>
      </c>
      <c r="AP45" s="36">
        <f t="shared" si="13"/>
        <v>142.24797291669526</v>
      </c>
      <c r="AQ45" s="36">
        <f t="shared" si="13"/>
        <v>0</v>
      </c>
      <c r="AR45" s="36">
        <f t="shared" si="13"/>
        <v>0</v>
      </c>
      <c r="AS45" s="36">
        <f t="shared" si="13"/>
        <v>0</v>
      </c>
      <c r="AT45" s="36">
        <f t="shared" si="13"/>
        <v>0</v>
      </c>
      <c r="AU45" s="36">
        <f t="shared" si="13"/>
        <v>0</v>
      </c>
      <c r="AV45" s="36">
        <f t="shared" si="13"/>
        <v>305.72649553733964</v>
      </c>
      <c r="AW45" s="36">
        <f t="shared" si="13"/>
        <v>88.672498727344589</v>
      </c>
      <c r="AX45" s="36">
        <f t="shared" si="13"/>
        <v>0</v>
      </c>
      <c r="AY45" s="36">
        <f t="shared" si="13"/>
        <v>0</v>
      </c>
      <c r="AZ45" s="36">
        <f t="shared" si="13"/>
        <v>140.74901899387456</v>
      </c>
      <c r="BA45" s="36">
        <f t="shared" si="13"/>
        <v>0</v>
      </c>
      <c r="BB45" s="36">
        <f t="shared" si="13"/>
        <v>0</v>
      </c>
      <c r="BC45" s="36">
        <f t="shared" si="13"/>
        <v>0</v>
      </c>
      <c r="BD45" s="36">
        <f t="shared" si="13"/>
        <v>0</v>
      </c>
      <c r="BE45" s="36">
        <f t="shared" si="13"/>
        <v>0</v>
      </c>
      <c r="BF45" s="36">
        <f t="shared" si="13"/>
        <v>73.000137114103069</v>
      </c>
      <c r="BG45" s="36">
        <f t="shared" si="13"/>
        <v>15.672807346740498</v>
      </c>
      <c r="BH45" s="36">
        <f t="shared" si="13"/>
        <v>0.48581813774189997</v>
      </c>
      <c r="BI45" s="36">
        <f t="shared" si="13"/>
        <v>0</v>
      </c>
      <c r="BJ45" s="36">
        <f t="shared" si="13"/>
        <v>16.566020193085304</v>
      </c>
      <c r="BK45" s="38">
        <f t="shared" si="13"/>
        <v>2030.4671150901315</v>
      </c>
    </row>
    <row r="46" spans="1:67" x14ac:dyDescent="0.2">
      <c r="A46" s="17"/>
      <c r="B46" s="27" t="s">
        <v>84</v>
      </c>
      <c r="C46" s="36">
        <f>C33+C45</f>
        <v>0</v>
      </c>
      <c r="D46" s="36">
        <f t="shared" ref="D46:BJ46" si="14">D33+D45</f>
        <v>7.3706957214833997</v>
      </c>
      <c r="E46" s="36">
        <f t="shared" si="14"/>
        <v>0</v>
      </c>
      <c r="F46" s="36">
        <f t="shared" si="14"/>
        <v>0</v>
      </c>
      <c r="G46" s="36">
        <f t="shared" si="14"/>
        <v>0</v>
      </c>
      <c r="H46" s="36">
        <f t="shared" si="14"/>
        <v>40.941455016829138</v>
      </c>
      <c r="I46" s="36">
        <f t="shared" si="14"/>
        <v>59.035002230449997</v>
      </c>
      <c r="J46" s="36">
        <f t="shared" si="14"/>
        <v>0</v>
      </c>
      <c r="K46" s="36">
        <f t="shared" si="14"/>
        <v>0</v>
      </c>
      <c r="L46" s="36">
        <f t="shared" si="14"/>
        <v>14.086917863891198</v>
      </c>
      <c r="M46" s="36">
        <f t="shared" si="14"/>
        <v>0</v>
      </c>
      <c r="N46" s="36">
        <f t="shared" si="14"/>
        <v>0</v>
      </c>
      <c r="O46" s="36">
        <f t="shared" si="14"/>
        <v>0</v>
      </c>
      <c r="P46" s="36">
        <f t="shared" si="14"/>
        <v>0</v>
      </c>
      <c r="Q46" s="36">
        <f t="shared" si="14"/>
        <v>0</v>
      </c>
      <c r="R46" s="36">
        <f t="shared" si="14"/>
        <v>24.903187860686394</v>
      </c>
      <c r="S46" s="36">
        <f t="shared" si="14"/>
        <v>9.5159484690319012</v>
      </c>
      <c r="T46" s="36">
        <f t="shared" si="14"/>
        <v>1.169770371</v>
      </c>
      <c r="U46" s="36">
        <f t="shared" si="14"/>
        <v>0</v>
      </c>
      <c r="V46" s="36">
        <f t="shared" si="14"/>
        <v>3.0492520348982</v>
      </c>
      <c r="W46" s="36">
        <f t="shared" si="14"/>
        <v>0</v>
      </c>
      <c r="X46" s="36">
        <f t="shared" si="14"/>
        <v>0</v>
      </c>
      <c r="Y46" s="36">
        <f t="shared" si="14"/>
        <v>0</v>
      </c>
      <c r="Z46" s="36">
        <f t="shared" si="14"/>
        <v>0</v>
      </c>
      <c r="AA46" s="36">
        <f t="shared" si="14"/>
        <v>0</v>
      </c>
      <c r="AB46" s="36">
        <f t="shared" si="14"/>
        <v>467.25411710439272</v>
      </c>
      <c r="AC46" s="36">
        <f t="shared" si="14"/>
        <v>41.2230603691428</v>
      </c>
      <c r="AD46" s="36">
        <f t="shared" si="14"/>
        <v>0</v>
      </c>
      <c r="AE46" s="36">
        <f t="shared" si="14"/>
        <v>0</v>
      </c>
      <c r="AF46" s="36">
        <f t="shared" si="14"/>
        <v>287.02904320898483</v>
      </c>
      <c r="AG46" s="36">
        <f t="shared" si="14"/>
        <v>0</v>
      </c>
      <c r="AH46" s="36">
        <f t="shared" si="14"/>
        <v>0</v>
      </c>
      <c r="AI46" s="36">
        <f t="shared" si="14"/>
        <v>0</v>
      </c>
      <c r="AJ46" s="36">
        <f t="shared" si="14"/>
        <v>0</v>
      </c>
      <c r="AK46" s="36">
        <f t="shared" si="14"/>
        <v>0</v>
      </c>
      <c r="AL46" s="36">
        <f t="shared" si="14"/>
        <v>468.99604388653836</v>
      </c>
      <c r="AM46" s="36">
        <f t="shared" si="14"/>
        <v>26.538045981118898</v>
      </c>
      <c r="AN46" s="36">
        <f t="shared" si="14"/>
        <v>0.95786111548339992</v>
      </c>
      <c r="AO46" s="36">
        <f t="shared" si="14"/>
        <v>0</v>
      </c>
      <c r="AP46" s="36">
        <f t="shared" si="14"/>
        <v>150.82098583858885</v>
      </c>
      <c r="AQ46" s="36">
        <f t="shared" si="14"/>
        <v>0</v>
      </c>
      <c r="AR46" s="36">
        <f t="shared" si="14"/>
        <v>0</v>
      </c>
      <c r="AS46" s="36">
        <f t="shared" si="14"/>
        <v>0</v>
      </c>
      <c r="AT46" s="36">
        <f t="shared" si="14"/>
        <v>0</v>
      </c>
      <c r="AU46" s="36">
        <f t="shared" si="14"/>
        <v>0</v>
      </c>
      <c r="AV46" s="36">
        <f t="shared" si="14"/>
        <v>601.11485982628642</v>
      </c>
      <c r="AW46" s="36">
        <f t="shared" si="14"/>
        <v>94.411412788310884</v>
      </c>
      <c r="AX46" s="36">
        <f t="shared" si="14"/>
        <v>0</v>
      </c>
      <c r="AY46" s="36">
        <f t="shared" si="14"/>
        <v>0</v>
      </c>
      <c r="AZ46" s="36">
        <f t="shared" si="14"/>
        <v>192.44936845519928</v>
      </c>
      <c r="BA46" s="36">
        <f t="shared" si="14"/>
        <v>0</v>
      </c>
      <c r="BB46" s="36">
        <f t="shared" si="14"/>
        <v>0</v>
      </c>
      <c r="BC46" s="36">
        <f t="shared" si="14"/>
        <v>0</v>
      </c>
      <c r="BD46" s="36">
        <f t="shared" si="14"/>
        <v>0</v>
      </c>
      <c r="BE46" s="36">
        <f t="shared" si="14"/>
        <v>0</v>
      </c>
      <c r="BF46" s="36">
        <f t="shared" si="14"/>
        <v>128.4387918639755</v>
      </c>
      <c r="BG46" s="36">
        <f t="shared" si="14"/>
        <v>15.801442813192098</v>
      </c>
      <c r="BH46" s="36">
        <f t="shared" si="14"/>
        <v>0.48581813774189997</v>
      </c>
      <c r="BI46" s="36">
        <f t="shared" si="14"/>
        <v>0</v>
      </c>
      <c r="BJ46" s="36">
        <f t="shared" si="14"/>
        <v>19.810659733920104</v>
      </c>
      <c r="BK46" s="38">
        <f>BK45+BK33</f>
        <v>2655.4037406911457</v>
      </c>
    </row>
    <row r="47" spans="1:67" ht="3" customHeight="1" x14ac:dyDescent="0.2">
      <c r="A47" s="17"/>
      <c r="B47" s="25"/>
      <c r="C47" s="59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60"/>
    </row>
    <row r="48" spans="1:67" x14ac:dyDescent="0.2">
      <c r="A48" s="17" t="s">
        <v>16</v>
      </c>
      <c r="B48" s="24" t="s">
        <v>8</v>
      </c>
      <c r="C48" s="59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60"/>
    </row>
    <row r="49" spans="1:67" x14ac:dyDescent="0.2">
      <c r="A49" s="17" t="s">
        <v>76</v>
      </c>
      <c r="B49" s="25" t="s">
        <v>17</v>
      </c>
      <c r="C49" s="59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60"/>
    </row>
    <row r="50" spans="1:67" x14ac:dyDescent="0.2">
      <c r="A50" s="17"/>
      <c r="B50" s="26" t="s">
        <v>116</v>
      </c>
      <c r="C50" s="36">
        <v>0</v>
      </c>
      <c r="D50" s="36">
        <v>0.613556251</v>
      </c>
      <c r="E50" s="36">
        <v>0</v>
      </c>
      <c r="F50" s="36">
        <v>0</v>
      </c>
      <c r="G50" s="36">
        <v>0</v>
      </c>
      <c r="H50" s="36">
        <v>0.10806011606330002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4.0369849450699997E-2</v>
      </c>
      <c r="S50" s="36">
        <v>0</v>
      </c>
      <c r="T50" s="36">
        <v>0</v>
      </c>
      <c r="U50" s="36">
        <v>0</v>
      </c>
      <c r="V50" s="36">
        <v>2.01569659032E-2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1.3835818064744001</v>
      </c>
      <c r="AC50" s="36">
        <v>0.26318985025780006</v>
      </c>
      <c r="AD50" s="36">
        <v>0</v>
      </c>
      <c r="AE50" s="36">
        <v>0</v>
      </c>
      <c r="AF50" s="36">
        <v>1.4141371991285001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1.4769188798902995</v>
      </c>
      <c r="AM50" s="36">
        <v>4.8184006451612005</v>
      </c>
      <c r="AN50" s="36">
        <v>0</v>
      </c>
      <c r="AO50" s="36">
        <v>0</v>
      </c>
      <c r="AP50" s="36">
        <v>1.2823935042896002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2.7300660863104005</v>
      </c>
      <c r="AW50" s="36">
        <v>0.68372393906410012</v>
      </c>
      <c r="AX50" s="36">
        <v>1.5121579708708999</v>
      </c>
      <c r="AY50" s="36">
        <v>0</v>
      </c>
      <c r="AZ50" s="36">
        <v>3.181095928449901</v>
      </c>
      <c r="BA50" s="36">
        <v>0</v>
      </c>
      <c r="BB50" s="36">
        <v>0</v>
      </c>
      <c r="BC50" s="36">
        <v>0</v>
      </c>
      <c r="BD50" s="36">
        <v>0</v>
      </c>
      <c r="BE50" s="36">
        <v>0</v>
      </c>
      <c r="BF50" s="36">
        <v>0.49567423147930018</v>
      </c>
      <c r="BG50" s="36">
        <v>0.29666272967739998</v>
      </c>
      <c r="BH50" s="36">
        <v>0</v>
      </c>
      <c r="BI50" s="36">
        <v>0</v>
      </c>
      <c r="BJ50" s="36">
        <v>0.21243639890300001</v>
      </c>
      <c r="BK50" s="39">
        <f>SUM(C50:BJ50)</f>
        <v>20.532582352374007</v>
      </c>
    </row>
    <row r="51" spans="1:67" x14ac:dyDescent="0.2">
      <c r="A51" s="17"/>
      <c r="B51" s="26" t="s">
        <v>119</v>
      </c>
      <c r="C51" s="36">
        <v>0</v>
      </c>
      <c r="D51" s="36">
        <v>0.58951308038700001</v>
      </c>
      <c r="E51" s="36">
        <v>0</v>
      </c>
      <c r="F51" s="36">
        <v>0</v>
      </c>
      <c r="G51" s="36">
        <v>0</v>
      </c>
      <c r="H51" s="36">
        <v>2.6023074646529993</v>
      </c>
      <c r="I51" s="36">
        <v>1.6390299620964999</v>
      </c>
      <c r="J51" s="36">
        <v>0</v>
      </c>
      <c r="K51" s="36">
        <v>0</v>
      </c>
      <c r="L51" s="36">
        <v>0.89394045441830017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2.1843786859106999</v>
      </c>
      <c r="S51" s="36">
        <v>0.24941874722560001</v>
      </c>
      <c r="T51" s="36">
        <v>0</v>
      </c>
      <c r="U51" s="36">
        <v>0</v>
      </c>
      <c r="V51" s="36">
        <v>0.85179213599929993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74.533291967377579</v>
      </c>
      <c r="AC51" s="36">
        <v>4.7858017588040997</v>
      </c>
      <c r="AD51" s="36">
        <v>0.13942728725799999</v>
      </c>
      <c r="AE51" s="36">
        <v>0</v>
      </c>
      <c r="AF51" s="36">
        <v>87.286560839308891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82.166346592859099</v>
      </c>
      <c r="AM51" s="36">
        <v>3.7608899855150004</v>
      </c>
      <c r="AN51" s="36">
        <v>0.4679384787741</v>
      </c>
      <c r="AO51" s="36">
        <v>0</v>
      </c>
      <c r="AP51" s="36">
        <v>43.997129724068884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26.454645671109724</v>
      </c>
      <c r="AW51" s="36">
        <v>5.2159194075478998</v>
      </c>
      <c r="AX51" s="36">
        <v>0</v>
      </c>
      <c r="AY51" s="36">
        <v>0</v>
      </c>
      <c r="AZ51" s="36">
        <v>25.082291339472814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10.429715873599468</v>
      </c>
      <c r="BG51" s="36">
        <v>0.86558482177399998</v>
      </c>
      <c r="BH51" s="36">
        <v>0</v>
      </c>
      <c r="BI51" s="36">
        <v>0</v>
      </c>
      <c r="BJ51" s="36">
        <v>7.4140137346417987</v>
      </c>
      <c r="BK51" s="39">
        <f>SUM(C51:BJ51)</f>
        <v>381.60993801280182</v>
      </c>
    </row>
    <row r="52" spans="1:67" x14ac:dyDescent="0.2">
      <c r="A52" s="17"/>
      <c r="B52" s="27" t="s">
        <v>83</v>
      </c>
      <c r="C52" s="36">
        <f>SUM(C50:C51)</f>
        <v>0</v>
      </c>
      <c r="D52" s="36">
        <f t="shared" ref="D52:BK52" si="15">SUM(D50:D51)</f>
        <v>1.203069331387</v>
      </c>
      <c r="E52" s="36">
        <f t="shared" si="15"/>
        <v>0</v>
      </c>
      <c r="F52" s="36">
        <f t="shared" si="15"/>
        <v>0</v>
      </c>
      <c r="G52" s="36">
        <f t="shared" si="15"/>
        <v>0</v>
      </c>
      <c r="H52" s="36">
        <f t="shared" si="15"/>
        <v>2.7103675807162992</v>
      </c>
      <c r="I52" s="36">
        <f t="shared" si="15"/>
        <v>1.6390299620964999</v>
      </c>
      <c r="J52" s="36">
        <f t="shared" si="15"/>
        <v>0</v>
      </c>
      <c r="K52" s="36">
        <f t="shared" si="15"/>
        <v>0</v>
      </c>
      <c r="L52" s="36">
        <f t="shared" si="15"/>
        <v>0.89394045441830017</v>
      </c>
      <c r="M52" s="36">
        <f t="shared" si="15"/>
        <v>0</v>
      </c>
      <c r="N52" s="36">
        <f t="shared" si="15"/>
        <v>0</v>
      </c>
      <c r="O52" s="36">
        <f t="shared" si="15"/>
        <v>0</v>
      </c>
      <c r="P52" s="36">
        <f t="shared" si="15"/>
        <v>0</v>
      </c>
      <c r="Q52" s="36">
        <f t="shared" si="15"/>
        <v>0</v>
      </c>
      <c r="R52" s="36">
        <f t="shared" si="15"/>
        <v>2.2247485353614</v>
      </c>
      <c r="S52" s="36">
        <f t="shared" si="15"/>
        <v>0.24941874722560001</v>
      </c>
      <c r="T52" s="36">
        <f t="shared" si="15"/>
        <v>0</v>
      </c>
      <c r="U52" s="36">
        <f t="shared" si="15"/>
        <v>0</v>
      </c>
      <c r="V52" s="36">
        <f t="shared" si="15"/>
        <v>0.87194910190249997</v>
      </c>
      <c r="W52" s="36">
        <f t="shared" si="15"/>
        <v>0</v>
      </c>
      <c r="X52" s="36">
        <f t="shared" si="15"/>
        <v>0</v>
      </c>
      <c r="Y52" s="36">
        <f t="shared" si="15"/>
        <v>0</v>
      </c>
      <c r="Z52" s="36">
        <f t="shared" si="15"/>
        <v>0</v>
      </c>
      <c r="AA52" s="36">
        <f t="shared" si="15"/>
        <v>0</v>
      </c>
      <c r="AB52" s="36">
        <f t="shared" si="15"/>
        <v>75.916873773851975</v>
      </c>
      <c r="AC52" s="36">
        <f t="shared" si="15"/>
        <v>5.0489916090618996</v>
      </c>
      <c r="AD52" s="36">
        <f t="shared" si="15"/>
        <v>0.13942728725799999</v>
      </c>
      <c r="AE52" s="36">
        <f t="shared" si="15"/>
        <v>0</v>
      </c>
      <c r="AF52" s="36">
        <f t="shared" si="15"/>
        <v>88.700698038437395</v>
      </c>
      <c r="AG52" s="36">
        <f t="shared" si="15"/>
        <v>0</v>
      </c>
      <c r="AH52" s="36">
        <f t="shared" si="15"/>
        <v>0</v>
      </c>
      <c r="AI52" s="36">
        <f t="shared" si="15"/>
        <v>0</v>
      </c>
      <c r="AJ52" s="36">
        <f t="shared" si="15"/>
        <v>0</v>
      </c>
      <c r="AK52" s="36">
        <f t="shared" si="15"/>
        <v>0</v>
      </c>
      <c r="AL52" s="36">
        <f t="shared" si="15"/>
        <v>83.643265472749405</v>
      </c>
      <c r="AM52" s="36">
        <f t="shared" si="15"/>
        <v>8.5792906306762013</v>
      </c>
      <c r="AN52" s="36">
        <f t="shared" si="15"/>
        <v>0.4679384787741</v>
      </c>
      <c r="AO52" s="36">
        <f t="shared" si="15"/>
        <v>0</v>
      </c>
      <c r="AP52" s="36">
        <f t="shared" si="15"/>
        <v>45.279523228358485</v>
      </c>
      <c r="AQ52" s="36">
        <f t="shared" si="15"/>
        <v>0</v>
      </c>
      <c r="AR52" s="36">
        <f t="shared" si="15"/>
        <v>0</v>
      </c>
      <c r="AS52" s="36">
        <f t="shared" si="15"/>
        <v>0</v>
      </c>
      <c r="AT52" s="36">
        <f t="shared" si="15"/>
        <v>0</v>
      </c>
      <c r="AU52" s="36">
        <f t="shared" si="15"/>
        <v>0</v>
      </c>
      <c r="AV52" s="36">
        <f t="shared" si="15"/>
        <v>29.184711757420125</v>
      </c>
      <c r="AW52" s="36">
        <f t="shared" si="15"/>
        <v>5.8996433466119997</v>
      </c>
      <c r="AX52" s="36">
        <f t="shared" si="15"/>
        <v>1.5121579708708999</v>
      </c>
      <c r="AY52" s="36">
        <f t="shared" si="15"/>
        <v>0</v>
      </c>
      <c r="AZ52" s="36">
        <f t="shared" si="15"/>
        <v>28.263387267922717</v>
      </c>
      <c r="BA52" s="36">
        <f t="shared" si="15"/>
        <v>0</v>
      </c>
      <c r="BB52" s="36">
        <f t="shared" si="15"/>
        <v>0</v>
      </c>
      <c r="BC52" s="36">
        <f t="shared" si="15"/>
        <v>0</v>
      </c>
      <c r="BD52" s="36">
        <f t="shared" si="15"/>
        <v>0</v>
      </c>
      <c r="BE52" s="36">
        <f t="shared" si="15"/>
        <v>0</v>
      </c>
      <c r="BF52" s="36">
        <f t="shared" si="15"/>
        <v>10.925390105078769</v>
      </c>
      <c r="BG52" s="36">
        <f t="shared" si="15"/>
        <v>1.1622475514513999</v>
      </c>
      <c r="BH52" s="36">
        <f t="shared" si="15"/>
        <v>0</v>
      </c>
      <c r="BI52" s="36">
        <f t="shared" si="15"/>
        <v>0</v>
      </c>
      <c r="BJ52" s="36">
        <f t="shared" si="15"/>
        <v>7.6264501335447985</v>
      </c>
      <c r="BK52" s="36">
        <f t="shared" si="15"/>
        <v>402.14252036517581</v>
      </c>
    </row>
    <row r="53" spans="1:67" ht="2.25" customHeight="1" x14ac:dyDescent="0.2">
      <c r="A53" s="17"/>
      <c r="B53" s="25"/>
      <c r="C53" s="59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60"/>
    </row>
    <row r="54" spans="1:67" x14ac:dyDescent="0.2">
      <c r="A54" s="17" t="s">
        <v>4</v>
      </c>
      <c r="B54" s="24" t="s">
        <v>9</v>
      </c>
      <c r="C54" s="59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60"/>
    </row>
    <row r="55" spans="1:67" x14ac:dyDescent="0.2">
      <c r="A55" s="17" t="s">
        <v>76</v>
      </c>
      <c r="B55" s="25" t="s">
        <v>18</v>
      </c>
      <c r="C55" s="59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60"/>
    </row>
    <row r="56" spans="1:67" x14ac:dyDescent="0.2">
      <c r="A56" s="17"/>
      <c r="B56" s="34" t="s">
        <v>111</v>
      </c>
      <c r="C56" s="40">
        <v>0</v>
      </c>
      <c r="D56" s="40">
        <v>31.061699999999998</v>
      </c>
      <c r="E56" s="40">
        <v>0</v>
      </c>
      <c r="F56" s="40">
        <v>0</v>
      </c>
      <c r="G56" s="40">
        <v>0</v>
      </c>
      <c r="H56" s="40">
        <v>14.1317</v>
      </c>
      <c r="I56" s="40">
        <v>0.78513653000000772</v>
      </c>
      <c r="J56" s="40">
        <v>0</v>
      </c>
      <c r="K56" s="40">
        <v>0</v>
      </c>
      <c r="L56" s="40">
        <v>8.3199000000000005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5.7362000000000002</v>
      </c>
      <c r="S56" s="40">
        <v>0.10379999999999999</v>
      </c>
      <c r="T56" s="40">
        <v>0</v>
      </c>
      <c r="U56" s="40">
        <v>0</v>
      </c>
      <c r="V56" s="40">
        <v>1.6196999999999999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39">
        <f>SUM(C56:BJ56)</f>
        <v>61.758136530000002</v>
      </c>
      <c r="BL56" s="51"/>
      <c r="BM56" s="51"/>
      <c r="BN56" s="51"/>
      <c r="BO56" s="51"/>
    </row>
    <row r="57" spans="1:67" x14ac:dyDescent="0.2">
      <c r="A57" s="17"/>
      <c r="B57" s="26" t="s">
        <v>85</v>
      </c>
      <c r="C57" s="36">
        <f>SUM(C56)</f>
        <v>0</v>
      </c>
      <c r="D57" s="36">
        <f t="shared" ref="D57:BJ57" si="16">SUM(D56)</f>
        <v>31.061699999999998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14.1317</v>
      </c>
      <c r="I57" s="36">
        <f t="shared" si="16"/>
        <v>0.78513653000000772</v>
      </c>
      <c r="J57" s="36">
        <f t="shared" si="16"/>
        <v>0</v>
      </c>
      <c r="K57" s="36">
        <f t="shared" si="16"/>
        <v>0</v>
      </c>
      <c r="L57" s="36">
        <f t="shared" si="16"/>
        <v>8.3199000000000005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5.7362000000000002</v>
      </c>
      <c r="S57" s="36">
        <f t="shared" si="16"/>
        <v>0.10379999999999999</v>
      </c>
      <c r="T57" s="36">
        <f t="shared" si="16"/>
        <v>0</v>
      </c>
      <c r="U57" s="36">
        <f t="shared" si="16"/>
        <v>0</v>
      </c>
      <c r="V57" s="36">
        <f t="shared" si="16"/>
        <v>1.6196999999999999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61.758136530000002</v>
      </c>
    </row>
    <row r="58" spans="1:67" x14ac:dyDescent="0.2">
      <c r="A58" s="17" t="s">
        <v>77</v>
      </c>
      <c r="B58" s="25" t="s">
        <v>19</v>
      </c>
      <c r="C58" s="59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60"/>
    </row>
    <row r="59" spans="1:67" x14ac:dyDescent="0.2">
      <c r="A59" s="17"/>
      <c r="B59" s="26" t="s">
        <v>36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9">
        <f>SUM(C59:BJ59)</f>
        <v>0</v>
      </c>
    </row>
    <row r="60" spans="1:67" x14ac:dyDescent="0.2">
      <c r="A60" s="17"/>
      <c r="B60" s="26" t="s">
        <v>86</v>
      </c>
      <c r="C60" s="36">
        <f t="shared" ref="C60:BJ60" si="17">SUM(C59)</f>
        <v>0</v>
      </c>
      <c r="D60" s="36">
        <f t="shared" si="17"/>
        <v>0</v>
      </c>
      <c r="E60" s="36">
        <f t="shared" si="17"/>
        <v>0</v>
      </c>
      <c r="F60" s="36">
        <f t="shared" si="17"/>
        <v>0</v>
      </c>
      <c r="G60" s="36">
        <f t="shared" si="17"/>
        <v>0</v>
      </c>
      <c r="H60" s="36">
        <f t="shared" si="17"/>
        <v>0</v>
      </c>
      <c r="I60" s="36">
        <f t="shared" si="17"/>
        <v>0</v>
      </c>
      <c r="J60" s="36">
        <f t="shared" si="17"/>
        <v>0</v>
      </c>
      <c r="K60" s="36">
        <f t="shared" si="17"/>
        <v>0</v>
      </c>
      <c r="L60" s="36">
        <f t="shared" si="17"/>
        <v>0</v>
      </c>
      <c r="M60" s="36">
        <f t="shared" si="17"/>
        <v>0</v>
      </c>
      <c r="N60" s="36">
        <f t="shared" si="17"/>
        <v>0</v>
      </c>
      <c r="O60" s="36">
        <f t="shared" si="17"/>
        <v>0</v>
      </c>
      <c r="P60" s="36">
        <f t="shared" si="17"/>
        <v>0</v>
      </c>
      <c r="Q60" s="36">
        <f t="shared" si="17"/>
        <v>0</v>
      </c>
      <c r="R60" s="36">
        <f t="shared" si="17"/>
        <v>0</v>
      </c>
      <c r="S60" s="36">
        <f t="shared" si="17"/>
        <v>0</v>
      </c>
      <c r="T60" s="36">
        <f t="shared" si="17"/>
        <v>0</v>
      </c>
      <c r="U60" s="36">
        <f t="shared" si="17"/>
        <v>0</v>
      </c>
      <c r="V60" s="36">
        <f t="shared" si="17"/>
        <v>0</v>
      </c>
      <c r="W60" s="36">
        <f t="shared" si="17"/>
        <v>0</v>
      </c>
      <c r="X60" s="36">
        <f t="shared" si="17"/>
        <v>0</v>
      </c>
      <c r="Y60" s="36">
        <f t="shared" si="17"/>
        <v>0</v>
      </c>
      <c r="Z60" s="36">
        <f t="shared" si="17"/>
        <v>0</v>
      </c>
      <c r="AA60" s="36">
        <f t="shared" si="17"/>
        <v>0</v>
      </c>
      <c r="AB60" s="36">
        <f t="shared" si="17"/>
        <v>0</v>
      </c>
      <c r="AC60" s="36">
        <f t="shared" si="17"/>
        <v>0</v>
      </c>
      <c r="AD60" s="36">
        <f t="shared" si="17"/>
        <v>0</v>
      </c>
      <c r="AE60" s="36">
        <f t="shared" si="17"/>
        <v>0</v>
      </c>
      <c r="AF60" s="36">
        <f t="shared" si="17"/>
        <v>0</v>
      </c>
      <c r="AG60" s="36">
        <f t="shared" si="17"/>
        <v>0</v>
      </c>
      <c r="AH60" s="36">
        <f t="shared" si="17"/>
        <v>0</v>
      </c>
      <c r="AI60" s="36">
        <f t="shared" si="17"/>
        <v>0</v>
      </c>
      <c r="AJ60" s="36">
        <f t="shared" si="17"/>
        <v>0</v>
      </c>
      <c r="AK60" s="36">
        <f t="shared" si="17"/>
        <v>0</v>
      </c>
      <c r="AL60" s="36">
        <f t="shared" si="17"/>
        <v>0</v>
      </c>
      <c r="AM60" s="36">
        <f t="shared" si="17"/>
        <v>0</v>
      </c>
      <c r="AN60" s="36">
        <f t="shared" si="17"/>
        <v>0</v>
      </c>
      <c r="AO60" s="36">
        <f t="shared" si="17"/>
        <v>0</v>
      </c>
      <c r="AP60" s="36">
        <f t="shared" si="17"/>
        <v>0</v>
      </c>
      <c r="AQ60" s="36">
        <f t="shared" si="17"/>
        <v>0</v>
      </c>
      <c r="AR60" s="36">
        <f t="shared" si="17"/>
        <v>0</v>
      </c>
      <c r="AS60" s="36">
        <f t="shared" si="17"/>
        <v>0</v>
      </c>
      <c r="AT60" s="36">
        <f t="shared" si="17"/>
        <v>0</v>
      </c>
      <c r="AU60" s="36">
        <f t="shared" si="17"/>
        <v>0</v>
      </c>
      <c r="AV60" s="36">
        <f t="shared" si="17"/>
        <v>0</v>
      </c>
      <c r="AW60" s="36">
        <f t="shared" si="17"/>
        <v>0</v>
      </c>
      <c r="AX60" s="36">
        <f t="shared" si="17"/>
        <v>0</v>
      </c>
      <c r="AY60" s="36">
        <f t="shared" si="17"/>
        <v>0</v>
      </c>
      <c r="AZ60" s="36">
        <f t="shared" si="17"/>
        <v>0</v>
      </c>
      <c r="BA60" s="36">
        <f t="shared" si="17"/>
        <v>0</v>
      </c>
      <c r="BB60" s="36">
        <f t="shared" si="17"/>
        <v>0</v>
      </c>
      <c r="BC60" s="36">
        <f t="shared" si="17"/>
        <v>0</v>
      </c>
      <c r="BD60" s="36">
        <f t="shared" si="17"/>
        <v>0</v>
      </c>
      <c r="BE60" s="36">
        <f t="shared" si="17"/>
        <v>0</v>
      </c>
      <c r="BF60" s="36">
        <f t="shared" si="17"/>
        <v>0</v>
      </c>
      <c r="BG60" s="36">
        <f t="shared" si="17"/>
        <v>0</v>
      </c>
      <c r="BH60" s="36">
        <f t="shared" si="17"/>
        <v>0</v>
      </c>
      <c r="BI60" s="36">
        <f t="shared" si="17"/>
        <v>0</v>
      </c>
      <c r="BJ60" s="36">
        <f t="shared" si="17"/>
        <v>0</v>
      </c>
      <c r="BK60" s="39">
        <f>SUM(BK59)</f>
        <v>0</v>
      </c>
    </row>
    <row r="61" spans="1:67" x14ac:dyDescent="0.2">
      <c r="A61" s="17"/>
      <c r="B61" s="27" t="s">
        <v>84</v>
      </c>
      <c r="C61" s="38">
        <f>C60+C57</f>
        <v>0</v>
      </c>
      <c r="D61" s="38">
        <f t="shared" ref="D61:BJ61" si="18">D60+D57</f>
        <v>31.061699999999998</v>
      </c>
      <c r="E61" s="38">
        <f t="shared" si="18"/>
        <v>0</v>
      </c>
      <c r="F61" s="38">
        <f t="shared" si="18"/>
        <v>0</v>
      </c>
      <c r="G61" s="38">
        <f t="shared" si="18"/>
        <v>0</v>
      </c>
      <c r="H61" s="38">
        <f t="shared" si="18"/>
        <v>14.1317</v>
      </c>
      <c r="I61" s="38">
        <f t="shared" si="18"/>
        <v>0.78513653000000772</v>
      </c>
      <c r="J61" s="38">
        <f t="shared" si="18"/>
        <v>0</v>
      </c>
      <c r="K61" s="38">
        <f t="shared" si="18"/>
        <v>0</v>
      </c>
      <c r="L61" s="38">
        <f t="shared" si="18"/>
        <v>8.3199000000000005</v>
      </c>
      <c r="M61" s="38">
        <f t="shared" si="18"/>
        <v>0</v>
      </c>
      <c r="N61" s="38">
        <f t="shared" si="18"/>
        <v>0</v>
      </c>
      <c r="O61" s="38">
        <f t="shared" si="18"/>
        <v>0</v>
      </c>
      <c r="P61" s="38">
        <f t="shared" si="18"/>
        <v>0</v>
      </c>
      <c r="Q61" s="38">
        <f t="shared" si="18"/>
        <v>0</v>
      </c>
      <c r="R61" s="38">
        <f t="shared" si="18"/>
        <v>5.7362000000000002</v>
      </c>
      <c r="S61" s="38">
        <f t="shared" si="18"/>
        <v>0.10379999999999999</v>
      </c>
      <c r="T61" s="38">
        <f t="shared" si="18"/>
        <v>0</v>
      </c>
      <c r="U61" s="38">
        <f t="shared" si="18"/>
        <v>0</v>
      </c>
      <c r="V61" s="38">
        <f t="shared" si="18"/>
        <v>1.6196999999999999</v>
      </c>
      <c r="W61" s="38">
        <f t="shared" si="18"/>
        <v>0</v>
      </c>
      <c r="X61" s="38">
        <f t="shared" si="18"/>
        <v>0</v>
      </c>
      <c r="Y61" s="38">
        <f t="shared" si="18"/>
        <v>0</v>
      </c>
      <c r="Z61" s="38">
        <f t="shared" si="18"/>
        <v>0</v>
      </c>
      <c r="AA61" s="38">
        <f t="shared" si="18"/>
        <v>0</v>
      </c>
      <c r="AB61" s="38">
        <f t="shared" si="18"/>
        <v>0</v>
      </c>
      <c r="AC61" s="38">
        <f t="shared" si="18"/>
        <v>0</v>
      </c>
      <c r="AD61" s="38">
        <f t="shared" si="18"/>
        <v>0</v>
      </c>
      <c r="AE61" s="38">
        <f t="shared" si="18"/>
        <v>0</v>
      </c>
      <c r="AF61" s="38">
        <f t="shared" si="18"/>
        <v>0</v>
      </c>
      <c r="AG61" s="38">
        <f t="shared" si="18"/>
        <v>0</v>
      </c>
      <c r="AH61" s="38">
        <f t="shared" si="18"/>
        <v>0</v>
      </c>
      <c r="AI61" s="38">
        <f t="shared" si="18"/>
        <v>0</v>
      </c>
      <c r="AJ61" s="38">
        <f t="shared" si="18"/>
        <v>0</v>
      </c>
      <c r="AK61" s="38">
        <f t="shared" si="18"/>
        <v>0</v>
      </c>
      <c r="AL61" s="38">
        <f t="shared" si="18"/>
        <v>0</v>
      </c>
      <c r="AM61" s="38">
        <f t="shared" si="18"/>
        <v>0</v>
      </c>
      <c r="AN61" s="38">
        <f t="shared" si="18"/>
        <v>0</v>
      </c>
      <c r="AO61" s="38">
        <f t="shared" si="18"/>
        <v>0</v>
      </c>
      <c r="AP61" s="38">
        <f t="shared" si="18"/>
        <v>0</v>
      </c>
      <c r="AQ61" s="38">
        <f t="shared" si="18"/>
        <v>0</v>
      </c>
      <c r="AR61" s="38">
        <f t="shared" si="18"/>
        <v>0</v>
      </c>
      <c r="AS61" s="38">
        <f t="shared" si="18"/>
        <v>0</v>
      </c>
      <c r="AT61" s="38">
        <f t="shared" si="18"/>
        <v>0</v>
      </c>
      <c r="AU61" s="38">
        <f t="shared" si="18"/>
        <v>0</v>
      </c>
      <c r="AV61" s="38">
        <f t="shared" si="18"/>
        <v>0</v>
      </c>
      <c r="AW61" s="38">
        <f t="shared" si="18"/>
        <v>0</v>
      </c>
      <c r="AX61" s="38">
        <f t="shared" si="18"/>
        <v>0</v>
      </c>
      <c r="AY61" s="38">
        <f t="shared" si="18"/>
        <v>0</v>
      </c>
      <c r="AZ61" s="38">
        <f t="shared" si="18"/>
        <v>0</v>
      </c>
      <c r="BA61" s="38">
        <f t="shared" si="18"/>
        <v>0</v>
      </c>
      <c r="BB61" s="38">
        <f t="shared" si="18"/>
        <v>0</v>
      </c>
      <c r="BC61" s="38">
        <f t="shared" si="18"/>
        <v>0</v>
      </c>
      <c r="BD61" s="38">
        <f t="shared" si="18"/>
        <v>0</v>
      </c>
      <c r="BE61" s="38">
        <f t="shared" si="18"/>
        <v>0</v>
      </c>
      <c r="BF61" s="38">
        <f t="shared" si="18"/>
        <v>0</v>
      </c>
      <c r="BG61" s="38">
        <f t="shared" si="18"/>
        <v>0</v>
      </c>
      <c r="BH61" s="38">
        <f t="shared" si="18"/>
        <v>0</v>
      </c>
      <c r="BI61" s="38">
        <f t="shared" si="18"/>
        <v>0</v>
      </c>
      <c r="BJ61" s="38">
        <f t="shared" si="18"/>
        <v>0</v>
      </c>
      <c r="BK61" s="38">
        <f>BK60+BK57</f>
        <v>61.758136530000002</v>
      </c>
    </row>
    <row r="62" spans="1:67" ht="4.5" customHeight="1" x14ac:dyDescent="0.2">
      <c r="A62" s="17"/>
      <c r="B62" s="25"/>
      <c r="C62" s="59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60"/>
    </row>
    <row r="63" spans="1:67" x14ac:dyDescent="0.2">
      <c r="A63" s="17" t="s">
        <v>20</v>
      </c>
      <c r="B63" s="24" t="s">
        <v>21</v>
      </c>
      <c r="C63" s="59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60"/>
    </row>
    <row r="64" spans="1:67" x14ac:dyDescent="0.2">
      <c r="A64" s="17" t="s">
        <v>76</v>
      </c>
      <c r="B64" s="25" t="s">
        <v>22</v>
      </c>
      <c r="C64" s="59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60"/>
    </row>
    <row r="65" spans="1:63" x14ac:dyDescent="0.2">
      <c r="A65" s="17"/>
      <c r="B65" s="26" t="s">
        <v>36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9">
        <f>SUM(C65:BJ65)</f>
        <v>0</v>
      </c>
    </row>
    <row r="66" spans="1:63" x14ac:dyDescent="0.2">
      <c r="A66" s="17"/>
      <c r="B66" s="27" t="s">
        <v>83</v>
      </c>
      <c r="C66" s="36">
        <f t="shared" ref="C66:BJ66" si="19">SUM(C65)</f>
        <v>0</v>
      </c>
      <c r="D66" s="36">
        <f t="shared" si="19"/>
        <v>0</v>
      </c>
      <c r="E66" s="36">
        <f t="shared" si="19"/>
        <v>0</v>
      </c>
      <c r="F66" s="36">
        <f t="shared" si="19"/>
        <v>0</v>
      </c>
      <c r="G66" s="36">
        <f t="shared" si="19"/>
        <v>0</v>
      </c>
      <c r="H66" s="36">
        <f t="shared" si="19"/>
        <v>0</v>
      </c>
      <c r="I66" s="36">
        <f t="shared" si="19"/>
        <v>0</v>
      </c>
      <c r="J66" s="36">
        <f t="shared" si="19"/>
        <v>0</v>
      </c>
      <c r="K66" s="36">
        <f t="shared" si="19"/>
        <v>0</v>
      </c>
      <c r="L66" s="36">
        <f t="shared" si="19"/>
        <v>0</v>
      </c>
      <c r="M66" s="36">
        <f t="shared" si="19"/>
        <v>0</v>
      </c>
      <c r="N66" s="36">
        <f t="shared" si="19"/>
        <v>0</v>
      </c>
      <c r="O66" s="36">
        <f t="shared" si="19"/>
        <v>0</v>
      </c>
      <c r="P66" s="36">
        <f t="shared" si="19"/>
        <v>0</v>
      </c>
      <c r="Q66" s="36">
        <f t="shared" si="19"/>
        <v>0</v>
      </c>
      <c r="R66" s="36">
        <f t="shared" si="19"/>
        <v>0</v>
      </c>
      <c r="S66" s="36">
        <f t="shared" si="19"/>
        <v>0</v>
      </c>
      <c r="T66" s="36">
        <f t="shared" si="19"/>
        <v>0</v>
      </c>
      <c r="U66" s="36">
        <f t="shared" si="19"/>
        <v>0</v>
      </c>
      <c r="V66" s="36">
        <f t="shared" si="19"/>
        <v>0</v>
      </c>
      <c r="W66" s="36">
        <f t="shared" si="19"/>
        <v>0</v>
      </c>
      <c r="X66" s="36">
        <f t="shared" si="19"/>
        <v>0</v>
      </c>
      <c r="Y66" s="36">
        <f t="shared" si="19"/>
        <v>0</v>
      </c>
      <c r="Z66" s="36">
        <f t="shared" si="19"/>
        <v>0</v>
      </c>
      <c r="AA66" s="36">
        <f t="shared" si="19"/>
        <v>0</v>
      </c>
      <c r="AB66" s="36">
        <f t="shared" si="19"/>
        <v>0</v>
      </c>
      <c r="AC66" s="36">
        <f t="shared" si="19"/>
        <v>0</v>
      </c>
      <c r="AD66" s="36">
        <f t="shared" si="19"/>
        <v>0</v>
      </c>
      <c r="AE66" s="36">
        <f t="shared" si="19"/>
        <v>0</v>
      </c>
      <c r="AF66" s="36">
        <f t="shared" si="19"/>
        <v>0</v>
      </c>
      <c r="AG66" s="36">
        <f t="shared" si="19"/>
        <v>0</v>
      </c>
      <c r="AH66" s="36">
        <f t="shared" si="19"/>
        <v>0</v>
      </c>
      <c r="AI66" s="36">
        <f t="shared" si="19"/>
        <v>0</v>
      </c>
      <c r="AJ66" s="36">
        <f t="shared" si="19"/>
        <v>0</v>
      </c>
      <c r="AK66" s="36">
        <f t="shared" si="19"/>
        <v>0</v>
      </c>
      <c r="AL66" s="36">
        <f t="shared" si="19"/>
        <v>0</v>
      </c>
      <c r="AM66" s="36">
        <f t="shared" si="19"/>
        <v>0</v>
      </c>
      <c r="AN66" s="36">
        <f t="shared" si="19"/>
        <v>0</v>
      </c>
      <c r="AO66" s="36">
        <f t="shared" si="19"/>
        <v>0</v>
      </c>
      <c r="AP66" s="36">
        <f t="shared" si="19"/>
        <v>0</v>
      </c>
      <c r="AQ66" s="36">
        <f t="shared" si="19"/>
        <v>0</v>
      </c>
      <c r="AR66" s="36">
        <f t="shared" si="19"/>
        <v>0</v>
      </c>
      <c r="AS66" s="36">
        <f t="shared" si="19"/>
        <v>0</v>
      </c>
      <c r="AT66" s="36">
        <f t="shared" si="19"/>
        <v>0</v>
      </c>
      <c r="AU66" s="36">
        <f t="shared" si="19"/>
        <v>0</v>
      </c>
      <c r="AV66" s="36">
        <f t="shared" si="19"/>
        <v>0</v>
      </c>
      <c r="AW66" s="36">
        <f t="shared" si="19"/>
        <v>0</v>
      </c>
      <c r="AX66" s="36">
        <f t="shared" si="19"/>
        <v>0</v>
      </c>
      <c r="AY66" s="36">
        <f t="shared" si="19"/>
        <v>0</v>
      </c>
      <c r="AZ66" s="36">
        <f t="shared" si="19"/>
        <v>0</v>
      </c>
      <c r="BA66" s="36">
        <f t="shared" si="19"/>
        <v>0</v>
      </c>
      <c r="BB66" s="36">
        <f t="shared" si="19"/>
        <v>0</v>
      </c>
      <c r="BC66" s="36">
        <f t="shared" si="19"/>
        <v>0</v>
      </c>
      <c r="BD66" s="36">
        <f t="shared" si="19"/>
        <v>0</v>
      </c>
      <c r="BE66" s="36">
        <f t="shared" si="19"/>
        <v>0</v>
      </c>
      <c r="BF66" s="36">
        <f t="shared" si="19"/>
        <v>0</v>
      </c>
      <c r="BG66" s="36">
        <f t="shared" si="19"/>
        <v>0</v>
      </c>
      <c r="BH66" s="36">
        <f t="shared" si="19"/>
        <v>0</v>
      </c>
      <c r="BI66" s="36">
        <f t="shared" si="19"/>
        <v>0</v>
      </c>
      <c r="BJ66" s="36">
        <f t="shared" si="19"/>
        <v>0</v>
      </c>
      <c r="BK66" s="39">
        <f>SUM(BK65)</f>
        <v>0</v>
      </c>
    </row>
    <row r="67" spans="1:63" ht="4.5" customHeight="1" x14ac:dyDescent="0.2">
      <c r="A67" s="17"/>
      <c r="B67" s="29"/>
      <c r="C67" s="59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60"/>
    </row>
    <row r="68" spans="1:63" x14ac:dyDescent="0.2">
      <c r="A68" s="17"/>
      <c r="B68" s="30" t="s">
        <v>99</v>
      </c>
      <c r="C68" s="44">
        <f>C28+C46+C52+C61+C66</f>
        <v>0</v>
      </c>
      <c r="D68" s="44">
        <f t="shared" ref="D68:BJ68" si="20">D28+D46+D52+D61+D66</f>
        <v>169.33351224228883</v>
      </c>
      <c r="E68" s="44">
        <f t="shared" si="20"/>
        <v>27.434823045354801</v>
      </c>
      <c r="F68" s="44">
        <f t="shared" si="20"/>
        <v>0</v>
      </c>
      <c r="G68" s="44">
        <f t="shared" si="20"/>
        <v>0</v>
      </c>
      <c r="H68" s="44">
        <f t="shared" si="20"/>
        <v>65.24542745354654</v>
      </c>
      <c r="I68" s="44">
        <f t="shared" si="20"/>
        <v>2372.3972398976862</v>
      </c>
      <c r="J68" s="44">
        <f t="shared" si="20"/>
        <v>1032.5534204875864</v>
      </c>
      <c r="K68" s="44">
        <f t="shared" si="20"/>
        <v>0</v>
      </c>
      <c r="L68" s="44">
        <f t="shared" si="20"/>
        <v>82.383267809170519</v>
      </c>
      <c r="M68" s="44">
        <f t="shared" si="20"/>
        <v>0</v>
      </c>
      <c r="N68" s="44">
        <f t="shared" si="20"/>
        <v>5.3671572725805996</v>
      </c>
      <c r="O68" s="44">
        <f t="shared" si="20"/>
        <v>0</v>
      </c>
      <c r="P68" s="44">
        <f t="shared" si="20"/>
        <v>0</v>
      </c>
      <c r="Q68" s="44">
        <f t="shared" si="20"/>
        <v>0</v>
      </c>
      <c r="R68" s="44">
        <f t="shared" si="20"/>
        <v>36.147778971702294</v>
      </c>
      <c r="S68" s="44">
        <f t="shared" si="20"/>
        <v>182.31917024964363</v>
      </c>
      <c r="T68" s="44">
        <f t="shared" si="20"/>
        <v>397.62546863893357</v>
      </c>
      <c r="U68" s="44">
        <f t="shared" si="20"/>
        <v>0</v>
      </c>
      <c r="V68" s="44">
        <f t="shared" si="20"/>
        <v>10.887278983055598</v>
      </c>
      <c r="W68" s="44">
        <f t="shared" si="20"/>
        <v>0</v>
      </c>
      <c r="X68" s="44">
        <f t="shared" si="20"/>
        <v>0</v>
      </c>
      <c r="Y68" s="44">
        <f t="shared" si="20"/>
        <v>0</v>
      </c>
      <c r="Z68" s="44">
        <f t="shared" si="20"/>
        <v>0</v>
      </c>
      <c r="AA68" s="44">
        <f t="shared" si="20"/>
        <v>0</v>
      </c>
      <c r="AB68" s="44">
        <f t="shared" si="20"/>
        <v>559.89457409342833</v>
      </c>
      <c r="AC68" s="44">
        <f t="shared" si="20"/>
        <v>210.25994968655061</v>
      </c>
      <c r="AD68" s="44">
        <f t="shared" si="20"/>
        <v>56.083753699063202</v>
      </c>
      <c r="AE68" s="44">
        <f t="shared" si="20"/>
        <v>0</v>
      </c>
      <c r="AF68" s="44">
        <f t="shared" si="20"/>
        <v>590.6843672346763</v>
      </c>
      <c r="AG68" s="44">
        <f t="shared" si="20"/>
        <v>0</v>
      </c>
      <c r="AH68" s="44">
        <f t="shared" si="20"/>
        <v>0</v>
      </c>
      <c r="AI68" s="44">
        <f t="shared" si="20"/>
        <v>0</v>
      </c>
      <c r="AJ68" s="44">
        <f t="shared" si="20"/>
        <v>0</v>
      </c>
      <c r="AK68" s="44">
        <f t="shared" si="20"/>
        <v>0</v>
      </c>
      <c r="AL68" s="44">
        <f t="shared" si="20"/>
        <v>568.21461875550176</v>
      </c>
      <c r="AM68" s="44">
        <f t="shared" si="20"/>
        <v>104.05782748495271</v>
      </c>
      <c r="AN68" s="44">
        <f t="shared" si="20"/>
        <v>726.34963895228498</v>
      </c>
      <c r="AO68" s="44">
        <f t="shared" si="20"/>
        <v>0</v>
      </c>
      <c r="AP68" s="44">
        <f t="shared" si="20"/>
        <v>265.66639617269959</v>
      </c>
      <c r="AQ68" s="44">
        <f t="shared" si="20"/>
        <v>0</v>
      </c>
      <c r="AR68" s="44">
        <f t="shared" si="20"/>
        <v>0</v>
      </c>
      <c r="AS68" s="44">
        <f t="shared" si="20"/>
        <v>0</v>
      </c>
      <c r="AT68" s="44">
        <f t="shared" si="20"/>
        <v>0</v>
      </c>
      <c r="AU68" s="44">
        <f t="shared" si="20"/>
        <v>0</v>
      </c>
      <c r="AV68" s="44">
        <f t="shared" si="20"/>
        <v>654.79350750963533</v>
      </c>
      <c r="AW68" s="44">
        <f t="shared" si="20"/>
        <v>266.73355537353007</v>
      </c>
      <c r="AX68" s="44">
        <f t="shared" si="20"/>
        <v>21.005198675676798</v>
      </c>
      <c r="AY68" s="44">
        <f t="shared" si="20"/>
        <v>0</v>
      </c>
      <c r="AZ68" s="44">
        <f t="shared" si="20"/>
        <v>316.17258051716516</v>
      </c>
      <c r="BA68" s="44">
        <f t="shared" si="20"/>
        <v>0</v>
      </c>
      <c r="BB68" s="44">
        <f t="shared" si="20"/>
        <v>0</v>
      </c>
      <c r="BC68" s="44">
        <f t="shared" si="20"/>
        <v>0</v>
      </c>
      <c r="BD68" s="44">
        <f t="shared" si="20"/>
        <v>0</v>
      </c>
      <c r="BE68" s="44">
        <f t="shared" si="20"/>
        <v>0</v>
      </c>
      <c r="BF68" s="44">
        <f t="shared" si="20"/>
        <v>143.66605858876076</v>
      </c>
      <c r="BG68" s="44">
        <f t="shared" si="20"/>
        <v>26.738817715932598</v>
      </c>
      <c r="BH68" s="44">
        <f t="shared" si="20"/>
        <v>52.404590866676699</v>
      </c>
      <c r="BI68" s="44">
        <f t="shared" si="20"/>
        <v>0</v>
      </c>
      <c r="BJ68" s="44">
        <f t="shared" si="20"/>
        <v>38.091774073202309</v>
      </c>
      <c r="BK68" s="44">
        <f>BK28+BK46+BK52+BK61+BK66</f>
        <v>8982.511754451285</v>
      </c>
    </row>
    <row r="69" spans="1:63" ht="4.5" customHeight="1" x14ac:dyDescent="0.2">
      <c r="A69" s="17"/>
      <c r="B69" s="30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8"/>
    </row>
    <row r="70" spans="1:63" ht="14.25" customHeight="1" x14ac:dyDescent="0.3">
      <c r="A70" s="17" t="s">
        <v>5</v>
      </c>
      <c r="B70" s="31" t="s">
        <v>24</v>
      </c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8"/>
    </row>
    <row r="71" spans="1:63" x14ac:dyDescent="0.2">
      <c r="A71" s="17"/>
      <c r="B71" s="34" t="s">
        <v>112</v>
      </c>
      <c r="C71" s="40">
        <v>0</v>
      </c>
      <c r="D71" s="40">
        <v>0.54346684761289998</v>
      </c>
      <c r="E71" s="40">
        <v>0</v>
      </c>
      <c r="F71" s="40">
        <v>0</v>
      </c>
      <c r="G71" s="40">
        <v>0</v>
      </c>
      <c r="H71" s="40">
        <v>0.33309003718739999</v>
      </c>
      <c r="I71" s="40">
        <v>1.10580819032E-2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0.1565466555766</v>
      </c>
      <c r="S71" s="40">
        <v>0</v>
      </c>
      <c r="T71" s="40">
        <v>0</v>
      </c>
      <c r="U71" s="40">
        <v>0</v>
      </c>
      <c r="V71" s="40">
        <v>9.1876948385999999E-3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12.608479113273779</v>
      </c>
      <c r="AC71" s="40">
        <v>2.6217877677299998E-2</v>
      </c>
      <c r="AD71" s="40">
        <v>0</v>
      </c>
      <c r="AE71" s="40">
        <v>0</v>
      </c>
      <c r="AF71" s="40">
        <v>1.3800427754823004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8.9829983230794284</v>
      </c>
      <c r="AM71" s="40">
        <v>8.6547254645000002E-2</v>
      </c>
      <c r="AN71" s="40">
        <v>0</v>
      </c>
      <c r="AO71" s="40">
        <v>0</v>
      </c>
      <c r="AP71" s="40">
        <v>0.28554133261260001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4.2151050994513968</v>
      </c>
      <c r="AW71" s="40">
        <v>4.0287166419300004E-2</v>
      </c>
      <c r="AX71" s="40">
        <v>0</v>
      </c>
      <c r="AY71" s="40">
        <v>0</v>
      </c>
      <c r="AZ71" s="40">
        <v>0.73340764235420008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1.4540366162866016</v>
      </c>
      <c r="BG71" s="40">
        <v>0</v>
      </c>
      <c r="BH71" s="40">
        <v>0</v>
      </c>
      <c r="BI71" s="40">
        <v>0</v>
      </c>
      <c r="BJ71" s="40">
        <v>8.4858863290299999E-2</v>
      </c>
      <c r="BK71" s="39">
        <f>SUM(C71:BJ71)</f>
        <v>30.950871381690909</v>
      </c>
    </row>
    <row r="72" spans="1:63" ht="13.5" thickBot="1" x14ac:dyDescent="0.25">
      <c r="A72" s="32"/>
      <c r="B72" s="27" t="s">
        <v>83</v>
      </c>
      <c r="C72" s="36">
        <f t="shared" ref="C72:BJ72" si="21">SUM(C71)</f>
        <v>0</v>
      </c>
      <c r="D72" s="36">
        <f t="shared" si="21"/>
        <v>0.54346684761289998</v>
      </c>
      <c r="E72" s="36">
        <f t="shared" si="21"/>
        <v>0</v>
      </c>
      <c r="F72" s="36">
        <f t="shared" si="21"/>
        <v>0</v>
      </c>
      <c r="G72" s="36">
        <f t="shared" si="21"/>
        <v>0</v>
      </c>
      <c r="H72" s="36">
        <f t="shared" si="21"/>
        <v>0.33309003718739999</v>
      </c>
      <c r="I72" s="36">
        <f t="shared" si="21"/>
        <v>1.10580819032E-2</v>
      </c>
      <c r="J72" s="36">
        <f t="shared" si="21"/>
        <v>0</v>
      </c>
      <c r="K72" s="36">
        <f t="shared" si="21"/>
        <v>0</v>
      </c>
      <c r="L72" s="36">
        <f t="shared" si="21"/>
        <v>0</v>
      </c>
      <c r="M72" s="36">
        <f t="shared" si="21"/>
        <v>0</v>
      </c>
      <c r="N72" s="36">
        <f t="shared" si="21"/>
        <v>0</v>
      </c>
      <c r="O72" s="36">
        <f t="shared" si="21"/>
        <v>0</v>
      </c>
      <c r="P72" s="36">
        <f t="shared" si="21"/>
        <v>0</v>
      </c>
      <c r="Q72" s="36">
        <f t="shared" si="21"/>
        <v>0</v>
      </c>
      <c r="R72" s="36">
        <f t="shared" si="21"/>
        <v>0.1565466555766</v>
      </c>
      <c r="S72" s="36">
        <f t="shared" si="21"/>
        <v>0</v>
      </c>
      <c r="T72" s="36">
        <f t="shared" si="21"/>
        <v>0</v>
      </c>
      <c r="U72" s="36">
        <f t="shared" si="21"/>
        <v>0</v>
      </c>
      <c r="V72" s="36">
        <f t="shared" si="21"/>
        <v>9.1876948385999999E-3</v>
      </c>
      <c r="W72" s="36">
        <f t="shared" si="21"/>
        <v>0</v>
      </c>
      <c r="X72" s="36">
        <f t="shared" si="21"/>
        <v>0</v>
      </c>
      <c r="Y72" s="36">
        <f t="shared" si="21"/>
        <v>0</v>
      </c>
      <c r="Z72" s="36">
        <f t="shared" si="21"/>
        <v>0</v>
      </c>
      <c r="AA72" s="36">
        <f t="shared" si="21"/>
        <v>0</v>
      </c>
      <c r="AB72" s="36">
        <f t="shared" si="21"/>
        <v>12.608479113273779</v>
      </c>
      <c r="AC72" s="36">
        <f t="shared" si="21"/>
        <v>2.6217877677299998E-2</v>
      </c>
      <c r="AD72" s="36">
        <f t="shared" si="21"/>
        <v>0</v>
      </c>
      <c r="AE72" s="36">
        <f t="shared" si="21"/>
        <v>0</v>
      </c>
      <c r="AF72" s="36">
        <f t="shared" si="21"/>
        <v>1.3800427754823004</v>
      </c>
      <c r="AG72" s="36">
        <f t="shared" si="21"/>
        <v>0</v>
      </c>
      <c r="AH72" s="36">
        <f t="shared" si="21"/>
        <v>0</v>
      </c>
      <c r="AI72" s="36">
        <f t="shared" si="21"/>
        <v>0</v>
      </c>
      <c r="AJ72" s="36">
        <f t="shared" si="21"/>
        <v>0</v>
      </c>
      <c r="AK72" s="36">
        <f t="shared" si="21"/>
        <v>0</v>
      </c>
      <c r="AL72" s="36">
        <f t="shared" si="21"/>
        <v>8.9829983230794284</v>
      </c>
      <c r="AM72" s="36">
        <f t="shared" si="21"/>
        <v>8.6547254645000002E-2</v>
      </c>
      <c r="AN72" s="36">
        <f t="shared" si="21"/>
        <v>0</v>
      </c>
      <c r="AO72" s="36">
        <f t="shared" si="21"/>
        <v>0</v>
      </c>
      <c r="AP72" s="36">
        <f t="shared" si="21"/>
        <v>0.28554133261260001</v>
      </c>
      <c r="AQ72" s="36">
        <f t="shared" si="21"/>
        <v>0</v>
      </c>
      <c r="AR72" s="36">
        <f t="shared" si="21"/>
        <v>0</v>
      </c>
      <c r="AS72" s="36">
        <f t="shared" si="21"/>
        <v>0</v>
      </c>
      <c r="AT72" s="36">
        <f t="shared" si="21"/>
        <v>0</v>
      </c>
      <c r="AU72" s="36">
        <f t="shared" si="21"/>
        <v>0</v>
      </c>
      <c r="AV72" s="36">
        <f t="shared" si="21"/>
        <v>4.2151050994513968</v>
      </c>
      <c r="AW72" s="36">
        <f t="shared" si="21"/>
        <v>4.0287166419300004E-2</v>
      </c>
      <c r="AX72" s="36">
        <f t="shared" si="21"/>
        <v>0</v>
      </c>
      <c r="AY72" s="36">
        <f t="shared" si="21"/>
        <v>0</v>
      </c>
      <c r="AZ72" s="36">
        <f t="shared" si="21"/>
        <v>0.73340764235420008</v>
      </c>
      <c r="BA72" s="36">
        <f t="shared" si="21"/>
        <v>0</v>
      </c>
      <c r="BB72" s="36">
        <f t="shared" si="21"/>
        <v>0</v>
      </c>
      <c r="BC72" s="36">
        <f t="shared" si="21"/>
        <v>0</v>
      </c>
      <c r="BD72" s="36">
        <f t="shared" si="21"/>
        <v>0</v>
      </c>
      <c r="BE72" s="36">
        <f t="shared" si="21"/>
        <v>0</v>
      </c>
      <c r="BF72" s="36">
        <f t="shared" si="21"/>
        <v>1.4540366162866016</v>
      </c>
      <c r="BG72" s="36">
        <f t="shared" si="21"/>
        <v>0</v>
      </c>
      <c r="BH72" s="36">
        <f t="shared" si="21"/>
        <v>0</v>
      </c>
      <c r="BI72" s="36">
        <f t="shared" si="21"/>
        <v>0</v>
      </c>
      <c r="BJ72" s="36">
        <f t="shared" si="21"/>
        <v>8.4858863290299999E-2</v>
      </c>
      <c r="BK72" s="39">
        <f>SUM(BK71)</f>
        <v>30.950871381690909</v>
      </c>
    </row>
    <row r="73" spans="1:63" ht="6" customHeight="1" x14ac:dyDescent="0.2">
      <c r="A73" s="5"/>
      <c r="B73" s="23"/>
    </row>
    <row r="74" spans="1:63" x14ac:dyDescent="0.2">
      <c r="A74" s="5"/>
      <c r="B74" s="5" t="s">
        <v>122</v>
      </c>
      <c r="L74" s="18" t="s">
        <v>37</v>
      </c>
    </row>
    <row r="75" spans="1:63" x14ac:dyDescent="0.2">
      <c r="A75" s="5"/>
      <c r="B75" s="5" t="s">
        <v>123</v>
      </c>
      <c r="L75" s="5" t="s">
        <v>29</v>
      </c>
    </row>
    <row r="76" spans="1:63" x14ac:dyDescent="0.2">
      <c r="L76" s="5" t="s">
        <v>30</v>
      </c>
    </row>
    <row r="77" spans="1:63" x14ac:dyDescent="0.2">
      <c r="B77" s="5" t="s">
        <v>32</v>
      </c>
      <c r="L77" s="5" t="s">
        <v>98</v>
      </c>
    </row>
    <row r="78" spans="1:63" x14ac:dyDescent="0.2">
      <c r="B78" s="5" t="s">
        <v>33</v>
      </c>
      <c r="L78" s="5" t="s">
        <v>100</v>
      </c>
    </row>
    <row r="79" spans="1:63" x14ac:dyDescent="0.2">
      <c r="B79" s="5"/>
      <c r="L79" s="5" t="s">
        <v>31</v>
      </c>
    </row>
    <row r="87" spans="2:2" x14ac:dyDescent="0.2">
      <c r="B87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9:BK49"/>
    <mergeCell ref="C48:BK48"/>
    <mergeCell ref="C47:BK47"/>
    <mergeCell ref="C34:BK34"/>
    <mergeCell ref="C31:BK31"/>
    <mergeCell ref="A1:A5"/>
    <mergeCell ref="C70:BK70"/>
    <mergeCell ref="C54:BK54"/>
    <mergeCell ref="C55:BK55"/>
    <mergeCell ref="C58:BK58"/>
    <mergeCell ref="C62:BK62"/>
    <mergeCell ref="C63:BK63"/>
    <mergeCell ref="C64:BK64"/>
    <mergeCell ref="C67:BK67"/>
    <mergeCell ref="C69:BK69"/>
    <mergeCell ref="C53:BK53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B1" workbookViewId="0">
      <selection activeCell="D22" sqref="D22"/>
    </sheetView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1" t="s">
        <v>129</v>
      </c>
      <c r="C2" s="62"/>
      <c r="D2" s="62"/>
      <c r="E2" s="62"/>
      <c r="F2" s="62"/>
      <c r="G2" s="62"/>
      <c r="H2" s="62"/>
      <c r="I2" s="62"/>
      <c r="J2" s="62"/>
      <c r="K2" s="62"/>
      <c r="L2" s="82"/>
    </row>
    <row r="3" spans="2:12" x14ac:dyDescent="0.2">
      <c r="B3" s="81" t="s">
        <v>113</v>
      </c>
      <c r="C3" s="62"/>
      <c r="D3" s="62"/>
      <c r="E3" s="62"/>
      <c r="F3" s="62"/>
      <c r="G3" s="62"/>
      <c r="H3" s="62"/>
      <c r="I3" s="62"/>
      <c r="J3" s="62"/>
      <c r="K3" s="62"/>
      <c r="L3" s="82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0.31226133974030001</v>
      </c>
      <c r="G5" s="35">
        <v>0.1053014304837</v>
      </c>
      <c r="H5" s="35">
        <v>0</v>
      </c>
      <c r="I5" s="35" t="s">
        <v>128</v>
      </c>
      <c r="J5" s="35">
        <v>0</v>
      </c>
      <c r="K5" s="35">
        <f>SUM(D5:J5)</f>
        <v>0.41756277022400001</v>
      </c>
      <c r="L5" s="35">
        <v>0</v>
      </c>
    </row>
    <row r="6" spans="2:12" x14ac:dyDescent="0.2">
      <c r="B6" s="19">
        <v>2</v>
      </c>
      <c r="C6" s="21" t="s">
        <v>40</v>
      </c>
      <c r="D6" s="40">
        <v>16.598522925933604</v>
      </c>
      <c r="E6" s="35">
        <v>1.1383694842551002</v>
      </c>
      <c r="F6" s="35">
        <v>31.361854783529633</v>
      </c>
      <c r="G6" s="35">
        <v>3.3374063349983993</v>
      </c>
      <c r="H6" s="35">
        <v>0</v>
      </c>
      <c r="I6" s="35">
        <v>0.3075</v>
      </c>
      <c r="J6" s="35">
        <v>0</v>
      </c>
      <c r="K6" s="35">
        <f t="shared" ref="K6:K41" si="0">SUM(D6:J6)</f>
        <v>52.743653528716735</v>
      </c>
      <c r="L6" s="35">
        <v>0.28538808389450016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0.62795238325509972</v>
      </c>
      <c r="G7" s="35">
        <v>9.5698783870000002E-3</v>
      </c>
      <c r="H7" s="35">
        <v>0</v>
      </c>
      <c r="I7" s="35">
        <v>3.8999999999999998E-3</v>
      </c>
      <c r="J7" s="35">
        <v>0</v>
      </c>
      <c r="K7" s="35">
        <f t="shared" si="0"/>
        <v>0.6414222616420997</v>
      </c>
      <c r="L7" s="35">
        <v>5.4737710483499999E-2</v>
      </c>
    </row>
    <row r="8" spans="2:12" x14ac:dyDescent="0.2">
      <c r="B8" s="19">
        <v>4</v>
      </c>
      <c r="C8" s="21" t="s">
        <v>42</v>
      </c>
      <c r="D8" s="40">
        <v>13.261314786159701</v>
      </c>
      <c r="E8" s="35">
        <v>4.9499424411589006</v>
      </c>
      <c r="F8" s="35">
        <v>13.969826334563059</v>
      </c>
      <c r="G8" s="35">
        <v>4.3233958628320002</v>
      </c>
      <c r="H8" s="35">
        <v>0</v>
      </c>
      <c r="I8" s="35">
        <v>0.16789999999999999</v>
      </c>
      <c r="J8" s="35">
        <v>0</v>
      </c>
      <c r="K8" s="35">
        <f t="shared" si="0"/>
        <v>36.672379424713668</v>
      </c>
      <c r="L8" s="35">
        <v>0.45302161331359991</v>
      </c>
    </row>
    <row r="9" spans="2:12" x14ac:dyDescent="0.2">
      <c r="B9" s="19">
        <v>5</v>
      </c>
      <c r="C9" s="21" t="s">
        <v>43</v>
      </c>
      <c r="D9" s="40">
        <v>1.1577354479006001</v>
      </c>
      <c r="E9" s="35">
        <v>1.6680353999964006</v>
      </c>
      <c r="F9" s="35">
        <v>41.872282593996459</v>
      </c>
      <c r="G9" s="35">
        <v>10.207592701557012</v>
      </c>
      <c r="H9" s="35">
        <v>0</v>
      </c>
      <c r="I9" s="35">
        <v>0.77150000000000007</v>
      </c>
      <c r="J9" s="35">
        <v>0</v>
      </c>
      <c r="K9" s="35">
        <f t="shared" si="0"/>
        <v>55.677146143450479</v>
      </c>
      <c r="L9" s="35">
        <v>0.61989822140659967</v>
      </c>
    </row>
    <row r="10" spans="2:12" x14ac:dyDescent="0.2">
      <c r="B10" s="19">
        <v>6</v>
      </c>
      <c r="C10" s="21" t="s">
        <v>44</v>
      </c>
      <c r="D10" s="40">
        <v>42.006145446837699</v>
      </c>
      <c r="E10" s="35">
        <v>1.6857593670307001</v>
      </c>
      <c r="F10" s="35">
        <v>12.676414151786014</v>
      </c>
      <c r="G10" s="35">
        <v>2.0960115377682991</v>
      </c>
      <c r="H10" s="35">
        <v>0</v>
      </c>
      <c r="I10" s="35">
        <v>0.1396</v>
      </c>
      <c r="J10" s="35">
        <v>0</v>
      </c>
      <c r="K10" s="35">
        <f t="shared" si="0"/>
        <v>58.60393050342271</v>
      </c>
      <c r="L10" s="35">
        <v>0.24581885893119998</v>
      </c>
    </row>
    <row r="11" spans="2:12" x14ac:dyDescent="0.2">
      <c r="B11" s="19">
        <v>7</v>
      </c>
      <c r="C11" s="21" t="s">
        <v>45</v>
      </c>
      <c r="D11" s="40">
        <v>37.113458213254795</v>
      </c>
      <c r="E11" s="35">
        <v>10.946002987600798</v>
      </c>
      <c r="F11" s="35">
        <v>36.307071253614495</v>
      </c>
      <c r="G11" s="35">
        <v>11.894591911762092</v>
      </c>
      <c r="H11" s="35">
        <v>0</v>
      </c>
      <c r="I11" s="35" t="s">
        <v>128</v>
      </c>
      <c r="J11" s="35">
        <v>0</v>
      </c>
      <c r="K11" s="35">
        <f t="shared" si="0"/>
        <v>96.261124366232181</v>
      </c>
      <c r="L11" s="35">
        <v>0.40628765837739944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 t="s">
        <v>128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 t="s">
        <v>128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0.6866820813547001</v>
      </c>
      <c r="E14" s="35">
        <v>0.51354235719329999</v>
      </c>
      <c r="F14" s="35">
        <v>8.5593681114072062</v>
      </c>
      <c r="G14" s="35">
        <v>1.7512014579928004</v>
      </c>
      <c r="H14" s="35">
        <v>0</v>
      </c>
      <c r="I14" s="35">
        <v>8.4000000000000005E-2</v>
      </c>
      <c r="J14" s="35">
        <v>0</v>
      </c>
      <c r="K14" s="35">
        <f t="shared" si="0"/>
        <v>11.594794007948007</v>
      </c>
      <c r="L14" s="35">
        <v>0.38261132596419994</v>
      </c>
    </row>
    <row r="15" spans="2:12" x14ac:dyDescent="0.2">
      <c r="B15" s="19">
        <v>11</v>
      </c>
      <c r="C15" s="21" t="s">
        <v>49</v>
      </c>
      <c r="D15" s="40">
        <v>138.67098762740886</v>
      </c>
      <c r="E15" s="35">
        <v>41.54221999898121</v>
      </c>
      <c r="F15" s="35">
        <v>119.99210179230143</v>
      </c>
      <c r="G15" s="35">
        <v>17.223268814092624</v>
      </c>
      <c r="H15" s="35">
        <v>0</v>
      </c>
      <c r="I15" s="35">
        <v>0.76560000000000006</v>
      </c>
      <c r="J15" s="35">
        <v>0</v>
      </c>
      <c r="K15" s="35">
        <f t="shared" si="0"/>
        <v>318.19417823278417</v>
      </c>
      <c r="L15" s="35">
        <v>1.7542072389706014</v>
      </c>
    </row>
    <row r="16" spans="2:12" x14ac:dyDescent="0.2">
      <c r="B16" s="19">
        <v>12</v>
      </c>
      <c r="C16" s="21" t="s">
        <v>50</v>
      </c>
      <c r="D16" s="40">
        <v>193.93877394402668</v>
      </c>
      <c r="E16" s="35">
        <v>7.9267523499309034</v>
      </c>
      <c r="F16" s="35">
        <v>59.590526747667496</v>
      </c>
      <c r="G16" s="35">
        <v>10.591913498060174</v>
      </c>
      <c r="H16" s="35">
        <v>0</v>
      </c>
      <c r="I16" s="35">
        <v>0.67279999999999995</v>
      </c>
      <c r="J16" s="35">
        <v>0</v>
      </c>
      <c r="K16" s="35">
        <f t="shared" si="0"/>
        <v>272.72076653968526</v>
      </c>
      <c r="L16" s="35">
        <v>0.77556897747329967</v>
      </c>
    </row>
    <row r="17" spans="2:12" x14ac:dyDescent="0.2">
      <c r="B17" s="19">
        <v>13</v>
      </c>
      <c r="C17" s="21" t="s">
        <v>51</v>
      </c>
      <c r="D17" s="40">
        <v>12.295032259257699</v>
      </c>
      <c r="E17" s="35">
        <v>0.46722167670839998</v>
      </c>
      <c r="F17" s="35">
        <v>15.412365638792416</v>
      </c>
      <c r="G17" s="35">
        <v>2.0117744655430001</v>
      </c>
      <c r="H17" s="35">
        <v>0</v>
      </c>
      <c r="I17" s="35">
        <v>3.9600000000000003E-2</v>
      </c>
      <c r="J17" s="35">
        <v>0</v>
      </c>
      <c r="K17" s="35">
        <f t="shared" si="0"/>
        <v>30.225994040301515</v>
      </c>
      <c r="L17" s="35">
        <v>0.27516374173620006</v>
      </c>
    </row>
    <row r="18" spans="2:12" x14ac:dyDescent="0.2">
      <c r="B18" s="19">
        <v>14</v>
      </c>
      <c r="C18" s="21" t="s">
        <v>52</v>
      </c>
      <c r="D18" s="40">
        <v>4.6964967699999999E-5</v>
      </c>
      <c r="E18" s="35">
        <v>0.19272759048309998</v>
      </c>
      <c r="F18" s="35">
        <v>10.958883069423996</v>
      </c>
      <c r="G18" s="35">
        <v>1.5685392866089007</v>
      </c>
      <c r="H18" s="35">
        <v>0</v>
      </c>
      <c r="I18" s="35">
        <v>2.8899999999999999E-2</v>
      </c>
      <c r="J18" s="35">
        <v>0</v>
      </c>
      <c r="K18" s="35">
        <f t="shared" si="0"/>
        <v>12.749096911483697</v>
      </c>
      <c r="L18" s="35">
        <v>6.4730578740900005E-2</v>
      </c>
    </row>
    <row r="19" spans="2:12" x14ac:dyDescent="0.2">
      <c r="B19" s="19">
        <v>15</v>
      </c>
      <c r="C19" s="21" t="s">
        <v>53</v>
      </c>
      <c r="D19" s="40">
        <v>14.321010880449904</v>
      </c>
      <c r="E19" s="35">
        <v>0.47581950270679996</v>
      </c>
      <c r="F19" s="35">
        <v>33.872202557498106</v>
      </c>
      <c r="G19" s="35">
        <v>5.0192698116509957</v>
      </c>
      <c r="H19" s="35">
        <v>0</v>
      </c>
      <c r="I19" s="35">
        <v>1.44E-2</v>
      </c>
      <c r="J19" s="35">
        <v>0</v>
      </c>
      <c r="K19" s="35">
        <f t="shared" si="0"/>
        <v>53.702702752305804</v>
      </c>
      <c r="L19" s="35">
        <v>0.37084636086180006</v>
      </c>
    </row>
    <row r="20" spans="2:12" x14ac:dyDescent="0.2">
      <c r="B20" s="19">
        <v>16</v>
      </c>
      <c r="C20" s="21" t="s">
        <v>54</v>
      </c>
      <c r="D20" s="40">
        <v>497.03295393440629</v>
      </c>
      <c r="E20" s="35">
        <v>52.404011473397013</v>
      </c>
      <c r="F20" s="35">
        <v>171.92557747598343</v>
      </c>
      <c r="G20" s="35">
        <v>31.349047144597677</v>
      </c>
      <c r="H20" s="35">
        <v>0</v>
      </c>
      <c r="I20" s="35">
        <v>2.0487000000000002</v>
      </c>
      <c r="J20" s="35">
        <v>0</v>
      </c>
      <c r="K20" s="35">
        <f t="shared" si="0"/>
        <v>754.76029002838447</v>
      </c>
      <c r="L20" s="35">
        <v>1.7609635059371007</v>
      </c>
    </row>
    <row r="21" spans="2:12" x14ac:dyDescent="0.2">
      <c r="B21" s="19">
        <v>17</v>
      </c>
      <c r="C21" s="21" t="s">
        <v>55</v>
      </c>
      <c r="D21" s="40">
        <v>769.7124506848445</v>
      </c>
      <c r="E21" s="35">
        <v>8.8763448579968003</v>
      </c>
      <c r="F21" s="35">
        <v>45.329131138135118</v>
      </c>
      <c r="G21" s="35">
        <v>9.4418404886730976</v>
      </c>
      <c r="H21" s="35">
        <v>0</v>
      </c>
      <c r="I21" s="35">
        <v>0.47689999999999999</v>
      </c>
      <c r="J21" s="35">
        <v>0</v>
      </c>
      <c r="K21" s="35">
        <f t="shared" si="0"/>
        <v>833.83666716964956</v>
      </c>
      <c r="L21" s="35">
        <v>0.5564933549544997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 t="s">
        <v>128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14.882014252120998</v>
      </c>
      <c r="E23" s="35">
        <v>37.034570054458662</v>
      </c>
      <c r="F23" s="35">
        <v>98.999096196509669</v>
      </c>
      <c r="G23" s="35">
        <v>22.698629245144396</v>
      </c>
      <c r="H23" s="35">
        <v>0</v>
      </c>
      <c r="I23" s="35">
        <v>1.7237</v>
      </c>
      <c r="J23" s="35">
        <v>0</v>
      </c>
      <c r="K23" s="35">
        <f t="shared" si="0"/>
        <v>175.33800974823373</v>
      </c>
      <c r="L23" s="35">
        <v>0.90341882336320001</v>
      </c>
    </row>
    <row r="24" spans="2:12" x14ac:dyDescent="0.2">
      <c r="B24" s="19">
        <v>20</v>
      </c>
      <c r="C24" s="21" t="s">
        <v>58</v>
      </c>
      <c r="D24" s="40">
        <v>1069.0732310691801</v>
      </c>
      <c r="E24" s="35">
        <v>261.23036102016562</v>
      </c>
      <c r="F24" s="35">
        <v>995.00989191659278</v>
      </c>
      <c r="G24" s="35">
        <v>108.42193783785882</v>
      </c>
      <c r="H24" s="35">
        <v>0</v>
      </c>
      <c r="I24" s="35">
        <v>41.799336530000005</v>
      </c>
      <c r="J24" s="35">
        <v>0</v>
      </c>
      <c r="K24" s="35">
        <f t="shared" si="0"/>
        <v>2475.5347583737971</v>
      </c>
      <c r="L24" s="35">
        <v>10.260422916303217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2.5029857418E-3</v>
      </c>
      <c r="F25" s="35">
        <v>0.46317731631690023</v>
      </c>
      <c r="G25" s="35">
        <v>9.0121045322300003E-2</v>
      </c>
      <c r="H25" s="35">
        <v>0</v>
      </c>
      <c r="I25" s="35" t="s">
        <v>128</v>
      </c>
      <c r="J25" s="35">
        <v>0</v>
      </c>
      <c r="K25" s="35">
        <f t="shared" si="0"/>
        <v>0.55580134738100029</v>
      </c>
      <c r="L25" s="35">
        <v>1.809032E-7</v>
      </c>
    </row>
    <row r="26" spans="2:12" x14ac:dyDescent="0.2">
      <c r="B26" s="19">
        <v>22</v>
      </c>
      <c r="C26" s="21" t="s">
        <v>60</v>
      </c>
      <c r="D26" s="40">
        <v>2.7891797580500002E-2</v>
      </c>
      <c r="E26" s="35">
        <v>7.133429416119999E-2</v>
      </c>
      <c r="F26" s="35">
        <v>1.173018975634299</v>
      </c>
      <c r="G26" s="35">
        <v>1.1875293289800002E-2</v>
      </c>
      <c r="H26" s="35">
        <v>0</v>
      </c>
      <c r="I26" s="35">
        <v>0.2414</v>
      </c>
      <c r="J26" s="35">
        <v>0</v>
      </c>
      <c r="K26" s="35">
        <f t="shared" si="0"/>
        <v>1.5255203606657992</v>
      </c>
      <c r="L26" s="35">
        <v>3.4837369934499998E-2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1.2389258E-5</v>
      </c>
      <c r="F27" s="35">
        <v>9.0642580639999993E-4</v>
      </c>
      <c r="G27" s="35">
        <v>0</v>
      </c>
      <c r="H27" s="35">
        <v>0</v>
      </c>
      <c r="I27" s="35" t="s">
        <v>128</v>
      </c>
      <c r="J27" s="35">
        <v>0</v>
      </c>
      <c r="K27" s="35">
        <f t="shared" si="0"/>
        <v>9.1881506439999989E-4</v>
      </c>
      <c r="L27" s="35">
        <v>2.5578402579E-3</v>
      </c>
    </row>
    <row r="28" spans="2:12" x14ac:dyDescent="0.2">
      <c r="B28" s="19">
        <v>24</v>
      </c>
      <c r="C28" s="20" t="s">
        <v>62</v>
      </c>
      <c r="D28" s="40">
        <v>5.3808962902999998E-3</v>
      </c>
      <c r="E28" s="35">
        <v>2.0589113225000003E-3</v>
      </c>
      <c r="F28" s="35">
        <v>3.874891989761803</v>
      </c>
      <c r="G28" s="35">
        <v>0.3139122895159</v>
      </c>
      <c r="H28" s="35">
        <v>0</v>
      </c>
      <c r="I28" s="35">
        <v>0.1026</v>
      </c>
      <c r="J28" s="35">
        <v>0</v>
      </c>
      <c r="K28" s="35">
        <f t="shared" si="0"/>
        <v>4.2988440868905027</v>
      </c>
      <c r="L28" s="35">
        <v>1.4368582935099999E-2</v>
      </c>
    </row>
    <row r="29" spans="2:12" x14ac:dyDescent="0.2">
      <c r="B29" s="19">
        <v>25</v>
      </c>
      <c r="C29" s="21" t="s">
        <v>63</v>
      </c>
      <c r="D29" s="40">
        <v>1356.7695000913147</v>
      </c>
      <c r="E29" s="35">
        <v>10.374523979502905</v>
      </c>
      <c r="F29" s="35">
        <v>224.94671913836771</v>
      </c>
      <c r="G29" s="35">
        <v>23.102059133685895</v>
      </c>
      <c r="H29" s="35">
        <v>0</v>
      </c>
      <c r="I29" s="35">
        <v>2.2875999999999999</v>
      </c>
      <c r="J29" s="35">
        <v>0</v>
      </c>
      <c r="K29" s="35">
        <f t="shared" si="0"/>
        <v>1617.4804023428715</v>
      </c>
      <c r="L29" s="35">
        <v>1.5337098857205023</v>
      </c>
    </row>
    <row r="30" spans="2:12" x14ac:dyDescent="0.2">
      <c r="B30" s="19">
        <v>26</v>
      </c>
      <c r="C30" s="21" t="s">
        <v>64</v>
      </c>
      <c r="D30" s="40">
        <v>244.27558464608575</v>
      </c>
      <c r="E30" s="35">
        <v>3.1065243703126009</v>
      </c>
      <c r="F30" s="35">
        <v>37.956791175845915</v>
      </c>
      <c r="G30" s="35">
        <v>13.947332182111104</v>
      </c>
      <c r="H30" s="35">
        <v>0</v>
      </c>
      <c r="I30" s="35">
        <v>0.6381</v>
      </c>
      <c r="J30" s="35">
        <v>0</v>
      </c>
      <c r="K30" s="35">
        <f t="shared" si="0"/>
        <v>299.92433237435534</v>
      </c>
      <c r="L30" s="35">
        <v>0.54478483618319984</v>
      </c>
    </row>
    <row r="31" spans="2:12" x14ac:dyDescent="0.2">
      <c r="B31" s="19">
        <v>27</v>
      </c>
      <c r="C31" s="21" t="s">
        <v>15</v>
      </c>
      <c r="D31" s="40">
        <v>0.21163725425800001</v>
      </c>
      <c r="E31" s="35">
        <v>0.35179386635479998</v>
      </c>
      <c r="F31" s="35">
        <v>2.7668629508302023</v>
      </c>
      <c r="G31" s="35">
        <v>0.24752039532180001</v>
      </c>
      <c r="H31" s="35">
        <v>0</v>
      </c>
      <c r="I31" s="35">
        <v>0.83479999999999999</v>
      </c>
      <c r="J31" s="35">
        <v>0</v>
      </c>
      <c r="K31" s="35">
        <f t="shared" si="0"/>
        <v>4.4126144667648024</v>
      </c>
      <c r="L31" s="35">
        <v>5.1014880128600004E-2</v>
      </c>
    </row>
    <row r="32" spans="2:12" x14ac:dyDescent="0.2">
      <c r="B32" s="19">
        <v>28</v>
      </c>
      <c r="C32" s="21" t="s">
        <v>65</v>
      </c>
      <c r="D32" s="40">
        <v>2.7372371451400004E-2</v>
      </c>
      <c r="E32" s="35">
        <v>1.6991996129E-3</v>
      </c>
      <c r="F32" s="35">
        <v>2.0786543751181026</v>
      </c>
      <c r="G32" s="35">
        <v>0.26426003167579992</v>
      </c>
      <c r="H32" s="35">
        <v>0</v>
      </c>
      <c r="I32" s="35" t="s">
        <v>128</v>
      </c>
      <c r="J32" s="35">
        <v>0</v>
      </c>
      <c r="K32" s="35">
        <f t="shared" si="0"/>
        <v>2.3719859778582024</v>
      </c>
      <c r="L32" s="35">
        <v>2.1057862386700002E-2</v>
      </c>
    </row>
    <row r="33" spans="2:12" x14ac:dyDescent="0.2">
      <c r="B33" s="19">
        <v>29</v>
      </c>
      <c r="C33" s="21" t="s">
        <v>66</v>
      </c>
      <c r="D33" s="40">
        <v>5.772510205093897</v>
      </c>
      <c r="E33" s="35">
        <v>4.4400483225086012</v>
      </c>
      <c r="F33" s="35">
        <v>32.224197190902721</v>
      </c>
      <c r="G33" s="35">
        <v>5.8114886289398955</v>
      </c>
      <c r="H33" s="35">
        <v>0</v>
      </c>
      <c r="I33" s="35">
        <v>0.2117</v>
      </c>
      <c r="J33" s="35">
        <v>0</v>
      </c>
      <c r="K33" s="35">
        <f t="shared" si="0"/>
        <v>48.459944347445116</v>
      </c>
      <c r="L33" s="35">
        <v>0.56908481586099968</v>
      </c>
    </row>
    <row r="34" spans="2:12" x14ac:dyDescent="0.2">
      <c r="B34" s="19">
        <v>30</v>
      </c>
      <c r="C34" s="21" t="s">
        <v>67</v>
      </c>
      <c r="D34" s="40">
        <v>12.149985502831404</v>
      </c>
      <c r="E34" s="35">
        <v>2.5627510054777005</v>
      </c>
      <c r="F34" s="35">
        <v>66.242050363889746</v>
      </c>
      <c r="G34" s="35">
        <v>8.472522053107312</v>
      </c>
      <c r="H34" s="35">
        <v>0</v>
      </c>
      <c r="I34" s="35">
        <v>0.9224</v>
      </c>
      <c r="J34" s="35">
        <v>0</v>
      </c>
      <c r="K34" s="35">
        <f t="shared" si="0"/>
        <v>90.34970892530616</v>
      </c>
      <c r="L34" s="35">
        <v>1.0029448308564994</v>
      </c>
    </row>
    <row r="35" spans="2:12" x14ac:dyDescent="0.2">
      <c r="B35" s="19">
        <v>31</v>
      </c>
      <c r="C35" s="20" t="s">
        <v>68</v>
      </c>
      <c r="D35" s="40">
        <v>0.33076624909669999</v>
      </c>
      <c r="E35" s="35">
        <v>0.30773104180639999</v>
      </c>
      <c r="F35" s="35">
        <v>0.8398596436390009</v>
      </c>
      <c r="G35" s="35">
        <v>0.18960515667620004</v>
      </c>
      <c r="H35" s="35">
        <v>0</v>
      </c>
      <c r="I35" s="35" t="s">
        <v>128</v>
      </c>
      <c r="J35" s="35">
        <v>0</v>
      </c>
      <c r="K35" s="35">
        <f t="shared" si="0"/>
        <v>1.6679620912183009</v>
      </c>
      <c r="L35" s="35">
        <v>5.0436203612300001E-2</v>
      </c>
    </row>
    <row r="36" spans="2:12" x14ac:dyDescent="0.2">
      <c r="B36" s="19">
        <v>32</v>
      </c>
      <c r="C36" s="21" t="s">
        <v>69</v>
      </c>
      <c r="D36" s="40">
        <v>194.80563112234572</v>
      </c>
      <c r="E36" s="35">
        <v>19.321312617340887</v>
      </c>
      <c r="F36" s="35">
        <v>96.168248696727545</v>
      </c>
      <c r="G36" s="35">
        <v>16.951875521926052</v>
      </c>
      <c r="H36" s="35">
        <v>0</v>
      </c>
      <c r="I36" s="35">
        <v>1.8805999999999998</v>
      </c>
      <c r="J36" s="35">
        <v>0</v>
      </c>
      <c r="K36" s="35">
        <f t="shared" si="0"/>
        <v>329.12766795834023</v>
      </c>
      <c r="L36" s="35">
        <v>1.7794961065961954</v>
      </c>
    </row>
    <row r="37" spans="2:12" x14ac:dyDescent="0.2">
      <c r="B37" s="19">
        <v>33</v>
      </c>
      <c r="C37" s="21" t="s">
        <v>114</v>
      </c>
      <c r="D37" s="40">
        <v>334.0852765792709</v>
      </c>
      <c r="E37" s="35">
        <v>10.909354400238989</v>
      </c>
      <c r="F37" s="35">
        <v>108.72274632711198</v>
      </c>
      <c r="G37" s="35">
        <v>13.642116578954379</v>
      </c>
      <c r="H37" s="40">
        <v>0</v>
      </c>
      <c r="I37" s="35">
        <v>0.69550000000000001</v>
      </c>
      <c r="J37" s="40">
        <v>0</v>
      </c>
      <c r="K37" s="35">
        <f t="shared" si="0"/>
        <v>468.05499388557621</v>
      </c>
      <c r="L37" s="35">
        <v>1.3307995828467005</v>
      </c>
    </row>
    <row r="38" spans="2:12" x14ac:dyDescent="0.2">
      <c r="B38" s="19">
        <v>34</v>
      </c>
      <c r="C38" s="21" t="s">
        <v>70</v>
      </c>
      <c r="D38" s="40">
        <v>0.19958553880630001</v>
      </c>
      <c r="E38" s="35">
        <v>9.7923673999899999E-2</v>
      </c>
      <c r="F38" s="35">
        <v>3.9218874073299013</v>
      </c>
      <c r="G38" s="35">
        <v>2.1239664805761</v>
      </c>
      <c r="H38" s="35">
        <v>0</v>
      </c>
      <c r="I38" s="35">
        <v>4.4200000000000003E-2</v>
      </c>
      <c r="J38" s="35">
        <v>0</v>
      </c>
      <c r="K38" s="35">
        <f t="shared" si="0"/>
        <v>6.3875631007122013</v>
      </c>
      <c r="L38" s="35">
        <v>1.21516772257E-2</v>
      </c>
    </row>
    <row r="39" spans="2:12" x14ac:dyDescent="0.2">
      <c r="B39" s="19">
        <v>35</v>
      </c>
      <c r="C39" s="21" t="s">
        <v>71</v>
      </c>
      <c r="D39" s="40">
        <v>226.4672744855383</v>
      </c>
      <c r="E39" s="35">
        <v>53.146078377970788</v>
      </c>
      <c r="F39" s="35">
        <v>220.49445219545976</v>
      </c>
      <c r="G39" s="35">
        <v>43.149907681571406</v>
      </c>
      <c r="H39" s="35">
        <v>0</v>
      </c>
      <c r="I39" s="35">
        <v>1.2812999999999999</v>
      </c>
      <c r="J39" s="35">
        <v>0</v>
      </c>
      <c r="K39" s="35">
        <f t="shared" si="0"/>
        <v>544.53901274054022</v>
      </c>
      <c r="L39" s="35">
        <v>1.5954603446712023</v>
      </c>
    </row>
    <row r="40" spans="2:12" x14ac:dyDescent="0.2">
      <c r="B40" s="19">
        <v>36</v>
      </c>
      <c r="C40" s="21" t="s">
        <v>72</v>
      </c>
      <c r="D40" s="40">
        <v>11.3485414987088</v>
      </c>
      <c r="E40" s="35">
        <v>1.5769191923856001</v>
      </c>
      <c r="F40" s="35">
        <v>14.741299961402781</v>
      </c>
      <c r="G40" s="35">
        <v>1.6500729629285997</v>
      </c>
      <c r="H40" s="35">
        <v>0</v>
      </c>
      <c r="I40" s="35" t="s">
        <v>128</v>
      </c>
      <c r="J40" s="35">
        <v>0</v>
      </c>
      <c r="K40" s="35">
        <f t="shared" si="0"/>
        <v>29.316833615425782</v>
      </c>
      <c r="L40" s="35">
        <v>0.28910006389810028</v>
      </c>
    </row>
    <row r="41" spans="2:12" x14ac:dyDescent="0.2">
      <c r="B41" s="19">
        <v>37</v>
      </c>
      <c r="C41" s="21" t="s">
        <v>73</v>
      </c>
      <c r="D41" s="40">
        <v>90.35713529347386</v>
      </c>
      <c r="E41" s="35">
        <v>28.29867362465572</v>
      </c>
      <c r="F41" s="35">
        <v>142.01116907214239</v>
      </c>
      <c r="G41" s="35">
        <v>30.122593221562312</v>
      </c>
      <c r="H41" s="35">
        <v>0</v>
      </c>
      <c r="I41" s="35">
        <v>3.5735999999999999</v>
      </c>
      <c r="J41" s="35">
        <v>0</v>
      </c>
      <c r="K41" s="35">
        <f t="shared" si="0"/>
        <v>294.3631712118343</v>
      </c>
      <c r="L41" s="35">
        <v>2.9494873469616967</v>
      </c>
    </row>
    <row r="42" spans="2:12" ht="15" x14ac:dyDescent="0.2">
      <c r="B42" s="22" t="s">
        <v>11</v>
      </c>
      <c r="C42" s="4"/>
      <c r="D42" s="46">
        <f t="shared" ref="D42:L42" si="1">SUM(D5:D41)</f>
        <v>5297.5844340502499</v>
      </c>
      <c r="E42" s="35">
        <f>SUM(E5:E41)</f>
        <v>565.62292281471503</v>
      </c>
      <c r="F42" s="35">
        <f t="shared" si="1"/>
        <v>2655.4037406910838</v>
      </c>
      <c r="G42" s="35">
        <f>SUM(G5:G41)</f>
        <v>402.14252036517587</v>
      </c>
      <c r="H42" s="45">
        <f t="shared" si="1"/>
        <v>0</v>
      </c>
      <c r="I42" s="45">
        <f t="shared" si="1"/>
        <v>61.758136530000016</v>
      </c>
      <c r="J42" s="45">
        <f t="shared" si="1"/>
        <v>0</v>
      </c>
      <c r="K42" s="45">
        <f t="shared" si="1"/>
        <v>8982.511754451225</v>
      </c>
      <c r="L42" s="45">
        <f t="shared" si="1"/>
        <v>30.950871381690916</v>
      </c>
    </row>
    <row r="43" spans="2:12" x14ac:dyDescent="0.2">
      <c r="B43" t="s">
        <v>89</v>
      </c>
    </row>
    <row r="45" spans="2:12" s="52" customFormat="1" x14ac:dyDescent="0.2"/>
    <row r="46" spans="2:12" s="52" customFormat="1" x14ac:dyDescent="0.2"/>
    <row r="47" spans="2:12" s="52" customFormat="1" x14ac:dyDescent="0.2"/>
    <row r="48" spans="2:12" x14ac:dyDescent="0.2">
      <c r="I48" s="52"/>
    </row>
    <row r="49" spans="9:9" x14ac:dyDescent="0.2">
      <c r="I49" s="5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2019-01-08T11:45:40Z</dcterms:modified>
</cp:coreProperties>
</file>