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5480" windowHeight="8190" tabRatio="675"/>
  </bookViews>
  <sheets>
    <sheet name="Anex A1 Frmtfor AAUM disclosure" sheetId="8" r:id="rId1"/>
    <sheet name="Anex A2 Frmt AAUM stateUT wise " sheetId="9" r:id="rId2"/>
  </sheets>
  <externalReferences>
    <externalReference r:id="rId3"/>
  </externalReferences>
  <definedNames>
    <definedName name="_xlnm._FilterDatabase" localSheetId="1" hidden="1">'Anex A2 Frmt AAUM stateUT wise '!$B$4:$L$43</definedName>
  </definedNames>
  <calcPr calcId="144525"/>
</workbook>
</file>

<file path=xl/calcChain.xml><?xml version="1.0" encoding="utf-8"?>
<calcChain xmlns="http://schemas.openxmlformats.org/spreadsheetml/2006/main">
  <c r="D5" i="9" l="1"/>
  <c r="BK39" i="8" l="1"/>
  <c r="I42" i="9"/>
  <c r="L42" i="9"/>
  <c r="K7" i="9" l="1"/>
  <c r="K13" i="9"/>
  <c r="K15" i="9"/>
  <c r="H42" i="9"/>
  <c r="J42" i="9"/>
  <c r="BK45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K40" i="8"/>
  <c r="BK36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C53" i="8"/>
  <c r="BK52" i="8"/>
  <c r="BK38" i="8"/>
  <c r="BK41" i="8"/>
  <c r="K40" i="9" l="1"/>
  <c r="K38" i="9"/>
  <c r="K36" i="9"/>
  <c r="K34" i="9"/>
  <c r="K32" i="9"/>
  <c r="K30" i="9"/>
  <c r="K28" i="9"/>
  <c r="K26" i="9"/>
  <c r="K24" i="9"/>
  <c r="K22" i="9"/>
  <c r="K20" i="9"/>
  <c r="K18" i="9"/>
  <c r="K16" i="9"/>
  <c r="K14" i="9"/>
  <c r="K12" i="9"/>
  <c r="K10" i="9"/>
  <c r="K8" i="9"/>
  <c r="K6" i="9"/>
  <c r="K41" i="9"/>
  <c r="K39" i="9"/>
  <c r="K37" i="9"/>
  <c r="K35" i="9"/>
  <c r="K33" i="9"/>
  <c r="K31" i="9"/>
  <c r="K29" i="9"/>
  <c r="K27" i="9"/>
  <c r="K25" i="9"/>
  <c r="K23" i="9"/>
  <c r="K21" i="9"/>
  <c r="K19" i="9"/>
  <c r="K17" i="9"/>
  <c r="K11" i="9"/>
  <c r="K9" i="9"/>
  <c r="D42" i="9"/>
  <c r="G42" i="9"/>
  <c r="E42" i="9"/>
  <c r="F42" i="9"/>
  <c r="BK8" i="8"/>
  <c r="BK9" i="8" s="1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11" i="8"/>
  <c r="BK12" i="8" s="1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7" i="8"/>
  <c r="BK18" i="8" s="1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20" i="8"/>
  <c r="BK21" i="8" s="1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3" i="8"/>
  <c r="BK24" i="8"/>
  <c r="BK25" i="8"/>
  <c r="BK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32" i="8"/>
  <c r="BK33" i="8" s="1"/>
  <c r="C33" i="8"/>
  <c r="C47" i="8" s="1"/>
  <c r="D33" i="8"/>
  <c r="E33" i="8"/>
  <c r="F33" i="8"/>
  <c r="G33" i="8"/>
  <c r="H33" i="8"/>
  <c r="I33" i="8"/>
  <c r="J33" i="8"/>
  <c r="K33" i="8"/>
  <c r="L33" i="8"/>
  <c r="M33" i="8"/>
  <c r="N33" i="8"/>
  <c r="N47" i="8" s="1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5" i="8"/>
  <c r="BK37" i="8"/>
  <c r="BK42" i="8"/>
  <c r="BK43" i="8"/>
  <c r="BK44" i="8"/>
  <c r="BK51" i="8"/>
  <c r="BK53" i="8" s="1"/>
  <c r="BK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60" i="8"/>
  <c r="BK61" i="8" s="1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P62" i="8" s="1"/>
  <c r="Q61" i="8"/>
  <c r="R61" i="8"/>
  <c r="S61" i="8"/>
  <c r="T61" i="8"/>
  <c r="T62" i="8" s="1"/>
  <c r="U61" i="8"/>
  <c r="V61" i="8"/>
  <c r="W61" i="8"/>
  <c r="X61" i="8"/>
  <c r="X62" i="8" s="1"/>
  <c r="Y61" i="8"/>
  <c r="Z61" i="8"/>
  <c r="AA61" i="8"/>
  <c r="AB61" i="8"/>
  <c r="AB62" i="8" s="1"/>
  <c r="AC61" i="8"/>
  <c r="AD61" i="8"/>
  <c r="AE61" i="8"/>
  <c r="AF61" i="8"/>
  <c r="AF62" i="8" s="1"/>
  <c r="AG61" i="8"/>
  <c r="AH61" i="8"/>
  <c r="AI61" i="8"/>
  <c r="AJ61" i="8"/>
  <c r="AJ62" i="8" s="1"/>
  <c r="AK61" i="8"/>
  <c r="AL61" i="8"/>
  <c r="AM61" i="8"/>
  <c r="AN61" i="8"/>
  <c r="AN62" i="8" s="1"/>
  <c r="AO61" i="8"/>
  <c r="AP61" i="8"/>
  <c r="AQ61" i="8"/>
  <c r="AR61" i="8"/>
  <c r="AR62" i="8" s="1"/>
  <c r="AS61" i="8"/>
  <c r="AT61" i="8"/>
  <c r="AU61" i="8"/>
  <c r="AV61" i="8"/>
  <c r="AV62" i="8" s="1"/>
  <c r="AW61" i="8"/>
  <c r="AX61" i="8"/>
  <c r="AY61" i="8"/>
  <c r="AZ61" i="8"/>
  <c r="AZ62" i="8" s="1"/>
  <c r="BA61" i="8"/>
  <c r="BB61" i="8"/>
  <c r="BC61" i="8"/>
  <c r="BD61" i="8"/>
  <c r="BD62" i="8" s="1"/>
  <c r="BE61" i="8"/>
  <c r="BF61" i="8"/>
  <c r="BG61" i="8"/>
  <c r="BH61" i="8"/>
  <c r="BH62" i="8" s="1"/>
  <c r="BI61" i="8"/>
  <c r="BJ61" i="8"/>
  <c r="BK66" i="8"/>
  <c r="BK67" i="8" s="1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72" i="8"/>
  <c r="BK73" i="8" s="1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46" i="8" l="1"/>
  <c r="BK47" i="8" s="1"/>
  <c r="K62" i="8"/>
  <c r="G62" i="8"/>
  <c r="C62" i="8"/>
  <c r="K5" i="9"/>
  <c r="K42" i="9" s="1"/>
  <c r="G47" i="8"/>
  <c r="E62" i="8"/>
  <c r="BJ62" i="8"/>
  <c r="BF62" i="8"/>
  <c r="BB62" i="8"/>
  <c r="AX62" i="8"/>
  <c r="AT62" i="8"/>
  <c r="AP62" i="8"/>
  <c r="AL62" i="8"/>
  <c r="AH62" i="8"/>
  <c r="AD62" i="8"/>
  <c r="Z62" i="8"/>
  <c r="V62" i="8"/>
  <c r="R62" i="8"/>
  <c r="N62" i="8"/>
  <c r="BJ47" i="8"/>
  <c r="BH47" i="8"/>
  <c r="BF47" i="8"/>
  <c r="BD47" i="8"/>
  <c r="BB47" i="8"/>
  <c r="AZ47" i="8"/>
  <c r="AX47" i="8"/>
  <c r="AV47" i="8"/>
  <c r="AT47" i="8"/>
  <c r="AR47" i="8"/>
  <c r="AP47" i="8"/>
  <c r="AN47" i="8"/>
  <c r="AL47" i="8"/>
  <c r="AJ47" i="8"/>
  <c r="AH47" i="8"/>
  <c r="AF47" i="8"/>
  <c r="AD47" i="8"/>
  <c r="AB47" i="8"/>
  <c r="Z47" i="8"/>
  <c r="X47" i="8"/>
  <c r="V47" i="8"/>
  <c r="T47" i="8"/>
  <c r="R47" i="8"/>
  <c r="P47" i="8"/>
  <c r="L47" i="8"/>
  <c r="J47" i="8"/>
  <c r="H47" i="8"/>
  <c r="F47" i="8"/>
  <c r="R28" i="8"/>
  <c r="R69" i="8" s="1"/>
  <c r="I62" i="8"/>
  <c r="AE28" i="8"/>
  <c r="Y28" i="8"/>
  <c r="BK58" i="8"/>
  <c r="BK62" i="8" s="1"/>
  <c r="AL28" i="8"/>
  <c r="BI47" i="8"/>
  <c r="BG47" i="8"/>
  <c r="BE47" i="8"/>
  <c r="BC47" i="8"/>
  <c r="BA47" i="8"/>
  <c r="AY47" i="8"/>
  <c r="AW47" i="8"/>
  <c r="AU47" i="8"/>
  <c r="AS47" i="8"/>
  <c r="AQ47" i="8"/>
  <c r="AO47" i="8"/>
  <c r="AM47" i="8"/>
  <c r="AK47" i="8"/>
  <c r="AI47" i="8"/>
  <c r="AG47" i="8"/>
  <c r="AE47" i="8"/>
  <c r="AC47" i="8"/>
  <c r="AA47" i="8"/>
  <c r="Y47" i="8"/>
  <c r="W47" i="8"/>
  <c r="U47" i="8"/>
  <c r="Q47" i="8"/>
  <c r="O47" i="8"/>
  <c r="M47" i="8"/>
  <c r="K47" i="8"/>
  <c r="I47" i="8"/>
  <c r="E47" i="8"/>
  <c r="BB28" i="8"/>
  <c r="BJ28" i="8"/>
  <c r="AT28" i="8"/>
  <c r="H28" i="8"/>
  <c r="BH28" i="8"/>
  <c r="BF28" i="8"/>
  <c r="BD28" i="8"/>
  <c r="AZ28" i="8"/>
  <c r="AX28" i="8"/>
  <c r="AV28" i="8"/>
  <c r="AR28" i="8"/>
  <c r="AP28" i="8"/>
  <c r="AN28" i="8"/>
  <c r="AJ28" i="8"/>
  <c r="AH28" i="8"/>
  <c r="AH69" i="8" s="1"/>
  <c r="Z28" i="8"/>
  <c r="X28" i="8"/>
  <c r="AA28" i="8"/>
  <c r="W28" i="8"/>
  <c r="T28" i="8"/>
  <c r="P28" i="8"/>
  <c r="N28" i="8"/>
  <c r="L28" i="8"/>
  <c r="F28" i="8"/>
  <c r="J62" i="8"/>
  <c r="H62" i="8"/>
  <c r="F62" i="8"/>
  <c r="D62" i="8"/>
  <c r="BI62" i="8"/>
  <c r="BG62" i="8"/>
  <c r="BE62" i="8"/>
  <c r="BC62" i="8"/>
  <c r="BA62" i="8"/>
  <c r="AY62" i="8"/>
  <c r="AW62" i="8"/>
  <c r="AU62" i="8"/>
  <c r="AS62" i="8"/>
  <c r="AQ62" i="8"/>
  <c r="AO62" i="8"/>
  <c r="AM62" i="8"/>
  <c r="AK62" i="8"/>
  <c r="AI62" i="8"/>
  <c r="AG62" i="8"/>
  <c r="AE62" i="8"/>
  <c r="AC62" i="8"/>
  <c r="AA62" i="8"/>
  <c r="Y62" i="8"/>
  <c r="W62" i="8"/>
  <c r="U62" i="8"/>
  <c r="S62" i="8"/>
  <c r="Q62" i="8"/>
  <c r="O62" i="8"/>
  <c r="M62" i="8"/>
  <c r="AF28" i="8"/>
  <c r="AD28" i="8"/>
  <c r="AB28" i="8"/>
  <c r="J28" i="8"/>
  <c r="D28" i="8"/>
  <c r="BI28" i="8"/>
  <c r="BI69" i="8" s="1"/>
  <c r="BG28" i="8"/>
  <c r="BE28" i="8"/>
  <c r="BC28" i="8"/>
  <c r="BA28" i="8"/>
  <c r="BA69" i="8" s="1"/>
  <c r="AY28" i="8"/>
  <c r="AW28" i="8"/>
  <c r="AU28" i="8"/>
  <c r="L62" i="8"/>
  <c r="AS28" i="8"/>
  <c r="AQ28" i="8"/>
  <c r="AO28" i="8"/>
  <c r="AM28" i="8"/>
  <c r="AK28" i="8"/>
  <c r="AI28" i="8"/>
  <c r="AG28" i="8"/>
  <c r="AC28" i="8"/>
  <c r="U28" i="8"/>
  <c r="S28" i="8"/>
  <c r="Q28" i="8"/>
  <c r="O28" i="8"/>
  <c r="M28" i="8"/>
  <c r="K28" i="8"/>
  <c r="G28" i="8"/>
  <c r="G69" i="8" s="1"/>
  <c r="E28" i="8"/>
  <c r="C28" i="8"/>
  <c r="S47" i="8"/>
  <c r="D47" i="8"/>
  <c r="V28" i="8"/>
  <c r="BK27" i="8"/>
  <c r="BK15" i="8"/>
  <c r="I28" i="8"/>
  <c r="AD69" i="8" l="1"/>
  <c r="AW69" i="8"/>
  <c r="BE69" i="8"/>
  <c r="AX69" i="8"/>
  <c r="AB69" i="8"/>
  <c r="AF69" i="8"/>
  <c r="N69" i="8"/>
  <c r="BC69" i="8"/>
  <c r="T69" i="8"/>
  <c r="AJ69" i="8"/>
  <c r="AV69" i="8"/>
  <c r="AZ69" i="8"/>
  <c r="AT69" i="8"/>
  <c r="BB69" i="8"/>
  <c r="F69" i="8"/>
  <c r="BF69" i="8"/>
  <c r="U69" i="8"/>
  <c r="AG69" i="8"/>
  <c r="AK69" i="8"/>
  <c r="AO69" i="8"/>
  <c r="AS69" i="8"/>
  <c r="V69" i="8"/>
  <c r="Z69" i="8"/>
  <c r="AP69" i="8"/>
  <c r="BJ69" i="8"/>
  <c r="AL69" i="8"/>
  <c r="I69" i="8"/>
  <c r="J69" i="8"/>
  <c r="P69" i="8"/>
  <c r="X69" i="8"/>
  <c r="AN69" i="8"/>
  <c r="AR69" i="8"/>
  <c r="BD69" i="8"/>
  <c r="BH69" i="8"/>
  <c r="E69" i="8"/>
  <c r="K69" i="8"/>
  <c r="AC69" i="8"/>
  <c r="H69" i="8"/>
  <c r="Y69" i="8"/>
  <c r="AA69" i="8"/>
  <c r="C69" i="8"/>
  <c r="M69" i="8"/>
  <c r="Q69" i="8"/>
  <c r="AY69" i="8"/>
  <c r="BG69" i="8"/>
  <c r="AE69" i="8"/>
  <c r="W69" i="8"/>
  <c r="L69" i="8"/>
  <c r="AM69" i="8"/>
  <c r="D69" i="8"/>
  <c r="S69" i="8"/>
  <c r="O69" i="8"/>
  <c r="AI69" i="8"/>
  <c r="AQ69" i="8"/>
  <c r="AU69" i="8"/>
  <c r="BK28" i="8"/>
  <c r="BK69" i="8" s="1"/>
</calcChain>
</file>

<file path=xl/sharedStrings.xml><?xml version="1.0" encoding="utf-8"?>
<sst xmlns="http://schemas.openxmlformats.org/spreadsheetml/2006/main" count="177" uniqueCount="132">
  <si>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</si>
  <si>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</si>
  <si>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</si>
  <si>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</si>
  <si>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</si>
  <si>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</si>
  <si>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</si>
  <si>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</si>
  <si>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</si>
  <si>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</si>
  <si>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</si>
  <si>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</si>
  <si>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</si>
  <si>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</si>
  <si>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</si>
  <si>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</si>
  <si>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</si>
  <si>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</si>
  <si>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</si>
  <si>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</si>
  <si>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</si>
  <si>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</si>
  <si>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</si>
  <si>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</si>
  <si>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</si>
  <si>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</si>
  <si>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</si>
  <si>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</si>
  <si>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</si>
  <si>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</si>
  <si>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</si>
  <si>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</si>
  <si>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</si>
  <si>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</si>
  <si>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</si>
  <si>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</si>
  <si>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</si>
  <si>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</si>
  <si>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</si>
  <si>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</si>
  <si>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</si>
  <si>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</si>
  <si>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</si>
  <si>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</si>
  <si>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</si>
  <si>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</si>
  <si>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</si>
  <si>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</si>
  <si>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</si>
  <si>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</si>
  <si>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</si>
  <si>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</si>
  <si>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</si>
  <si>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</si>
  <si>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</si>
  <si>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</si>
  <si>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</si>
  <si>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</si>
  <si>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</si>
  <si>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</si>
  <si>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</si>
  <si>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</si>
  <si>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</si>
  <si>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</si>
  <si>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</si>
  <si>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</si>
  <si>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</si>
  <si>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</si>
  <si>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</si>
  <si>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</si>
  <si>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</si>
  <si>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</si>
  <si>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</si>
  <si>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</si>
  <si>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</si>
  <si>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</si>
  <si>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</si>
  <si>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</si>
  <si>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</si>
  <si>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</si>
  <si>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</si>
  <si>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</si>
  <si>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</si>
  <si>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</si>
  <si>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</si>
  <si>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</si>
  <si>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</si>
  <si>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</si>
  <si>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</si>
  <si>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</si>
  <si>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</si>
  <si>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</si>
  <si>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</si>
  <si>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</si>
  <si>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</si>
  <si>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</si>
  <si>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</si>
  <si>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</si>
  <si>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</si>
  <si>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</si>
  <si>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</si>
  <si>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</si>
  <si>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</si>
  <si>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Dynamic Bond Fund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</si>
  <si>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</si>
  <si>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</si>
  <si>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</si>
  <si>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</si>
  <si>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</si>
  <si>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</si>
  <si>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</si>
  <si>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</si>
  <si>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</si>
  <si>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</si>
  <si>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</si>
  <si>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Credit Risk Fund</t>
  </si>
  <si>
    <t>IDBI Equity Savings Fund</t>
  </si>
  <si>
    <t>IDBI Focused 30 Equity Fund</t>
  </si>
  <si>
    <t>IDBI Small Cap Fund</t>
  </si>
  <si>
    <t>IDBI Hybrid Equity Fund</t>
  </si>
  <si>
    <t>T30</t>
  </si>
  <si>
    <t>B30</t>
  </si>
  <si>
    <t xml:space="preserve">T30 : Top 30 cities as identified by AMFI </t>
  </si>
  <si>
    <t xml:space="preserve">B30 : Other than T30  </t>
  </si>
  <si>
    <t>IDBI Banking &amp; Financial Services Fund</t>
  </si>
  <si>
    <t>IDBI Long Term Value Fund</t>
  </si>
  <si>
    <t>IDBI Dividend Yield Fund</t>
  </si>
  <si>
    <t>IDBI Midcap Fund</t>
  </si>
  <si>
    <t>IDBI Healthcare Fund</t>
  </si>
  <si>
    <t>IDBI Mutual Fund: Net Average Assets Under Management (AAUM) as on 31st MAR, 2019(All figures in Rs. Crore)</t>
  </si>
  <si>
    <t>Table showing State wise /Union Territory wise contribution to AAUM of category of schemes as on 31st Mar, 2019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</si>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</sst>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  <font>
      <b/>
      <sz val="10"/>
      <color indexed="8"/>
      <name val="Arial"/>
      <family val="2"/>
      <charset val="1"/>
    </font>
    <font>
      <b/>
      <sz val="9"/>
      <color indexed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6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4" fontId="0" fillId="0" borderId="0" xfId="0" applyNumberFormat="1" applyBorder="1"/>
    <xf numFmtId="4" fontId="0" fillId="0" borderId="0" xfId="0" applyNumberFormat="1"/>
    <xf numFmtId="164" fontId="0" fillId="0" borderId="6" xfId="1" applyFont="1" applyFill="1" applyBorder="1"/>
    <xf numFmtId="0" fontId="13" fillId="0" borderId="1" xfId="0" applyFont="1" applyBorder="1"/>
    <xf numFmtId="164" fontId="14" fillId="0" borderId="1" xfId="1" applyFont="1" applyBorder="1" applyAlignment="1">
      <alignment horizontal="left"/>
    </xf>
    <xf numFmtId="164" fontId="13" fillId="0" borderId="1" xfId="1" applyFont="1" applyBorder="1"/>
    <xf numFmtId="164" fontId="13" fillId="0" borderId="1" xfId="0" applyNumberFormat="1" applyFont="1" applyBorder="1"/>
    <xf numFmtId="0" fontId="13" fillId="0" borderId="0" xfId="0" applyFont="1"/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S%20REPORTS/Monthly%20quarterly%20annualy%20reports/MAR-19/SEBI%20average%20AUM%20(Mar-19)/IDBIMF_sebiavgaum_MAR19%20-%20wrk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after adjs tally"/>
      <sheetName val="sebi statewise"/>
      <sheetName val="Pvt Annexure A1"/>
      <sheetName val="Pvt Annexure A1 wrk"/>
      <sheetName val="Data"/>
    </sheetNames>
    <sheetDataSet>
      <sheetData sheetId="0"/>
      <sheetData sheetId="1"/>
      <sheetData sheetId="2">
        <row r="3">
          <cell r="A3" t="str">
            <v>Sum of avg cr</v>
          </cell>
          <cell r="B3" t="str">
            <v>MCR Categ</v>
          </cell>
        </row>
        <row r="4">
          <cell r="A4" t="str">
            <v>NEW STATE</v>
          </cell>
          <cell r="B4" t="str">
            <v xml:space="preserve">1 LIQUID SCHEMES </v>
          </cell>
          <cell r="C4" t="str">
            <v>2 OTHER DEBT ORIENTED SCHEMES</v>
          </cell>
          <cell r="D4" t="str">
            <v>3 GROWTH / EQUITY ORIENTED SCHEMES</v>
          </cell>
          <cell r="E4" t="str">
            <v>4 BALANCED SCHEMES</v>
          </cell>
          <cell r="F4" t="str">
            <v>5 FUND OF FUNDS INVESTING DOMESTIC</v>
          </cell>
        </row>
        <row r="5">
          <cell r="A5" t="str">
            <v>Andaman and Nicobar Islands</v>
          </cell>
          <cell r="B5">
            <v>0</v>
          </cell>
          <cell r="C5">
            <v>0</v>
          </cell>
          <cell r="D5">
            <v>0.3228335334504</v>
          </cell>
          <cell r="E5">
            <v>0.10573549438699999</v>
          </cell>
          <cell r="F5">
            <v>0</v>
          </cell>
        </row>
        <row r="6">
          <cell r="A6" t="str">
            <v>Andhra Pradesh</v>
          </cell>
          <cell r="B6">
            <v>5.8691115326107983</v>
          </cell>
          <cell r="C6">
            <v>1.4846114347702004</v>
          </cell>
          <cell r="D6">
            <v>31.473935475968585</v>
          </cell>
          <cell r="E6">
            <v>3.1802048642920013</v>
          </cell>
          <cell r="F6">
            <v>0.26271467079760019</v>
          </cell>
        </row>
        <row r="7">
          <cell r="A7" t="str">
            <v>Arunachal Pradesh</v>
          </cell>
          <cell r="B7">
            <v>0</v>
          </cell>
          <cell r="C7">
            <v>1.8179192903100001E-2</v>
          </cell>
          <cell r="D7">
            <v>0.70460241686809988</v>
          </cell>
          <cell r="E7">
            <v>9.5381714193000008E-3</v>
          </cell>
          <cell r="F7">
            <v>5.6026197515699989E-2</v>
          </cell>
        </row>
        <row r="8">
          <cell r="A8" t="str">
            <v>Assam</v>
          </cell>
          <cell r="B8">
            <v>1.3166415421594999</v>
          </cell>
          <cell r="C8">
            <v>4.9526059404494003</v>
          </cell>
          <cell r="D8">
            <v>14.891611303119012</v>
          </cell>
          <cell r="E8">
            <v>2.9445465450574</v>
          </cell>
          <cell r="F8">
            <v>0.40292853457160027</v>
          </cell>
        </row>
        <row r="9">
          <cell r="A9" t="str">
            <v>Bihar</v>
          </cell>
          <cell r="B9">
            <v>1.2951251411582003</v>
          </cell>
          <cell r="C9">
            <v>1.7050643660609999</v>
          </cell>
          <cell r="D9">
            <v>44.674684673704057</v>
          </cell>
          <cell r="E9">
            <v>10.070275693231103</v>
          </cell>
          <cell r="F9">
            <v>0.62799675218079987</v>
          </cell>
        </row>
        <row r="10">
          <cell r="A10" t="str">
            <v>Chandigarh</v>
          </cell>
          <cell r="B10">
            <v>54.607167834257595</v>
          </cell>
          <cell r="C10">
            <v>1.6513455445147001</v>
          </cell>
          <cell r="D10">
            <v>16.161511588949544</v>
          </cell>
          <cell r="E10">
            <v>2.7818418132843998</v>
          </cell>
          <cell r="F10">
            <v>0.24057661699639998</v>
          </cell>
        </row>
        <row r="11">
          <cell r="A11" t="str">
            <v>Chhattisgarh</v>
          </cell>
          <cell r="B11">
            <v>13.817772282802698</v>
          </cell>
          <cell r="C11">
            <v>12.721590720537401</v>
          </cell>
          <cell r="D11">
            <v>38.739970971818074</v>
          </cell>
          <cell r="E11">
            <v>11.388580868018787</v>
          </cell>
          <cell r="F11">
            <v>0.38811976441010021</v>
          </cell>
        </row>
        <row r="12">
          <cell r="A12" t="str">
            <v>Goa</v>
          </cell>
          <cell r="B12">
            <v>0.79237075787060007</v>
          </cell>
          <cell r="C12">
            <v>0.30555689948339998</v>
          </cell>
          <cell r="D12">
            <v>9.0150580369584965</v>
          </cell>
          <cell r="E12">
            <v>1.7222271656383001</v>
          </cell>
          <cell r="F12">
            <v>0.34361765841539998</v>
          </cell>
        </row>
        <row r="13">
          <cell r="A13" t="str">
            <v>Gujarat</v>
          </cell>
          <cell r="B13">
            <v>147.82699853276284</v>
          </cell>
          <cell r="C13">
            <v>38.26636224204659</v>
          </cell>
          <cell r="D13">
            <v>125.95246253292414</v>
          </cell>
          <cell r="E13">
            <v>16.578943697668883</v>
          </cell>
          <cell r="F13">
            <v>1.7097908191323976</v>
          </cell>
        </row>
        <row r="14">
          <cell r="A14" t="str">
            <v>Haryana</v>
          </cell>
          <cell r="B14">
            <v>383.24139699179972</v>
          </cell>
          <cell r="C14">
            <v>6.1079422248020006</v>
          </cell>
          <cell r="D14">
            <v>60.802741563390626</v>
          </cell>
          <cell r="E14">
            <v>9.8568294468029016</v>
          </cell>
          <cell r="F14">
            <v>0.77768714463500055</v>
          </cell>
        </row>
        <row r="15">
          <cell r="A15" t="str">
            <v>Himachal Pradesh</v>
          </cell>
          <cell r="B15">
            <v>15.093570723419001</v>
          </cell>
          <cell r="C15">
            <v>0.680666657515</v>
          </cell>
          <cell r="D15">
            <v>16.439534933342898</v>
          </cell>
          <cell r="E15">
            <v>2.1606742696713002</v>
          </cell>
          <cell r="F15">
            <v>0.2837112556077</v>
          </cell>
        </row>
        <row r="16">
          <cell r="A16" t="str">
            <v>Jammu and Kashmir</v>
          </cell>
          <cell r="B16">
            <v>4.78005161E-5</v>
          </cell>
          <cell r="C16">
            <v>0.27680212206370003</v>
          </cell>
          <cell r="D16">
            <v>11.017628446493495</v>
          </cell>
          <cell r="E16">
            <v>1.5449271120594994</v>
          </cell>
          <cell r="F16">
            <v>4.8406719643900011E-2</v>
          </cell>
        </row>
        <row r="17">
          <cell r="A17" t="str">
            <v>Jharkhand</v>
          </cell>
          <cell r="B17">
            <v>1.9666623635790002</v>
          </cell>
          <cell r="C17">
            <v>0.46711963628749992</v>
          </cell>
          <cell r="D17">
            <v>36.762991701552764</v>
          </cell>
          <cell r="E17">
            <v>4.8044283241973975</v>
          </cell>
          <cell r="F17">
            <v>0.36042567541079978</v>
          </cell>
        </row>
        <row r="18">
          <cell r="A18" t="str">
            <v>Karnataka</v>
          </cell>
          <cell r="B18">
            <v>445.64738284411555</v>
          </cell>
          <cell r="C18">
            <v>54.941686612607796</v>
          </cell>
          <cell r="D18">
            <v>175.65187735856355</v>
          </cell>
          <cell r="E18">
            <v>27.579891737401084</v>
          </cell>
          <cell r="F18">
            <v>1.8230378234225972</v>
          </cell>
        </row>
        <row r="19">
          <cell r="A19" t="str">
            <v>Kerala</v>
          </cell>
          <cell r="B19">
            <v>557.8976561690622</v>
          </cell>
          <cell r="C19">
            <v>3.8690126020297999</v>
          </cell>
          <cell r="D19">
            <v>47.065964566890344</v>
          </cell>
          <cell r="E19">
            <v>8.5676409219307939</v>
          </cell>
          <cell r="F19">
            <v>0.57705424682619988</v>
          </cell>
        </row>
        <row r="20">
          <cell r="A20" t="str">
            <v>Madhya Pradesh</v>
          </cell>
          <cell r="B20">
            <v>42.497662731764898</v>
          </cell>
          <cell r="C20">
            <v>53.762624720845686</v>
          </cell>
          <cell r="D20">
            <v>105.36520706280969</v>
          </cell>
          <cell r="E20">
            <v>22.121541372494857</v>
          </cell>
          <cell r="F20">
            <v>0.76769843191170017</v>
          </cell>
        </row>
        <row r="21">
          <cell r="A21" t="str">
            <v>Maharashtra</v>
          </cell>
          <cell r="B21">
            <v>1879.1531966502721</v>
          </cell>
          <cell r="C21">
            <v>199.02297510253916</v>
          </cell>
          <cell r="D21">
            <v>1011.928406840527</v>
          </cell>
          <cell r="E21">
            <v>102.30640545112566</v>
          </cell>
          <cell r="F21">
            <v>9.9867391561164851</v>
          </cell>
        </row>
        <row r="22">
          <cell r="A22" t="str">
            <v>Manipur</v>
          </cell>
          <cell r="B22">
            <v>0</v>
          </cell>
          <cell r="C22">
            <v>1.8192525800000002E-4</v>
          </cell>
          <cell r="D22">
            <v>0.52734779976919999</v>
          </cell>
          <cell r="E22">
            <v>9.072476132219999E-2</v>
          </cell>
          <cell r="F22">
            <v>1.8516120000000001E-7</v>
          </cell>
        </row>
        <row r="23">
          <cell r="A23" t="str">
            <v>Meghalaya</v>
          </cell>
          <cell r="B23">
            <v>3.4075404580400002E-2</v>
          </cell>
          <cell r="C23">
            <v>2.9826252161099999E-2</v>
          </cell>
          <cell r="D23">
            <v>1.1511117977644998</v>
          </cell>
          <cell r="E23">
            <v>7.6018880964000011E-3</v>
          </cell>
          <cell r="F23">
            <v>3.6402992128299991E-2</v>
          </cell>
        </row>
        <row r="24">
          <cell r="A24" t="str">
            <v>Mizoram</v>
          </cell>
          <cell r="B24">
            <v>0</v>
          </cell>
          <cell r="C24">
            <v>1.2617741899999999E-5</v>
          </cell>
          <cell r="D24">
            <v>9.2969032249999996E-4</v>
          </cell>
          <cell r="E24">
            <v>0</v>
          </cell>
          <cell r="F24">
            <v>2.6180500643E-3</v>
          </cell>
        </row>
        <row r="25">
          <cell r="A25" t="str">
            <v>Nagaland</v>
          </cell>
          <cell r="B25">
            <v>5.4766377740999997E-3</v>
          </cell>
          <cell r="C25">
            <v>2.0968847741000001E-3</v>
          </cell>
          <cell r="D25">
            <v>3.979829802149101</v>
          </cell>
          <cell r="E25">
            <v>0.2510307699673</v>
          </cell>
          <cell r="F25">
            <v>1.47068093223E-2</v>
          </cell>
        </row>
        <row r="26">
          <cell r="A26" t="str">
            <v>New Delhi</v>
          </cell>
          <cell r="B26">
            <v>772.77649600124721</v>
          </cell>
          <cell r="C26">
            <v>10.707207392276105</v>
          </cell>
          <cell r="D26">
            <v>220.49107138148258</v>
          </cell>
          <cell r="E26">
            <v>22.045249410999595</v>
          </cell>
          <cell r="F26">
            <v>1.5436637657221988</v>
          </cell>
        </row>
        <row r="27">
          <cell r="A27" t="str">
            <v>Orissa</v>
          </cell>
          <cell r="B27">
            <v>128.44157774979493</v>
          </cell>
          <cell r="C27">
            <v>3.0955795333115019</v>
          </cell>
          <cell r="D27">
            <v>41.106498814959323</v>
          </cell>
          <cell r="E27">
            <v>13.820103506531401</v>
          </cell>
          <cell r="F27">
            <v>0.55810437082810016</v>
          </cell>
        </row>
        <row r="28">
          <cell r="A28" t="str">
            <v>Others</v>
          </cell>
          <cell r="B28">
            <v>2.326287741E-4</v>
          </cell>
          <cell r="C28">
            <v>9.7636730967700008E-2</v>
          </cell>
          <cell r="D28">
            <v>2.6327876395734005</v>
          </cell>
          <cell r="E28">
            <v>0.24260509651510001</v>
          </cell>
          <cell r="F28">
            <v>5.2215734096399999E-2</v>
          </cell>
        </row>
        <row r="29">
          <cell r="A29" t="str">
            <v>Pondicherry</v>
          </cell>
          <cell r="B29">
            <v>2.7017102548300004E-2</v>
          </cell>
          <cell r="C29">
            <v>1.6900886451000001E-3</v>
          </cell>
          <cell r="D29">
            <v>2.3042567080226988</v>
          </cell>
          <cell r="E29">
            <v>0.11830342767579999</v>
          </cell>
          <cell r="F29">
            <v>1.9809974902899999E-2</v>
          </cell>
        </row>
        <row r="30">
          <cell r="A30" t="str">
            <v>Punjab</v>
          </cell>
          <cell r="B30">
            <v>6.1946588641260032</v>
          </cell>
          <cell r="C30">
            <v>4.0037013096707001</v>
          </cell>
          <cell r="D30">
            <v>35.123841259108474</v>
          </cell>
          <cell r="E30">
            <v>5.0689095718432986</v>
          </cell>
          <cell r="F30">
            <v>0.5780114342492999</v>
          </cell>
        </row>
        <row r="31">
          <cell r="A31" t="str">
            <v>Rajasthan</v>
          </cell>
          <cell r="B31">
            <v>10.193195481832003</v>
          </cell>
          <cell r="C31">
            <v>2.4963386225756006</v>
          </cell>
          <cell r="D31">
            <v>69.953137755127699</v>
          </cell>
          <cell r="E31">
            <v>8.3834502592949978</v>
          </cell>
          <cell r="F31">
            <v>1.0965051834378985</v>
          </cell>
        </row>
        <row r="32">
          <cell r="A32" t="str">
            <v>Sikkim</v>
          </cell>
          <cell r="B32">
            <v>0.33674352387090001</v>
          </cell>
          <cell r="C32">
            <v>0.33917342045150001</v>
          </cell>
          <cell r="D32">
            <v>0.9717560579936998</v>
          </cell>
          <cell r="E32">
            <v>0.19550840125640001</v>
          </cell>
          <cell r="F32">
            <v>5.3121377128499986E-2</v>
          </cell>
        </row>
        <row r="33">
          <cell r="A33" t="str">
            <v>Tamil Nadu</v>
          </cell>
          <cell r="B33">
            <v>57.155126597732909</v>
          </cell>
          <cell r="C33">
            <v>19.182742406859589</v>
          </cell>
          <cell r="D33">
            <v>98.487714804267895</v>
          </cell>
          <cell r="E33">
            <v>15.272851990127794</v>
          </cell>
          <cell r="F33">
            <v>1.7594194442398916</v>
          </cell>
        </row>
        <row r="34">
          <cell r="A34" t="str">
            <v>Telangana</v>
          </cell>
          <cell r="B34">
            <v>500.20876640371864</v>
          </cell>
          <cell r="C34">
            <v>10.290315303077998</v>
          </cell>
          <cell r="D34">
            <v>110.51750207529601</v>
          </cell>
          <cell r="E34">
            <v>13.111792117605882</v>
          </cell>
          <cell r="F34">
            <v>1.3450091781699978</v>
          </cell>
        </row>
        <row r="35">
          <cell r="A35" t="str">
            <v>Tripura</v>
          </cell>
          <cell r="B35">
            <v>0.1740198483224</v>
          </cell>
          <cell r="C35">
            <v>9.9655570290200002E-2</v>
          </cell>
          <cell r="D35">
            <v>4.4437150339767975</v>
          </cell>
          <cell r="E35">
            <v>2.202355792414199</v>
          </cell>
          <cell r="F35">
            <v>1.25858069354E-2</v>
          </cell>
        </row>
        <row r="36">
          <cell r="A36" t="str">
            <v>Uttar Pradesh</v>
          </cell>
          <cell r="B36">
            <v>71.943000808087191</v>
          </cell>
          <cell r="C36">
            <v>49.722635235648838</v>
          </cell>
          <cell r="D36">
            <v>227.95936475437853</v>
          </cell>
          <cell r="E36">
            <v>41.307158372692399</v>
          </cell>
          <cell r="F36">
            <v>1.5631783558345</v>
          </cell>
        </row>
        <row r="37">
          <cell r="A37" t="str">
            <v>Uttarakhand</v>
          </cell>
          <cell r="B37">
            <v>21.718608404966904</v>
          </cell>
          <cell r="C37">
            <v>1.3654989966758009</v>
          </cell>
          <cell r="D37">
            <v>15.634879217342425</v>
          </cell>
          <cell r="E37">
            <v>1.5993944772829012</v>
          </cell>
          <cell r="F37">
            <v>0.2999635059297</v>
          </cell>
        </row>
        <row r="38">
          <cell r="A38" t="str">
            <v>West Bengal</v>
          </cell>
          <cell r="B38">
            <v>74.878786519150907</v>
          </cell>
          <cell r="C38">
            <v>22.519818451269082</v>
          </cell>
          <cell r="D38">
            <v>150.9707601120665</v>
          </cell>
          <cell r="E38">
            <v>28.065069706592695</v>
          </cell>
          <cell r="F38">
            <v>2.9586019619955009</v>
          </cell>
        </row>
        <row r="40">
          <cell r="A40" t="str">
            <v>total</v>
          </cell>
          <cell r="B40">
            <v>5195.1105458746779</v>
          </cell>
          <cell r="C40">
            <v>504.18825676111129</v>
          </cell>
          <cell r="D40">
            <v>2733.227527710932</v>
          </cell>
          <cell r="E40">
            <v>379.50634249889896</v>
          </cell>
          <cell r="F40">
            <v>30.550449597740766</v>
          </cell>
        </row>
        <row r="41">
          <cell r="A41" t="str">
            <v>sebi report</v>
          </cell>
          <cell r="B41">
            <v>5195.1105458746779</v>
          </cell>
          <cell r="C41">
            <v>504.18825676111129</v>
          </cell>
          <cell r="D41">
            <v>2733.227527710932</v>
          </cell>
          <cell r="E41">
            <v>379.50634249889896</v>
          </cell>
          <cell r="F41">
            <v>30.550449597740766</v>
          </cell>
        </row>
        <row r="42">
          <cell r="A42" t="str">
            <v>Diff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C88"/>
  <sheetViews>
    <sheetView showGridLines="0"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activeCell="B15" sqref="B15"/>
    </sheetView>
  </sheetViews>
  <sheetFormatPr defaultRowHeight="12.75" x14ac:dyDescent="0.2"/>
  <cols>
    <col min="1" max="1" width="5" style="3" customWidth="1"/>
    <col min="2" max="2" width="47.5703125" style="3" customWidth="1"/>
    <col min="3" max="3" width="15.42578125" style="3" customWidth="1"/>
    <col min="4" max="4" width="15.42578125" style="3" bestFit="1" customWidth="1"/>
    <col min="5" max="62" width="15.42578125" style="3" customWidth="1"/>
    <col min="63" max="63" width="15.140625" style="3" customWidth="1"/>
    <col min="64" max="64" width="16.7109375" style="3" bestFit="1" customWidth="1"/>
    <col min="65" max="65" width="18" style="3" bestFit="1" customWidth="1"/>
    <col min="66" max="66" width="24.85546875" style="3" bestFit="1" customWidth="1"/>
    <col min="67" max="67" width="12.42578125" style="3" bestFit="1" customWidth="1"/>
    <col min="68" max="16384" width="9.140625" style="3"/>
  </cols>
  <sheetData>
    <row r="1" spans="1:107" s="1" customFormat="1" ht="19.5" customHeight="1" thickBot="1" x14ac:dyDescent="0.35">
      <c r="A1" s="80" t="s">
        <v>75</v>
      </c>
      <c r="B1" s="57" t="s">
        <v>28</v>
      </c>
      <c r="C1" s="71" t="s">
        <v>129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3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 x14ac:dyDescent="0.4">
      <c r="A2" s="81"/>
      <c r="B2" s="58"/>
      <c r="C2" s="59" t="s">
        <v>27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1"/>
      <c r="W2" s="59" t="s">
        <v>25</v>
      </c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1"/>
      <c r="AQ2" s="59" t="s">
        <v>26</v>
      </c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1"/>
      <c r="BK2" s="74" t="s">
        <v>23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8.75" thickBot="1" x14ac:dyDescent="0.4">
      <c r="A3" s="81"/>
      <c r="B3" s="58"/>
      <c r="C3" s="65" t="s">
        <v>120</v>
      </c>
      <c r="D3" s="66"/>
      <c r="E3" s="66"/>
      <c r="F3" s="66"/>
      <c r="G3" s="66"/>
      <c r="H3" s="66"/>
      <c r="I3" s="66"/>
      <c r="J3" s="66"/>
      <c r="K3" s="66"/>
      <c r="L3" s="67"/>
      <c r="M3" s="65" t="s">
        <v>121</v>
      </c>
      <c r="N3" s="66"/>
      <c r="O3" s="66"/>
      <c r="P3" s="66"/>
      <c r="Q3" s="66"/>
      <c r="R3" s="66"/>
      <c r="S3" s="66"/>
      <c r="T3" s="66"/>
      <c r="U3" s="66"/>
      <c r="V3" s="67"/>
      <c r="W3" s="65" t="s">
        <v>120</v>
      </c>
      <c r="X3" s="66"/>
      <c r="Y3" s="66"/>
      <c r="Z3" s="66"/>
      <c r="AA3" s="66"/>
      <c r="AB3" s="66"/>
      <c r="AC3" s="66"/>
      <c r="AD3" s="66"/>
      <c r="AE3" s="66"/>
      <c r="AF3" s="67"/>
      <c r="AG3" s="65" t="s">
        <v>121</v>
      </c>
      <c r="AH3" s="66"/>
      <c r="AI3" s="66"/>
      <c r="AJ3" s="66"/>
      <c r="AK3" s="66"/>
      <c r="AL3" s="66"/>
      <c r="AM3" s="66"/>
      <c r="AN3" s="66"/>
      <c r="AO3" s="66"/>
      <c r="AP3" s="67"/>
      <c r="AQ3" s="65" t="s">
        <v>120</v>
      </c>
      <c r="AR3" s="66"/>
      <c r="AS3" s="66"/>
      <c r="AT3" s="66"/>
      <c r="AU3" s="66"/>
      <c r="AV3" s="66"/>
      <c r="AW3" s="66"/>
      <c r="AX3" s="66"/>
      <c r="AY3" s="66"/>
      <c r="AZ3" s="67"/>
      <c r="BA3" s="65" t="s">
        <v>121</v>
      </c>
      <c r="BB3" s="66"/>
      <c r="BC3" s="66"/>
      <c r="BD3" s="66"/>
      <c r="BE3" s="66"/>
      <c r="BF3" s="66"/>
      <c r="BG3" s="66"/>
      <c r="BH3" s="66"/>
      <c r="BI3" s="66"/>
      <c r="BJ3" s="67"/>
      <c r="BK3" s="75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8" x14ac:dyDescent="0.35">
      <c r="A4" s="81"/>
      <c r="B4" s="58"/>
      <c r="C4" s="62" t="s">
        <v>34</v>
      </c>
      <c r="D4" s="63"/>
      <c r="E4" s="63"/>
      <c r="F4" s="63"/>
      <c r="G4" s="64"/>
      <c r="H4" s="62" t="s">
        <v>35</v>
      </c>
      <c r="I4" s="63"/>
      <c r="J4" s="63"/>
      <c r="K4" s="63"/>
      <c r="L4" s="64"/>
      <c r="M4" s="62" t="s">
        <v>34</v>
      </c>
      <c r="N4" s="63"/>
      <c r="O4" s="63"/>
      <c r="P4" s="63"/>
      <c r="Q4" s="64"/>
      <c r="R4" s="62" t="s">
        <v>35</v>
      </c>
      <c r="S4" s="63"/>
      <c r="T4" s="63"/>
      <c r="U4" s="63"/>
      <c r="V4" s="64"/>
      <c r="W4" s="62" t="s">
        <v>34</v>
      </c>
      <c r="X4" s="63"/>
      <c r="Y4" s="63"/>
      <c r="Z4" s="63"/>
      <c r="AA4" s="64"/>
      <c r="AB4" s="62" t="s">
        <v>35</v>
      </c>
      <c r="AC4" s="63"/>
      <c r="AD4" s="63"/>
      <c r="AE4" s="63"/>
      <c r="AF4" s="64"/>
      <c r="AG4" s="62" t="s">
        <v>34</v>
      </c>
      <c r="AH4" s="63"/>
      <c r="AI4" s="63"/>
      <c r="AJ4" s="63"/>
      <c r="AK4" s="64"/>
      <c r="AL4" s="62" t="s">
        <v>35</v>
      </c>
      <c r="AM4" s="63"/>
      <c r="AN4" s="63"/>
      <c r="AO4" s="63"/>
      <c r="AP4" s="64"/>
      <c r="AQ4" s="62" t="s">
        <v>34</v>
      </c>
      <c r="AR4" s="63"/>
      <c r="AS4" s="63"/>
      <c r="AT4" s="63"/>
      <c r="AU4" s="64"/>
      <c r="AV4" s="62" t="s">
        <v>35</v>
      </c>
      <c r="AW4" s="63"/>
      <c r="AX4" s="63"/>
      <c r="AY4" s="63"/>
      <c r="AZ4" s="64"/>
      <c r="BA4" s="62" t="s">
        <v>34</v>
      </c>
      <c r="BB4" s="63"/>
      <c r="BC4" s="63"/>
      <c r="BD4" s="63"/>
      <c r="BE4" s="64"/>
      <c r="BF4" s="62" t="s">
        <v>35</v>
      </c>
      <c r="BG4" s="63"/>
      <c r="BH4" s="63"/>
      <c r="BI4" s="63"/>
      <c r="BJ4" s="64"/>
      <c r="BK4" s="75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 x14ac:dyDescent="0.3">
      <c r="A5" s="81"/>
      <c r="B5" s="58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6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 x14ac:dyDescent="0.2">
      <c r="A6" s="17" t="s">
        <v>0</v>
      </c>
      <c r="B6" s="24" t="s">
        <v>6</v>
      </c>
      <c r="C6" s="68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70"/>
    </row>
    <row r="7" spans="1:107" x14ac:dyDescent="0.2">
      <c r="A7" s="17" t="s">
        <v>76</v>
      </c>
      <c r="B7" s="24" t="s">
        <v>12</v>
      </c>
      <c r="C7" s="68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70"/>
    </row>
    <row r="8" spans="1:107" x14ac:dyDescent="0.2">
      <c r="A8" s="17"/>
      <c r="B8" s="34" t="s">
        <v>101</v>
      </c>
      <c r="C8" s="40">
        <v>0</v>
      </c>
      <c r="D8" s="40">
        <v>93.732845218547979</v>
      </c>
      <c r="E8" s="40">
        <v>52.071659457741902</v>
      </c>
      <c r="F8" s="40">
        <v>0</v>
      </c>
      <c r="G8" s="40">
        <v>0</v>
      </c>
      <c r="H8" s="40">
        <v>5.8582909123666971</v>
      </c>
      <c r="I8" s="40">
        <v>1716.3916621248345</v>
      </c>
      <c r="J8" s="40">
        <v>1738.5600879474828</v>
      </c>
      <c r="K8" s="40">
        <v>0</v>
      </c>
      <c r="L8" s="40">
        <v>72.341511414025405</v>
      </c>
      <c r="M8" s="40">
        <v>0</v>
      </c>
      <c r="N8" s="40">
        <v>1.1775665901612</v>
      </c>
      <c r="O8" s="40">
        <v>0</v>
      </c>
      <c r="P8" s="40">
        <v>0</v>
      </c>
      <c r="Q8" s="40">
        <v>0</v>
      </c>
      <c r="R8" s="40">
        <v>1.8766355245660011</v>
      </c>
      <c r="S8" s="40">
        <v>320.80634453967679</v>
      </c>
      <c r="T8" s="40">
        <v>299.59125622812718</v>
      </c>
      <c r="U8" s="40">
        <v>0</v>
      </c>
      <c r="V8" s="40">
        <v>4.8668407733200993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5.6429322340428998</v>
      </c>
      <c r="AC8" s="40">
        <v>88.779661934316692</v>
      </c>
      <c r="AD8" s="40">
        <v>25.248696341031302</v>
      </c>
      <c r="AE8" s="40">
        <v>0</v>
      </c>
      <c r="AF8" s="40">
        <v>93.820312449562849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4.5369404116888967</v>
      </c>
      <c r="AM8" s="40">
        <v>26.113592579352193</v>
      </c>
      <c r="AN8" s="40">
        <v>452.02318971373808</v>
      </c>
      <c r="AO8" s="40">
        <v>0</v>
      </c>
      <c r="AP8" s="40">
        <v>38.045939510310305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6.2818378255192959</v>
      </c>
      <c r="AW8" s="40">
        <v>65.180785145966084</v>
      </c>
      <c r="AX8" s="40">
        <v>4.6803574439674005</v>
      </c>
      <c r="AY8" s="40">
        <v>0</v>
      </c>
      <c r="AZ8" s="40">
        <v>46.044538018671822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1.4377398186657007</v>
      </c>
      <c r="BG8" s="40">
        <v>7.0299076483799988E-2</v>
      </c>
      <c r="BH8" s="40">
        <v>27.634305038160601</v>
      </c>
      <c r="BI8" s="40">
        <v>0</v>
      </c>
      <c r="BJ8" s="40">
        <v>2.2947176023538001</v>
      </c>
      <c r="BK8" s="41">
        <f>SUM(C8:BJ8)</f>
        <v>5195.1105458746833</v>
      </c>
    </row>
    <row r="9" spans="1:107" x14ac:dyDescent="0.2">
      <c r="A9" s="17"/>
      <c r="B9" s="26" t="s">
        <v>85</v>
      </c>
      <c r="C9" s="38">
        <f t="shared" ref="C9:BJ9" si="0">SUM(C8)</f>
        <v>0</v>
      </c>
      <c r="D9" s="38">
        <f t="shared" si="0"/>
        <v>93.732845218547979</v>
      </c>
      <c r="E9" s="38">
        <f t="shared" si="0"/>
        <v>52.071659457741902</v>
      </c>
      <c r="F9" s="38">
        <f t="shared" si="0"/>
        <v>0</v>
      </c>
      <c r="G9" s="38">
        <f t="shared" si="0"/>
        <v>0</v>
      </c>
      <c r="H9" s="38">
        <f t="shared" si="0"/>
        <v>5.8582909123666971</v>
      </c>
      <c r="I9" s="38">
        <f t="shared" si="0"/>
        <v>1716.3916621248345</v>
      </c>
      <c r="J9" s="38">
        <f t="shared" si="0"/>
        <v>1738.5600879474828</v>
      </c>
      <c r="K9" s="38">
        <f t="shared" si="0"/>
        <v>0</v>
      </c>
      <c r="L9" s="38">
        <f t="shared" si="0"/>
        <v>72.341511414025405</v>
      </c>
      <c r="M9" s="38">
        <f t="shared" si="0"/>
        <v>0</v>
      </c>
      <c r="N9" s="38">
        <f t="shared" si="0"/>
        <v>1.1775665901612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1.8766355245660011</v>
      </c>
      <c r="S9" s="38">
        <f t="shared" si="0"/>
        <v>320.80634453967679</v>
      </c>
      <c r="T9" s="38">
        <f t="shared" si="0"/>
        <v>299.59125622812718</v>
      </c>
      <c r="U9" s="38">
        <f t="shared" si="0"/>
        <v>0</v>
      </c>
      <c r="V9" s="38">
        <f t="shared" si="0"/>
        <v>4.8668407733200993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5.6429322340428998</v>
      </c>
      <c r="AC9" s="38">
        <f t="shared" si="0"/>
        <v>88.779661934316692</v>
      </c>
      <c r="AD9" s="38">
        <f t="shared" si="0"/>
        <v>25.248696341031302</v>
      </c>
      <c r="AE9" s="38">
        <f t="shared" si="0"/>
        <v>0</v>
      </c>
      <c r="AF9" s="38">
        <f t="shared" si="0"/>
        <v>93.820312449562849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4.5369404116888967</v>
      </c>
      <c r="AM9" s="38">
        <f t="shared" si="0"/>
        <v>26.113592579352193</v>
      </c>
      <c r="AN9" s="38">
        <f t="shared" si="0"/>
        <v>452.02318971373808</v>
      </c>
      <c r="AO9" s="38">
        <f t="shared" si="0"/>
        <v>0</v>
      </c>
      <c r="AP9" s="38">
        <f t="shared" si="0"/>
        <v>38.045939510310305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6.2818378255192959</v>
      </c>
      <c r="AW9" s="38">
        <f>(SUM(AW8))</f>
        <v>65.180785145966084</v>
      </c>
      <c r="AX9" s="38">
        <f t="shared" si="0"/>
        <v>4.6803574439674005</v>
      </c>
      <c r="AY9" s="38">
        <f t="shared" si="0"/>
        <v>0</v>
      </c>
      <c r="AZ9" s="38">
        <f t="shared" si="0"/>
        <v>46.044538018671822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1.4377398186657007</v>
      </c>
      <c r="BG9" s="38">
        <f t="shared" si="0"/>
        <v>7.0299076483799988E-2</v>
      </c>
      <c r="BH9" s="38">
        <f t="shared" si="0"/>
        <v>27.634305038160601</v>
      </c>
      <c r="BI9" s="38">
        <f t="shared" si="0"/>
        <v>0</v>
      </c>
      <c r="BJ9" s="38">
        <f t="shared" si="0"/>
        <v>2.2947176023538001</v>
      </c>
      <c r="BK9" s="36">
        <f>SUM(BK8)</f>
        <v>5195.1105458746833</v>
      </c>
    </row>
    <row r="10" spans="1:107" x14ac:dyDescent="0.2">
      <c r="A10" s="17" t="s">
        <v>77</v>
      </c>
      <c r="B10" s="25" t="s">
        <v>3</v>
      </c>
      <c r="C10" s="68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70"/>
    </row>
    <row r="11" spans="1:107" x14ac:dyDescent="0.2">
      <c r="A11" s="17"/>
      <c r="B11" s="34" t="s">
        <v>102</v>
      </c>
      <c r="C11" s="40">
        <v>0</v>
      </c>
      <c r="D11" s="40">
        <v>5.7824671077417999</v>
      </c>
      <c r="E11" s="40">
        <v>0</v>
      </c>
      <c r="F11" s="40">
        <v>0</v>
      </c>
      <c r="G11" s="40">
        <v>0</v>
      </c>
      <c r="H11" s="40">
        <v>0.18243396925699998</v>
      </c>
      <c r="I11" s="40">
        <v>0</v>
      </c>
      <c r="J11" s="40">
        <v>0</v>
      </c>
      <c r="K11" s="40">
        <v>0</v>
      </c>
      <c r="L11" s="40">
        <v>3.6058247656772999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0.11652517809560001</v>
      </c>
      <c r="S11" s="40">
        <v>0</v>
      </c>
      <c r="T11" s="40">
        <v>2.7095219367095997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0.83332987986420026</v>
      </c>
      <c r="AC11" s="40">
        <v>0.1397127069031</v>
      </c>
      <c r="AD11" s="40">
        <v>0</v>
      </c>
      <c r="AE11" s="40">
        <v>0</v>
      </c>
      <c r="AF11" s="40">
        <v>0.733291663935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0.74001478576689983</v>
      </c>
      <c r="AM11" s="40">
        <v>5.0688338580599998E-2</v>
      </c>
      <c r="AN11" s="40">
        <v>2.4283154878064002</v>
      </c>
      <c r="AO11" s="40">
        <v>0</v>
      </c>
      <c r="AP11" s="40">
        <v>0.32751364199970001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0.46292663948100016</v>
      </c>
      <c r="AW11" s="40">
        <v>5.3484103637415998</v>
      </c>
      <c r="AX11" s="40">
        <v>0</v>
      </c>
      <c r="AY11" s="40">
        <v>0</v>
      </c>
      <c r="AZ11" s="40">
        <v>0.44293680945140002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5.4830350870199995E-2</v>
      </c>
      <c r="BG11" s="40">
        <v>7.4483066128999999E-3</v>
      </c>
      <c r="BH11" s="40">
        <v>0</v>
      </c>
      <c r="BI11" s="40">
        <v>0</v>
      </c>
      <c r="BJ11" s="40">
        <v>0</v>
      </c>
      <c r="BK11" s="41">
        <f>SUM(C11:BJ11)</f>
        <v>23.966191932494301</v>
      </c>
      <c r="BL11" s="42"/>
      <c r="BO11" s="42"/>
    </row>
    <row r="12" spans="1:107" x14ac:dyDescent="0.2">
      <c r="A12" s="17"/>
      <c r="B12" s="26" t="s">
        <v>86</v>
      </c>
      <c r="C12" s="38">
        <f t="shared" ref="C12:BJ12" si="1">SUM(C11)</f>
        <v>0</v>
      </c>
      <c r="D12" s="38">
        <f t="shared" si="1"/>
        <v>5.7824671077417999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0.18243396925699998</v>
      </c>
      <c r="I12" s="38">
        <f t="shared" si="1"/>
        <v>0</v>
      </c>
      <c r="J12" s="38">
        <f t="shared" si="1"/>
        <v>0</v>
      </c>
      <c r="K12" s="38">
        <f t="shared" si="1"/>
        <v>0</v>
      </c>
      <c r="L12" s="38">
        <f t="shared" si="1"/>
        <v>3.6058247656772999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0.11652517809560001</v>
      </c>
      <c r="S12" s="38">
        <f t="shared" si="1"/>
        <v>0</v>
      </c>
      <c r="T12" s="38">
        <f t="shared" si="1"/>
        <v>2.7095219367095997</v>
      </c>
      <c r="U12" s="38">
        <f t="shared" si="1"/>
        <v>0</v>
      </c>
      <c r="V12" s="38">
        <f t="shared" si="1"/>
        <v>0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0.83332987986420026</v>
      </c>
      <c r="AC12" s="38">
        <f t="shared" si="1"/>
        <v>0.1397127069031</v>
      </c>
      <c r="AD12" s="38">
        <f t="shared" si="1"/>
        <v>0</v>
      </c>
      <c r="AE12" s="38">
        <f t="shared" si="1"/>
        <v>0</v>
      </c>
      <c r="AF12" s="38">
        <f t="shared" si="1"/>
        <v>0.733291663935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0.74001478576689983</v>
      </c>
      <c r="AM12" s="38">
        <f t="shared" si="1"/>
        <v>5.0688338580599998E-2</v>
      </c>
      <c r="AN12" s="38">
        <f t="shared" si="1"/>
        <v>2.4283154878064002</v>
      </c>
      <c r="AO12" s="38">
        <f t="shared" si="1"/>
        <v>0</v>
      </c>
      <c r="AP12" s="38">
        <f t="shared" si="1"/>
        <v>0.32751364199970001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0.46292663948100016</v>
      </c>
      <c r="AW12" s="38">
        <f>(SUM(AW11))</f>
        <v>5.3484103637415998</v>
      </c>
      <c r="AX12" s="38">
        <f t="shared" si="1"/>
        <v>0</v>
      </c>
      <c r="AY12" s="38">
        <f t="shared" si="1"/>
        <v>0</v>
      </c>
      <c r="AZ12" s="38">
        <f t="shared" si="1"/>
        <v>0.44293680945140002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5.4830350870199995E-2</v>
      </c>
      <c r="BG12" s="38">
        <f t="shared" si="1"/>
        <v>7.4483066128999999E-3</v>
      </c>
      <c r="BH12" s="38">
        <f t="shared" si="1"/>
        <v>0</v>
      </c>
      <c r="BI12" s="38">
        <f t="shared" si="1"/>
        <v>0</v>
      </c>
      <c r="BJ12" s="38">
        <f t="shared" si="1"/>
        <v>0</v>
      </c>
      <c r="BK12" s="39">
        <f>SUM(BK11)</f>
        <v>23.966191932494301</v>
      </c>
    </row>
    <row r="13" spans="1:107" x14ac:dyDescent="0.2">
      <c r="A13" s="17" t="s">
        <v>78</v>
      </c>
      <c r="B13" s="25" t="s">
        <v>10</v>
      </c>
      <c r="C13" s="68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70"/>
    </row>
    <row r="14" spans="1:107" x14ac:dyDescent="0.2">
      <c r="A14" s="17"/>
      <c r="B14" s="26" t="s">
        <v>36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</v>
      </c>
      <c r="AM14" s="40">
        <v>0</v>
      </c>
      <c r="AN14" s="40">
        <v>0</v>
      </c>
      <c r="AO14" s="40">
        <v>0</v>
      </c>
      <c r="AP14" s="40">
        <v>0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AZ14" s="40">
        <v>0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0</v>
      </c>
      <c r="BG14" s="40">
        <v>0</v>
      </c>
      <c r="BH14" s="40">
        <v>0</v>
      </c>
      <c r="BI14" s="40">
        <v>0</v>
      </c>
      <c r="BJ14" s="40">
        <v>0</v>
      </c>
      <c r="BK14" s="41">
        <f t="shared" ref="BK14" si="2">SUM(C14:BJ14)</f>
        <v>0</v>
      </c>
    </row>
    <row r="15" spans="1:107" x14ac:dyDescent="0.2">
      <c r="A15" s="17"/>
      <c r="B15" s="26" t="s">
        <v>93</v>
      </c>
      <c r="C15" s="39">
        <f t="shared" ref="C15:AH15" si="3">SUM(C14:C14)</f>
        <v>0</v>
      </c>
      <c r="D15" s="39">
        <f t="shared" si="3"/>
        <v>0</v>
      </c>
      <c r="E15" s="39">
        <f t="shared" si="3"/>
        <v>0</v>
      </c>
      <c r="F15" s="39">
        <f t="shared" si="3"/>
        <v>0</v>
      </c>
      <c r="G15" s="39">
        <f t="shared" si="3"/>
        <v>0</v>
      </c>
      <c r="H15" s="39">
        <f t="shared" si="3"/>
        <v>0</v>
      </c>
      <c r="I15" s="39">
        <f t="shared" si="3"/>
        <v>0</v>
      </c>
      <c r="J15" s="39">
        <f t="shared" si="3"/>
        <v>0</v>
      </c>
      <c r="K15" s="39">
        <f t="shared" si="3"/>
        <v>0</v>
      </c>
      <c r="L15" s="39">
        <f t="shared" si="3"/>
        <v>0</v>
      </c>
      <c r="M15" s="39">
        <f t="shared" si="3"/>
        <v>0</v>
      </c>
      <c r="N15" s="39">
        <f t="shared" si="3"/>
        <v>0</v>
      </c>
      <c r="O15" s="39">
        <f t="shared" si="3"/>
        <v>0</v>
      </c>
      <c r="P15" s="39">
        <f t="shared" si="3"/>
        <v>0</v>
      </c>
      <c r="Q15" s="39">
        <f t="shared" si="3"/>
        <v>0</v>
      </c>
      <c r="R15" s="39">
        <f t="shared" si="3"/>
        <v>0</v>
      </c>
      <c r="S15" s="39">
        <f t="shared" si="3"/>
        <v>0</v>
      </c>
      <c r="T15" s="39">
        <f t="shared" si="3"/>
        <v>0</v>
      </c>
      <c r="U15" s="39">
        <f t="shared" si="3"/>
        <v>0</v>
      </c>
      <c r="V15" s="39">
        <f t="shared" si="3"/>
        <v>0</v>
      </c>
      <c r="W15" s="39">
        <f t="shared" si="3"/>
        <v>0</v>
      </c>
      <c r="X15" s="39">
        <f t="shared" si="3"/>
        <v>0</v>
      </c>
      <c r="Y15" s="39">
        <f t="shared" si="3"/>
        <v>0</v>
      </c>
      <c r="Z15" s="39">
        <f t="shared" si="3"/>
        <v>0</v>
      </c>
      <c r="AA15" s="39">
        <f t="shared" si="3"/>
        <v>0</v>
      </c>
      <c r="AB15" s="39">
        <f t="shared" si="3"/>
        <v>0</v>
      </c>
      <c r="AC15" s="39">
        <f t="shared" si="3"/>
        <v>0</v>
      </c>
      <c r="AD15" s="39">
        <f t="shared" si="3"/>
        <v>0</v>
      </c>
      <c r="AE15" s="39">
        <f t="shared" si="3"/>
        <v>0</v>
      </c>
      <c r="AF15" s="39">
        <f t="shared" si="3"/>
        <v>0</v>
      </c>
      <c r="AG15" s="39">
        <f t="shared" si="3"/>
        <v>0</v>
      </c>
      <c r="AH15" s="39">
        <f t="shared" si="3"/>
        <v>0</v>
      </c>
      <c r="AI15" s="39">
        <f t="shared" ref="AI15:BK15" si="4">SUM(AI14:AI14)</f>
        <v>0</v>
      </c>
      <c r="AJ15" s="39">
        <f t="shared" si="4"/>
        <v>0</v>
      </c>
      <c r="AK15" s="39">
        <f t="shared" si="4"/>
        <v>0</v>
      </c>
      <c r="AL15" s="39">
        <f t="shared" si="4"/>
        <v>0</v>
      </c>
      <c r="AM15" s="39">
        <f t="shared" si="4"/>
        <v>0</v>
      </c>
      <c r="AN15" s="39">
        <f t="shared" si="4"/>
        <v>0</v>
      </c>
      <c r="AO15" s="39">
        <f t="shared" si="4"/>
        <v>0</v>
      </c>
      <c r="AP15" s="39">
        <f t="shared" si="4"/>
        <v>0</v>
      </c>
      <c r="AQ15" s="39">
        <f t="shared" si="4"/>
        <v>0</v>
      </c>
      <c r="AR15" s="39">
        <f t="shared" si="4"/>
        <v>0</v>
      </c>
      <c r="AS15" s="39">
        <f t="shared" si="4"/>
        <v>0</v>
      </c>
      <c r="AT15" s="39">
        <f t="shared" si="4"/>
        <v>0</v>
      </c>
      <c r="AU15" s="39">
        <f t="shared" si="4"/>
        <v>0</v>
      </c>
      <c r="AV15" s="39">
        <f t="shared" si="4"/>
        <v>0</v>
      </c>
      <c r="AW15" s="39">
        <f t="shared" si="4"/>
        <v>0</v>
      </c>
      <c r="AX15" s="39">
        <f t="shared" si="4"/>
        <v>0</v>
      </c>
      <c r="AY15" s="39">
        <f t="shared" si="4"/>
        <v>0</v>
      </c>
      <c r="AZ15" s="39">
        <f t="shared" si="4"/>
        <v>0</v>
      </c>
      <c r="BA15" s="39">
        <f t="shared" si="4"/>
        <v>0</v>
      </c>
      <c r="BB15" s="39">
        <f t="shared" si="4"/>
        <v>0</v>
      </c>
      <c r="BC15" s="39">
        <f t="shared" si="4"/>
        <v>0</v>
      </c>
      <c r="BD15" s="39">
        <f t="shared" si="4"/>
        <v>0</v>
      </c>
      <c r="BE15" s="39">
        <f t="shared" si="4"/>
        <v>0</v>
      </c>
      <c r="BF15" s="39">
        <f t="shared" si="4"/>
        <v>0</v>
      </c>
      <c r="BG15" s="39">
        <f t="shared" si="4"/>
        <v>0</v>
      </c>
      <c r="BH15" s="39">
        <f t="shared" si="4"/>
        <v>0</v>
      </c>
      <c r="BI15" s="39">
        <f t="shared" si="4"/>
        <v>0</v>
      </c>
      <c r="BJ15" s="39">
        <f t="shared" si="4"/>
        <v>0</v>
      </c>
      <c r="BK15" s="39">
        <f t="shared" si="4"/>
        <v>0</v>
      </c>
    </row>
    <row r="16" spans="1:107" x14ac:dyDescent="0.2">
      <c r="A16" s="17" t="s">
        <v>79</v>
      </c>
      <c r="B16" s="25" t="s">
        <v>13</v>
      </c>
      <c r="C16" s="68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70"/>
    </row>
    <row r="17" spans="1:67" x14ac:dyDescent="0.2">
      <c r="A17" s="17"/>
      <c r="B17" s="26" t="s">
        <v>36</v>
      </c>
      <c r="C17" s="36">
        <v>0</v>
      </c>
      <c r="D17" s="35">
        <v>0</v>
      </c>
      <c r="E17" s="35">
        <v>0</v>
      </c>
      <c r="F17" s="35">
        <v>0</v>
      </c>
      <c r="G17" s="37">
        <v>0</v>
      </c>
      <c r="H17" s="36">
        <v>0</v>
      </c>
      <c r="I17" s="35">
        <v>0</v>
      </c>
      <c r="J17" s="35">
        <v>0</v>
      </c>
      <c r="K17" s="35">
        <v>0</v>
      </c>
      <c r="L17" s="37">
        <v>0</v>
      </c>
      <c r="M17" s="36">
        <v>0</v>
      </c>
      <c r="N17" s="35">
        <v>0</v>
      </c>
      <c r="O17" s="35">
        <v>0</v>
      </c>
      <c r="P17" s="35">
        <v>0</v>
      </c>
      <c r="Q17" s="37">
        <v>0</v>
      </c>
      <c r="R17" s="36">
        <v>0</v>
      </c>
      <c r="S17" s="35">
        <v>0</v>
      </c>
      <c r="T17" s="35">
        <v>0</v>
      </c>
      <c r="U17" s="35">
        <v>0</v>
      </c>
      <c r="V17" s="37">
        <v>0</v>
      </c>
      <c r="W17" s="36">
        <v>0</v>
      </c>
      <c r="X17" s="35">
        <v>0</v>
      </c>
      <c r="Y17" s="35">
        <v>0</v>
      </c>
      <c r="Z17" s="35">
        <v>0</v>
      </c>
      <c r="AA17" s="37">
        <v>0</v>
      </c>
      <c r="AB17" s="36">
        <v>0</v>
      </c>
      <c r="AC17" s="35">
        <v>0</v>
      </c>
      <c r="AD17" s="35">
        <v>0</v>
      </c>
      <c r="AE17" s="35">
        <v>0</v>
      </c>
      <c r="AF17" s="37">
        <v>0</v>
      </c>
      <c r="AG17" s="36">
        <v>0</v>
      </c>
      <c r="AH17" s="35">
        <v>0</v>
      </c>
      <c r="AI17" s="35">
        <v>0</v>
      </c>
      <c r="AJ17" s="35">
        <v>0</v>
      </c>
      <c r="AK17" s="37">
        <v>0</v>
      </c>
      <c r="AL17" s="36">
        <v>0</v>
      </c>
      <c r="AM17" s="35">
        <v>0</v>
      </c>
      <c r="AN17" s="35">
        <v>0</v>
      </c>
      <c r="AO17" s="35">
        <v>0</v>
      </c>
      <c r="AP17" s="37">
        <v>0</v>
      </c>
      <c r="AQ17" s="36">
        <v>0</v>
      </c>
      <c r="AR17" s="35">
        <v>0</v>
      </c>
      <c r="AS17" s="35">
        <v>0</v>
      </c>
      <c r="AT17" s="35">
        <v>0</v>
      </c>
      <c r="AU17" s="37">
        <v>0</v>
      </c>
      <c r="AV17" s="36">
        <v>0</v>
      </c>
      <c r="AW17" s="35">
        <v>0</v>
      </c>
      <c r="AX17" s="35">
        <v>0</v>
      </c>
      <c r="AY17" s="35">
        <v>0</v>
      </c>
      <c r="AZ17" s="37">
        <v>0</v>
      </c>
      <c r="BA17" s="36">
        <v>0</v>
      </c>
      <c r="BB17" s="35">
        <v>0</v>
      </c>
      <c r="BC17" s="35">
        <v>0</v>
      </c>
      <c r="BD17" s="35">
        <v>0</v>
      </c>
      <c r="BE17" s="37">
        <v>0</v>
      </c>
      <c r="BF17" s="36">
        <v>0</v>
      </c>
      <c r="BG17" s="35">
        <v>0</v>
      </c>
      <c r="BH17" s="35">
        <v>0</v>
      </c>
      <c r="BI17" s="35">
        <v>0</v>
      </c>
      <c r="BJ17" s="37">
        <v>0</v>
      </c>
      <c r="BK17" s="41">
        <f>SUM(C17:BJ17)</f>
        <v>0</v>
      </c>
    </row>
    <row r="18" spans="1:67" x14ac:dyDescent="0.2">
      <c r="A18" s="17"/>
      <c r="B18" s="26" t="s">
        <v>92</v>
      </c>
      <c r="C18" s="38">
        <f t="shared" ref="C18:BJ18" si="5">SUM(C17)</f>
        <v>0</v>
      </c>
      <c r="D18" s="38">
        <f t="shared" si="5"/>
        <v>0</v>
      </c>
      <c r="E18" s="38">
        <f t="shared" si="5"/>
        <v>0</v>
      </c>
      <c r="F18" s="38">
        <f t="shared" si="5"/>
        <v>0</v>
      </c>
      <c r="G18" s="38">
        <f t="shared" si="5"/>
        <v>0</v>
      </c>
      <c r="H18" s="38">
        <f t="shared" si="5"/>
        <v>0</v>
      </c>
      <c r="I18" s="38">
        <f t="shared" si="5"/>
        <v>0</v>
      </c>
      <c r="J18" s="38">
        <f t="shared" si="5"/>
        <v>0</v>
      </c>
      <c r="K18" s="38">
        <f t="shared" si="5"/>
        <v>0</v>
      </c>
      <c r="L18" s="38">
        <f t="shared" si="5"/>
        <v>0</v>
      </c>
      <c r="M18" s="38">
        <f t="shared" si="5"/>
        <v>0</v>
      </c>
      <c r="N18" s="38">
        <f t="shared" si="5"/>
        <v>0</v>
      </c>
      <c r="O18" s="38">
        <f t="shared" si="5"/>
        <v>0</v>
      </c>
      <c r="P18" s="38">
        <f t="shared" si="5"/>
        <v>0</v>
      </c>
      <c r="Q18" s="38">
        <f t="shared" si="5"/>
        <v>0</v>
      </c>
      <c r="R18" s="38">
        <f t="shared" si="5"/>
        <v>0</v>
      </c>
      <c r="S18" s="38">
        <f t="shared" si="5"/>
        <v>0</v>
      </c>
      <c r="T18" s="38">
        <f t="shared" si="5"/>
        <v>0</v>
      </c>
      <c r="U18" s="38">
        <f t="shared" si="5"/>
        <v>0</v>
      </c>
      <c r="V18" s="38">
        <f t="shared" si="5"/>
        <v>0</v>
      </c>
      <c r="W18" s="38">
        <f t="shared" si="5"/>
        <v>0</v>
      </c>
      <c r="X18" s="38">
        <f t="shared" si="5"/>
        <v>0</v>
      </c>
      <c r="Y18" s="38">
        <f t="shared" si="5"/>
        <v>0</v>
      </c>
      <c r="Z18" s="38">
        <f t="shared" si="5"/>
        <v>0</v>
      </c>
      <c r="AA18" s="38">
        <f t="shared" si="5"/>
        <v>0</v>
      </c>
      <c r="AB18" s="38">
        <f t="shared" si="5"/>
        <v>0</v>
      </c>
      <c r="AC18" s="38">
        <f t="shared" si="5"/>
        <v>0</v>
      </c>
      <c r="AD18" s="38">
        <f t="shared" si="5"/>
        <v>0</v>
      </c>
      <c r="AE18" s="38">
        <f t="shared" si="5"/>
        <v>0</v>
      </c>
      <c r="AF18" s="38">
        <f t="shared" si="5"/>
        <v>0</v>
      </c>
      <c r="AG18" s="38">
        <f t="shared" si="5"/>
        <v>0</v>
      </c>
      <c r="AH18" s="38">
        <f t="shared" si="5"/>
        <v>0</v>
      </c>
      <c r="AI18" s="38">
        <f t="shared" si="5"/>
        <v>0</v>
      </c>
      <c r="AJ18" s="38">
        <f t="shared" si="5"/>
        <v>0</v>
      </c>
      <c r="AK18" s="38">
        <f t="shared" si="5"/>
        <v>0</v>
      </c>
      <c r="AL18" s="38">
        <f t="shared" si="5"/>
        <v>0</v>
      </c>
      <c r="AM18" s="38">
        <f t="shared" si="5"/>
        <v>0</v>
      </c>
      <c r="AN18" s="38">
        <f t="shared" si="5"/>
        <v>0</v>
      </c>
      <c r="AO18" s="38">
        <f t="shared" si="5"/>
        <v>0</v>
      </c>
      <c r="AP18" s="38">
        <f t="shared" si="5"/>
        <v>0</v>
      </c>
      <c r="AQ18" s="38">
        <f t="shared" si="5"/>
        <v>0</v>
      </c>
      <c r="AR18" s="38">
        <f t="shared" si="5"/>
        <v>0</v>
      </c>
      <c r="AS18" s="38">
        <f t="shared" si="5"/>
        <v>0</v>
      </c>
      <c r="AT18" s="38">
        <f t="shared" si="5"/>
        <v>0</v>
      </c>
      <c r="AU18" s="38">
        <f t="shared" si="5"/>
        <v>0</v>
      </c>
      <c r="AV18" s="38">
        <f t="shared" si="5"/>
        <v>0</v>
      </c>
      <c r="AW18" s="38">
        <f t="shared" si="5"/>
        <v>0</v>
      </c>
      <c r="AX18" s="38">
        <f t="shared" si="5"/>
        <v>0</v>
      </c>
      <c r="AY18" s="38">
        <f t="shared" si="5"/>
        <v>0</v>
      </c>
      <c r="AZ18" s="38">
        <f t="shared" si="5"/>
        <v>0</v>
      </c>
      <c r="BA18" s="38">
        <f t="shared" si="5"/>
        <v>0</v>
      </c>
      <c r="BB18" s="38">
        <f t="shared" si="5"/>
        <v>0</v>
      </c>
      <c r="BC18" s="38">
        <f t="shared" si="5"/>
        <v>0</v>
      </c>
      <c r="BD18" s="38">
        <f t="shared" si="5"/>
        <v>0</v>
      </c>
      <c r="BE18" s="38">
        <f t="shared" si="5"/>
        <v>0</v>
      </c>
      <c r="BF18" s="38">
        <f t="shared" si="5"/>
        <v>0</v>
      </c>
      <c r="BG18" s="38">
        <f t="shared" si="5"/>
        <v>0</v>
      </c>
      <c r="BH18" s="38">
        <f t="shared" si="5"/>
        <v>0</v>
      </c>
      <c r="BI18" s="38">
        <f t="shared" si="5"/>
        <v>0</v>
      </c>
      <c r="BJ18" s="38">
        <f t="shared" si="5"/>
        <v>0</v>
      </c>
      <c r="BK18" s="39">
        <f>SUM(BK17)</f>
        <v>0</v>
      </c>
    </row>
    <row r="19" spans="1:67" x14ac:dyDescent="0.2">
      <c r="A19" s="17" t="s">
        <v>81</v>
      </c>
      <c r="B19" s="33" t="s">
        <v>97</v>
      </c>
      <c r="C19" s="68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70"/>
    </row>
    <row r="20" spans="1:67" x14ac:dyDescent="0.2">
      <c r="A20" s="17"/>
      <c r="B20" s="26" t="s">
        <v>36</v>
      </c>
      <c r="C20" s="36">
        <v>0</v>
      </c>
      <c r="D20" s="35">
        <v>0</v>
      </c>
      <c r="E20" s="35">
        <v>0</v>
      </c>
      <c r="F20" s="35">
        <v>0</v>
      </c>
      <c r="G20" s="37">
        <v>0</v>
      </c>
      <c r="H20" s="36">
        <v>0</v>
      </c>
      <c r="I20" s="35">
        <v>0</v>
      </c>
      <c r="J20" s="35">
        <v>0</v>
      </c>
      <c r="K20" s="35">
        <v>0</v>
      </c>
      <c r="L20" s="37">
        <v>0</v>
      </c>
      <c r="M20" s="36">
        <v>0</v>
      </c>
      <c r="N20" s="35">
        <v>0</v>
      </c>
      <c r="O20" s="35">
        <v>0</v>
      </c>
      <c r="P20" s="35">
        <v>0</v>
      </c>
      <c r="Q20" s="37">
        <v>0</v>
      </c>
      <c r="R20" s="36">
        <v>0</v>
      </c>
      <c r="S20" s="35">
        <v>0</v>
      </c>
      <c r="T20" s="35">
        <v>0</v>
      </c>
      <c r="U20" s="35">
        <v>0</v>
      </c>
      <c r="V20" s="37">
        <v>0</v>
      </c>
      <c r="W20" s="36">
        <v>0</v>
      </c>
      <c r="X20" s="35">
        <v>0</v>
      </c>
      <c r="Y20" s="35">
        <v>0</v>
      </c>
      <c r="Z20" s="35">
        <v>0</v>
      </c>
      <c r="AA20" s="37">
        <v>0</v>
      </c>
      <c r="AB20" s="36">
        <v>0</v>
      </c>
      <c r="AC20" s="35">
        <v>0</v>
      </c>
      <c r="AD20" s="35">
        <v>0</v>
      </c>
      <c r="AE20" s="35">
        <v>0</v>
      </c>
      <c r="AF20" s="37">
        <v>0</v>
      </c>
      <c r="AG20" s="36">
        <v>0</v>
      </c>
      <c r="AH20" s="35">
        <v>0</v>
      </c>
      <c r="AI20" s="35">
        <v>0</v>
      </c>
      <c r="AJ20" s="35">
        <v>0</v>
      </c>
      <c r="AK20" s="37">
        <v>0</v>
      </c>
      <c r="AL20" s="36">
        <v>0</v>
      </c>
      <c r="AM20" s="35">
        <v>0</v>
      </c>
      <c r="AN20" s="35">
        <v>0</v>
      </c>
      <c r="AO20" s="35">
        <v>0</v>
      </c>
      <c r="AP20" s="37">
        <v>0</v>
      </c>
      <c r="AQ20" s="36">
        <v>0</v>
      </c>
      <c r="AR20" s="35">
        <v>0</v>
      </c>
      <c r="AS20" s="35">
        <v>0</v>
      </c>
      <c r="AT20" s="35">
        <v>0</v>
      </c>
      <c r="AU20" s="37">
        <v>0</v>
      </c>
      <c r="AV20" s="36">
        <v>0</v>
      </c>
      <c r="AW20" s="35">
        <v>0</v>
      </c>
      <c r="AX20" s="35">
        <v>0</v>
      </c>
      <c r="AY20" s="35">
        <v>0</v>
      </c>
      <c r="AZ20" s="37">
        <v>0</v>
      </c>
      <c r="BA20" s="36">
        <v>0</v>
      </c>
      <c r="BB20" s="35">
        <v>0</v>
      </c>
      <c r="BC20" s="35">
        <v>0</v>
      </c>
      <c r="BD20" s="35">
        <v>0</v>
      </c>
      <c r="BE20" s="37">
        <v>0</v>
      </c>
      <c r="BF20" s="36">
        <v>0</v>
      </c>
      <c r="BG20" s="35">
        <v>0</v>
      </c>
      <c r="BH20" s="35">
        <v>0</v>
      </c>
      <c r="BI20" s="35">
        <v>0</v>
      </c>
      <c r="BJ20" s="37">
        <v>0</v>
      </c>
      <c r="BK20" s="41">
        <f>SUM(C20:BJ20)</f>
        <v>0</v>
      </c>
    </row>
    <row r="21" spans="1:67" x14ac:dyDescent="0.2">
      <c r="A21" s="17"/>
      <c r="B21" s="26" t="s">
        <v>91</v>
      </c>
      <c r="C21" s="38">
        <f t="shared" ref="C21:BJ21" si="6">SUM(C20)</f>
        <v>0</v>
      </c>
      <c r="D21" s="38">
        <f t="shared" si="6"/>
        <v>0</v>
      </c>
      <c r="E21" s="38">
        <f t="shared" si="6"/>
        <v>0</v>
      </c>
      <c r="F21" s="38">
        <f t="shared" si="6"/>
        <v>0</v>
      </c>
      <c r="G21" s="38">
        <f t="shared" si="6"/>
        <v>0</v>
      </c>
      <c r="H21" s="38">
        <f t="shared" si="6"/>
        <v>0</v>
      </c>
      <c r="I21" s="38">
        <f t="shared" si="6"/>
        <v>0</v>
      </c>
      <c r="J21" s="38">
        <f t="shared" si="6"/>
        <v>0</v>
      </c>
      <c r="K21" s="38">
        <f t="shared" si="6"/>
        <v>0</v>
      </c>
      <c r="L21" s="38">
        <f t="shared" si="6"/>
        <v>0</v>
      </c>
      <c r="M21" s="38">
        <f t="shared" si="6"/>
        <v>0</v>
      </c>
      <c r="N21" s="38">
        <f t="shared" si="6"/>
        <v>0</v>
      </c>
      <c r="O21" s="38">
        <f t="shared" si="6"/>
        <v>0</v>
      </c>
      <c r="P21" s="38">
        <f t="shared" si="6"/>
        <v>0</v>
      </c>
      <c r="Q21" s="38">
        <f t="shared" si="6"/>
        <v>0</v>
      </c>
      <c r="R21" s="38">
        <f t="shared" si="6"/>
        <v>0</v>
      </c>
      <c r="S21" s="38">
        <f t="shared" si="6"/>
        <v>0</v>
      </c>
      <c r="T21" s="38">
        <f t="shared" si="6"/>
        <v>0</v>
      </c>
      <c r="U21" s="38">
        <f t="shared" si="6"/>
        <v>0</v>
      </c>
      <c r="V21" s="38">
        <f t="shared" si="6"/>
        <v>0</v>
      </c>
      <c r="W21" s="38">
        <f t="shared" si="6"/>
        <v>0</v>
      </c>
      <c r="X21" s="38">
        <f t="shared" si="6"/>
        <v>0</v>
      </c>
      <c r="Y21" s="38">
        <f t="shared" si="6"/>
        <v>0</v>
      </c>
      <c r="Z21" s="38">
        <f t="shared" si="6"/>
        <v>0</v>
      </c>
      <c r="AA21" s="38">
        <f t="shared" si="6"/>
        <v>0</v>
      </c>
      <c r="AB21" s="38">
        <f t="shared" si="6"/>
        <v>0</v>
      </c>
      <c r="AC21" s="38">
        <f t="shared" si="6"/>
        <v>0</v>
      </c>
      <c r="AD21" s="38">
        <f t="shared" si="6"/>
        <v>0</v>
      </c>
      <c r="AE21" s="38">
        <f t="shared" si="6"/>
        <v>0</v>
      </c>
      <c r="AF21" s="38">
        <f t="shared" si="6"/>
        <v>0</v>
      </c>
      <c r="AG21" s="38">
        <f t="shared" si="6"/>
        <v>0</v>
      </c>
      <c r="AH21" s="38">
        <f t="shared" si="6"/>
        <v>0</v>
      </c>
      <c r="AI21" s="38">
        <f t="shared" si="6"/>
        <v>0</v>
      </c>
      <c r="AJ21" s="38">
        <f t="shared" si="6"/>
        <v>0</v>
      </c>
      <c r="AK21" s="38">
        <f t="shared" si="6"/>
        <v>0</v>
      </c>
      <c r="AL21" s="38">
        <f t="shared" si="6"/>
        <v>0</v>
      </c>
      <c r="AM21" s="38">
        <f t="shared" si="6"/>
        <v>0</v>
      </c>
      <c r="AN21" s="38">
        <f t="shared" si="6"/>
        <v>0</v>
      </c>
      <c r="AO21" s="38">
        <f t="shared" si="6"/>
        <v>0</v>
      </c>
      <c r="AP21" s="38">
        <f t="shared" si="6"/>
        <v>0</v>
      </c>
      <c r="AQ21" s="38">
        <f t="shared" si="6"/>
        <v>0</v>
      </c>
      <c r="AR21" s="38">
        <f t="shared" si="6"/>
        <v>0</v>
      </c>
      <c r="AS21" s="38">
        <f t="shared" si="6"/>
        <v>0</v>
      </c>
      <c r="AT21" s="38">
        <f t="shared" si="6"/>
        <v>0</v>
      </c>
      <c r="AU21" s="38">
        <f t="shared" si="6"/>
        <v>0</v>
      </c>
      <c r="AV21" s="38">
        <f t="shared" si="6"/>
        <v>0</v>
      </c>
      <c r="AW21" s="38">
        <f t="shared" si="6"/>
        <v>0</v>
      </c>
      <c r="AX21" s="38">
        <f t="shared" si="6"/>
        <v>0</v>
      </c>
      <c r="AY21" s="38">
        <f t="shared" si="6"/>
        <v>0</v>
      </c>
      <c r="AZ21" s="38">
        <f t="shared" si="6"/>
        <v>0</v>
      </c>
      <c r="BA21" s="38">
        <f t="shared" si="6"/>
        <v>0</v>
      </c>
      <c r="BB21" s="38">
        <f t="shared" si="6"/>
        <v>0</v>
      </c>
      <c r="BC21" s="38">
        <f t="shared" si="6"/>
        <v>0</v>
      </c>
      <c r="BD21" s="38">
        <f t="shared" si="6"/>
        <v>0</v>
      </c>
      <c r="BE21" s="38">
        <f t="shared" si="6"/>
        <v>0</v>
      </c>
      <c r="BF21" s="38">
        <f t="shared" si="6"/>
        <v>0</v>
      </c>
      <c r="BG21" s="38">
        <f t="shared" si="6"/>
        <v>0</v>
      </c>
      <c r="BH21" s="38">
        <f t="shared" si="6"/>
        <v>0</v>
      </c>
      <c r="BI21" s="38">
        <f t="shared" si="6"/>
        <v>0</v>
      </c>
      <c r="BJ21" s="38">
        <f t="shared" si="6"/>
        <v>0</v>
      </c>
      <c r="BK21" s="39">
        <f>SUM(BK20)</f>
        <v>0</v>
      </c>
    </row>
    <row r="22" spans="1:67" x14ac:dyDescent="0.2">
      <c r="A22" s="17" t="s">
        <v>82</v>
      </c>
      <c r="B22" s="25" t="s">
        <v>14</v>
      </c>
      <c r="C22" s="68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70"/>
    </row>
    <row r="23" spans="1:67" x14ac:dyDescent="0.2">
      <c r="A23" s="17"/>
      <c r="B23" s="34" t="s">
        <v>103</v>
      </c>
      <c r="C23" s="40">
        <v>0</v>
      </c>
      <c r="D23" s="40">
        <v>0.64475886961289997</v>
      </c>
      <c r="E23" s="40">
        <v>0</v>
      </c>
      <c r="F23" s="40">
        <v>0</v>
      </c>
      <c r="G23" s="40">
        <v>0</v>
      </c>
      <c r="H23" s="40">
        <v>0.13658438193440001</v>
      </c>
      <c r="I23" s="40">
        <v>0</v>
      </c>
      <c r="J23" s="40">
        <v>0</v>
      </c>
      <c r="K23" s="40">
        <v>0</v>
      </c>
      <c r="L23" s="40">
        <v>0.25385273954830001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0.10696047664349999</v>
      </c>
      <c r="S23" s="40">
        <v>0</v>
      </c>
      <c r="T23" s="40">
        <v>0.42103738938699997</v>
      </c>
      <c r="U23" s="40">
        <v>0</v>
      </c>
      <c r="V23" s="40">
        <v>7.2048630451599996E-2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2.8541168967238986</v>
      </c>
      <c r="AC23" s="40">
        <v>1.4712074851610999</v>
      </c>
      <c r="AD23" s="40">
        <v>0</v>
      </c>
      <c r="AE23" s="40">
        <v>0</v>
      </c>
      <c r="AF23" s="40">
        <v>3.1588738324825001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1.6108323804364015</v>
      </c>
      <c r="AM23" s="40">
        <v>6.5895993224999996E-3</v>
      </c>
      <c r="AN23" s="40">
        <v>7.5224887096699999E-2</v>
      </c>
      <c r="AO23" s="40">
        <v>0</v>
      </c>
      <c r="AP23" s="40">
        <v>0.96404399603149993</v>
      </c>
      <c r="AQ23" s="40">
        <v>0</v>
      </c>
      <c r="AR23" s="40">
        <v>0</v>
      </c>
      <c r="AS23" s="40">
        <v>0</v>
      </c>
      <c r="AT23" s="40">
        <v>0</v>
      </c>
      <c r="AU23" s="40">
        <v>0</v>
      </c>
      <c r="AV23" s="40">
        <v>2.6754882241794022</v>
      </c>
      <c r="AW23" s="40">
        <v>5.2472391261933007</v>
      </c>
      <c r="AX23" s="40">
        <v>0</v>
      </c>
      <c r="AY23" s="40">
        <v>0</v>
      </c>
      <c r="AZ23" s="40">
        <v>2.0181145268053005</v>
      </c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40">
        <v>0.3039015000278002</v>
      </c>
      <c r="BG23" s="40">
        <v>0.24610015599999999</v>
      </c>
      <c r="BH23" s="40">
        <v>0</v>
      </c>
      <c r="BI23" s="40">
        <v>0</v>
      </c>
      <c r="BJ23" s="40">
        <v>0.34507061964500002</v>
      </c>
      <c r="BK23" s="41">
        <f>SUM(C23:BJ23)</f>
        <v>22.612045717683099</v>
      </c>
      <c r="BL23" s="42"/>
      <c r="BN23" s="42"/>
    </row>
    <row r="24" spans="1:67" x14ac:dyDescent="0.2">
      <c r="A24" s="17"/>
      <c r="B24" s="34" t="s">
        <v>115</v>
      </c>
      <c r="C24" s="40">
        <v>0</v>
      </c>
      <c r="D24" s="40">
        <v>0.69568553232249997</v>
      </c>
      <c r="E24" s="40">
        <v>0</v>
      </c>
      <c r="F24" s="40">
        <v>0</v>
      </c>
      <c r="G24" s="40">
        <v>0</v>
      </c>
      <c r="H24" s="40">
        <v>0.74580646525500005</v>
      </c>
      <c r="I24" s="40">
        <v>3.4380135064500002E-2</v>
      </c>
      <c r="J24" s="40">
        <v>0.90533163954829998</v>
      </c>
      <c r="K24" s="40">
        <v>0</v>
      </c>
      <c r="L24" s="40">
        <v>0.76463621458020004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0.36298513790100007</v>
      </c>
      <c r="S24" s="40">
        <v>0</v>
      </c>
      <c r="T24" s="40">
        <v>0</v>
      </c>
      <c r="U24" s="40">
        <v>0</v>
      </c>
      <c r="V24" s="40">
        <v>6.7554529709599992E-2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3.5313148761143003</v>
      </c>
      <c r="AC24" s="40">
        <v>3.6083174585157001</v>
      </c>
      <c r="AD24" s="40">
        <v>0.62236681632250002</v>
      </c>
      <c r="AE24" s="40">
        <v>0</v>
      </c>
      <c r="AF24" s="40">
        <v>9.2684641675117021</v>
      </c>
      <c r="AG24" s="40">
        <v>0</v>
      </c>
      <c r="AH24" s="40">
        <v>0</v>
      </c>
      <c r="AI24" s="40">
        <v>0</v>
      </c>
      <c r="AJ24" s="40">
        <v>0</v>
      </c>
      <c r="AK24" s="40">
        <v>0</v>
      </c>
      <c r="AL24" s="40">
        <v>4.8231846204964048</v>
      </c>
      <c r="AM24" s="40">
        <v>7.4641035671932006</v>
      </c>
      <c r="AN24" s="40">
        <v>7.9308013592579991</v>
      </c>
      <c r="AO24" s="40">
        <v>0</v>
      </c>
      <c r="AP24" s="40">
        <v>4.4881031141585996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5.3442302635628014</v>
      </c>
      <c r="AW24" s="40">
        <v>28.921307598289097</v>
      </c>
      <c r="AX24" s="40">
        <v>0</v>
      </c>
      <c r="AY24" s="40">
        <v>0</v>
      </c>
      <c r="AZ24" s="40">
        <v>13.513239468318606</v>
      </c>
      <c r="BA24" s="40">
        <v>0</v>
      </c>
      <c r="BB24" s="40">
        <v>0</v>
      </c>
      <c r="BC24" s="40">
        <v>0</v>
      </c>
      <c r="BD24" s="40">
        <v>0</v>
      </c>
      <c r="BE24" s="40">
        <v>0</v>
      </c>
      <c r="BF24" s="40">
        <v>0.83856689786679983</v>
      </c>
      <c r="BG24" s="40">
        <v>6.3814157838699995E-2</v>
      </c>
      <c r="BH24" s="40">
        <v>1.6531351145483</v>
      </c>
      <c r="BI24" s="40">
        <v>0</v>
      </c>
      <c r="BJ24" s="40">
        <v>1.3034222625152998</v>
      </c>
      <c r="BK24" s="41">
        <f>SUM(C24:BJ24)</f>
        <v>96.950751396891107</v>
      </c>
      <c r="BL24" s="42"/>
      <c r="BM24" s="43"/>
      <c r="BN24" s="42"/>
    </row>
    <row r="25" spans="1:67" x14ac:dyDescent="0.2">
      <c r="A25" s="17"/>
      <c r="B25" s="34" t="s">
        <v>104</v>
      </c>
      <c r="C25" s="40">
        <v>0</v>
      </c>
      <c r="D25" s="40">
        <v>8.6855252427094989</v>
      </c>
      <c r="E25" s="40">
        <v>0</v>
      </c>
      <c r="F25" s="40">
        <v>0</v>
      </c>
      <c r="G25" s="40">
        <v>0</v>
      </c>
      <c r="H25" s="40">
        <v>0.37283084057769988</v>
      </c>
      <c r="I25" s="40">
        <v>0.57130084651599999</v>
      </c>
      <c r="J25" s="40">
        <v>0</v>
      </c>
      <c r="K25" s="40">
        <v>0</v>
      </c>
      <c r="L25" s="40">
        <v>1.0052168297091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0.25951207161129997</v>
      </c>
      <c r="S25" s="40">
        <v>0.74511147196760008</v>
      </c>
      <c r="T25" s="40">
        <v>6.1094089061935</v>
      </c>
      <c r="U25" s="40">
        <v>0</v>
      </c>
      <c r="V25" s="40">
        <v>1.3104874587739002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0.56188383812690001</v>
      </c>
      <c r="AC25" s="40">
        <v>0.60481912158050011</v>
      </c>
      <c r="AD25" s="40">
        <v>0</v>
      </c>
      <c r="AE25" s="40">
        <v>0</v>
      </c>
      <c r="AF25" s="40">
        <v>3.7393485995792988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0.50397821512770002</v>
      </c>
      <c r="AM25" s="40">
        <v>1.0705216190644</v>
      </c>
      <c r="AN25" s="40">
        <v>2.7908239324837001</v>
      </c>
      <c r="AO25" s="40">
        <v>0</v>
      </c>
      <c r="AP25" s="40">
        <v>0.69722865090309993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1.8393043710896999</v>
      </c>
      <c r="AW25" s="40">
        <v>34.395443671160798</v>
      </c>
      <c r="AX25" s="40">
        <v>10.9812359312258</v>
      </c>
      <c r="AY25" s="40">
        <v>0</v>
      </c>
      <c r="AZ25" s="40">
        <v>3.2730582265788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0.26883050732120001</v>
      </c>
      <c r="BG25" s="40">
        <v>0</v>
      </c>
      <c r="BH25" s="40">
        <v>0</v>
      </c>
      <c r="BI25" s="40">
        <v>0</v>
      </c>
      <c r="BJ25" s="40">
        <v>0.76756560058059997</v>
      </c>
      <c r="BK25" s="41">
        <f>SUM(C25:BJ25)</f>
        <v>80.553435952881088</v>
      </c>
      <c r="BM25" s="42"/>
      <c r="BO25" s="42"/>
    </row>
    <row r="26" spans="1:67" x14ac:dyDescent="0.2">
      <c r="A26" s="17"/>
      <c r="B26" s="34" t="s">
        <v>105</v>
      </c>
      <c r="C26" s="40">
        <v>0</v>
      </c>
      <c r="D26" s="40">
        <v>0.70141515787090003</v>
      </c>
      <c r="E26" s="40">
        <v>0</v>
      </c>
      <c r="F26" s="40">
        <v>0</v>
      </c>
      <c r="G26" s="40">
        <v>0</v>
      </c>
      <c r="H26" s="40">
        <v>1.3006847232170995</v>
      </c>
      <c r="I26" s="40">
        <v>8.7486599003543013</v>
      </c>
      <c r="J26" s="40">
        <v>26.672870390548301</v>
      </c>
      <c r="K26" s="40">
        <v>0</v>
      </c>
      <c r="L26" s="40">
        <v>8.5718517861909991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1.4661127981209996</v>
      </c>
      <c r="S26" s="40">
        <v>8.9888025451460134</v>
      </c>
      <c r="T26" s="40">
        <v>24.267818499064301</v>
      </c>
      <c r="U26" s="40">
        <v>0</v>
      </c>
      <c r="V26" s="40">
        <v>1.2052788037411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3.0760378745063988</v>
      </c>
      <c r="AC26" s="40">
        <v>18.447144312901102</v>
      </c>
      <c r="AD26" s="40">
        <v>1.9208876940967001</v>
      </c>
      <c r="AE26" s="40">
        <v>0</v>
      </c>
      <c r="AF26" s="40">
        <v>66.779667310635816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3.8859877134074012</v>
      </c>
      <c r="AM26" s="40">
        <v>9.6586528460960004</v>
      </c>
      <c r="AN26" s="40">
        <v>4.6481219362899999</v>
      </c>
      <c r="AO26" s="40">
        <v>0</v>
      </c>
      <c r="AP26" s="40">
        <v>12.760241574994701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6.6552558456483988</v>
      </c>
      <c r="AW26" s="40">
        <v>29.6254887550947</v>
      </c>
      <c r="AX26" s="40">
        <v>1.2183950660321998</v>
      </c>
      <c r="AY26" s="40">
        <v>0</v>
      </c>
      <c r="AZ26" s="40">
        <v>22.185822612573197</v>
      </c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40">
        <v>1.3701628402796007</v>
      </c>
      <c r="BG26" s="40">
        <v>5.5017982136120001</v>
      </c>
      <c r="BH26" s="40">
        <v>4.6093587521288004</v>
      </c>
      <c r="BI26" s="40">
        <v>0</v>
      </c>
      <c r="BJ26" s="40">
        <v>5.8393138086102985</v>
      </c>
      <c r="BK26" s="41">
        <f>SUM(C26:BJ26)</f>
        <v>280.10583176116137</v>
      </c>
      <c r="BL26" s="42"/>
      <c r="BN26" s="42"/>
    </row>
    <row r="27" spans="1:67" x14ac:dyDescent="0.2">
      <c r="A27" s="17"/>
      <c r="B27" s="26" t="s">
        <v>90</v>
      </c>
      <c r="C27" s="38">
        <f>SUM(C23:C26)</f>
        <v>0</v>
      </c>
      <c r="D27" s="38">
        <f t="shared" ref="D27:BJ27" si="7">SUM(D23:D26)</f>
        <v>10.727384802515799</v>
      </c>
      <c r="E27" s="38">
        <f t="shared" si="7"/>
        <v>0</v>
      </c>
      <c r="F27" s="38">
        <f t="shared" si="7"/>
        <v>0</v>
      </c>
      <c r="G27" s="38">
        <f t="shared" si="7"/>
        <v>0</v>
      </c>
      <c r="H27" s="38">
        <f t="shared" si="7"/>
        <v>2.5559064109841994</v>
      </c>
      <c r="I27" s="38">
        <f t="shared" si="7"/>
        <v>9.3543408819348013</v>
      </c>
      <c r="J27" s="38">
        <f t="shared" si="7"/>
        <v>27.578202030096602</v>
      </c>
      <c r="K27" s="38">
        <f t="shared" si="7"/>
        <v>0</v>
      </c>
      <c r="L27" s="38">
        <f t="shared" si="7"/>
        <v>10.5955575700286</v>
      </c>
      <c r="M27" s="38">
        <f t="shared" si="7"/>
        <v>0</v>
      </c>
      <c r="N27" s="38">
        <f t="shared" si="7"/>
        <v>0</v>
      </c>
      <c r="O27" s="38">
        <f t="shared" si="7"/>
        <v>0</v>
      </c>
      <c r="P27" s="38">
        <f t="shared" si="7"/>
        <v>0</v>
      </c>
      <c r="Q27" s="38">
        <f t="shared" si="7"/>
        <v>0</v>
      </c>
      <c r="R27" s="38">
        <f t="shared" si="7"/>
        <v>2.1955704842767996</v>
      </c>
      <c r="S27" s="38">
        <f t="shared" si="7"/>
        <v>9.733914017113614</v>
      </c>
      <c r="T27" s="38">
        <f t="shared" si="7"/>
        <v>30.798264794644801</v>
      </c>
      <c r="U27" s="38">
        <f t="shared" si="7"/>
        <v>0</v>
      </c>
      <c r="V27" s="38">
        <f t="shared" si="7"/>
        <v>2.6553694226762001</v>
      </c>
      <c r="W27" s="38">
        <f t="shared" si="7"/>
        <v>0</v>
      </c>
      <c r="X27" s="38">
        <f t="shared" si="7"/>
        <v>0</v>
      </c>
      <c r="Y27" s="38">
        <f t="shared" si="7"/>
        <v>0</v>
      </c>
      <c r="Z27" s="38">
        <f t="shared" si="7"/>
        <v>0</v>
      </c>
      <c r="AA27" s="38">
        <f t="shared" si="7"/>
        <v>0</v>
      </c>
      <c r="AB27" s="38">
        <f t="shared" si="7"/>
        <v>10.023353485471498</v>
      </c>
      <c r="AC27" s="38">
        <f t="shared" si="7"/>
        <v>24.131488378158402</v>
      </c>
      <c r="AD27" s="38">
        <f t="shared" si="7"/>
        <v>2.5432545104192004</v>
      </c>
      <c r="AE27" s="38">
        <f t="shared" si="7"/>
        <v>0</v>
      </c>
      <c r="AF27" s="38">
        <f t="shared" si="7"/>
        <v>82.946353910209325</v>
      </c>
      <c r="AG27" s="38">
        <f t="shared" si="7"/>
        <v>0</v>
      </c>
      <c r="AH27" s="38">
        <f t="shared" si="7"/>
        <v>0</v>
      </c>
      <c r="AI27" s="38">
        <f t="shared" si="7"/>
        <v>0</v>
      </c>
      <c r="AJ27" s="38">
        <f t="shared" si="7"/>
        <v>0</v>
      </c>
      <c r="AK27" s="38">
        <f t="shared" si="7"/>
        <v>0</v>
      </c>
      <c r="AL27" s="38">
        <f t="shared" si="7"/>
        <v>10.823982929467908</v>
      </c>
      <c r="AM27" s="38">
        <f t="shared" si="7"/>
        <v>18.199867631676099</v>
      </c>
      <c r="AN27" s="38">
        <f t="shared" si="7"/>
        <v>15.444972115128399</v>
      </c>
      <c r="AO27" s="38">
        <f t="shared" si="7"/>
        <v>0</v>
      </c>
      <c r="AP27" s="38">
        <f t="shared" si="7"/>
        <v>18.909617336087901</v>
      </c>
      <c r="AQ27" s="38">
        <f t="shared" si="7"/>
        <v>0</v>
      </c>
      <c r="AR27" s="38">
        <f t="shared" si="7"/>
        <v>0</v>
      </c>
      <c r="AS27" s="38">
        <f t="shared" si="7"/>
        <v>0</v>
      </c>
      <c r="AT27" s="38">
        <f t="shared" si="7"/>
        <v>0</v>
      </c>
      <c r="AU27" s="38">
        <f t="shared" si="7"/>
        <v>0</v>
      </c>
      <c r="AV27" s="38">
        <f t="shared" si="7"/>
        <v>16.514278704480301</v>
      </c>
      <c r="AW27" s="38">
        <f t="shared" si="7"/>
        <v>98.189479150737895</v>
      </c>
      <c r="AX27" s="38">
        <f t="shared" si="7"/>
        <v>12.199630997258</v>
      </c>
      <c r="AY27" s="38">
        <f t="shared" si="7"/>
        <v>0</v>
      </c>
      <c r="AZ27" s="38">
        <f t="shared" si="7"/>
        <v>40.990234834275903</v>
      </c>
      <c r="BA27" s="38">
        <f t="shared" si="7"/>
        <v>0</v>
      </c>
      <c r="BB27" s="38">
        <f t="shared" si="7"/>
        <v>0</v>
      </c>
      <c r="BC27" s="38">
        <f t="shared" si="7"/>
        <v>0</v>
      </c>
      <c r="BD27" s="38">
        <f t="shared" si="7"/>
        <v>0</v>
      </c>
      <c r="BE27" s="38">
        <f t="shared" si="7"/>
        <v>0</v>
      </c>
      <c r="BF27" s="38">
        <f t="shared" si="7"/>
        <v>2.7814617454954007</v>
      </c>
      <c r="BG27" s="38">
        <f t="shared" si="7"/>
        <v>5.8117125274507</v>
      </c>
      <c r="BH27" s="38">
        <f t="shared" si="7"/>
        <v>6.2624938666771008</v>
      </c>
      <c r="BI27" s="38">
        <f t="shared" si="7"/>
        <v>0</v>
      </c>
      <c r="BJ27" s="38">
        <f t="shared" si="7"/>
        <v>8.2553722913511987</v>
      </c>
      <c r="BK27" s="38">
        <f>SUM(BK23:BK26)</f>
        <v>480.22206482861668</v>
      </c>
    </row>
    <row r="28" spans="1:67" x14ac:dyDescent="0.2">
      <c r="A28" s="17"/>
      <c r="B28" s="27" t="s">
        <v>80</v>
      </c>
      <c r="C28" s="38">
        <f t="shared" ref="C28:AH28" si="8">C9+C12+C15+C18+C21+C27</f>
        <v>0</v>
      </c>
      <c r="D28" s="38">
        <f t="shared" si="8"/>
        <v>110.24269712880557</v>
      </c>
      <c r="E28" s="38">
        <f t="shared" si="8"/>
        <v>52.071659457741902</v>
      </c>
      <c r="F28" s="38">
        <f t="shared" si="8"/>
        <v>0</v>
      </c>
      <c r="G28" s="38">
        <f t="shared" si="8"/>
        <v>0</v>
      </c>
      <c r="H28" s="38">
        <f t="shared" si="8"/>
        <v>8.5966312926078956</v>
      </c>
      <c r="I28" s="38">
        <f t="shared" si="8"/>
        <v>1725.7460030067693</v>
      </c>
      <c r="J28" s="38">
        <f t="shared" si="8"/>
        <v>1766.1382899775795</v>
      </c>
      <c r="K28" s="38">
        <f t="shared" si="8"/>
        <v>0</v>
      </c>
      <c r="L28" s="38">
        <f t="shared" si="8"/>
        <v>86.542893749731306</v>
      </c>
      <c r="M28" s="38">
        <f t="shared" si="8"/>
        <v>0</v>
      </c>
      <c r="N28" s="38">
        <f t="shared" si="8"/>
        <v>1.1775665901612</v>
      </c>
      <c r="O28" s="38">
        <f t="shared" si="8"/>
        <v>0</v>
      </c>
      <c r="P28" s="38">
        <f t="shared" si="8"/>
        <v>0</v>
      </c>
      <c r="Q28" s="38">
        <f t="shared" si="8"/>
        <v>0</v>
      </c>
      <c r="R28" s="38">
        <f t="shared" si="8"/>
        <v>4.1887311869384005</v>
      </c>
      <c r="S28" s="38">
        <f t="shared" si="8"/>
        <v>330.54025855679038</v>
      </c>
      <c r="T28" s="38">
        <f t="shared" si="8"/>
        <v>333.09904295948161</v>
      </c>
      <c r="U28" s="38">
        <f t="shared" si="8"/>
        <v>0</v>
      </c>
      <c r="V28" s="38">
        <f t="shared" si="8"/>
        <v>7.5222101959962995</v>
      </c>
      <c r="W28" s="38">
        <f t="shared" si="8"/>
        <v>0</v>
      </c>
      <c r="X28" s="38">
        <f t="shared" si="8"/>
        <v>0</v>
      </c>
      <c r="Y28" s="38">
        <f t="shared" si="8"/>
        <v>0</v>
      </c>
      <c r="Z28" s="38">
        <f t="shared" si="8"/>
        <v>0</v>
      </c>
      <c r="AA28" s="38">
        <f t="shared" si="8"/>
        <v>0</v>
      </c>
      <c r="AB28" s="38">
        <f t="shared" si="8"/>
        <v>16.499615599378597</v>
      </c>
      <c r="AC28" s="38">
        <f t="shared" si="8"/>
        <v>113.0508630193782</v>
      </c>
      <c r="AD28" s="38">
        <f t="shared" si="8"/>
        <v>27.791950851450501</v>
      </c>
      <c r="AE28" s="38">
        <f t="shared" si="8"/>
        <v>0</v>
      </c>
      <c r="AF28" s="38">
        <f t="shared" si="8"/>
        <v>177.49995802370717</v>
      </c>
      <c r="AG28" s="38">
        <f t="shared" si="8"/>
        <v>0</v>
      </c>
      <c r="AH28" s="38">
        <f t="shared" si="8"/>
        <v>0</v>
      </c>
      <c r="AI28" s="38">
        <f t="shared" ref="AI28:BK28" si="9">AI9+AI12+AI15+AI18+AI21+AI27</f>
        <v>0</v>
      </c>
      <c r="AJ28" s="38">
        <f t="shared" si="9"/>
        <v>0</v>
      </c>
      <c r="AK28" s="38">
        <f t="shared" si="9"/>
        <v>0</v>
      </c>
      <c r="AL28" s="38">
        <f t="shared" si="9"/>
        <v>16.100938126923705</v>
      </c>
      <c r="AM28" s="38">
        <f t="shared" si="9"/>
        <v>44.364148549608892</v>
      </c>
      <c r="AN28" s="38">
        <f t="shared" si="9"/>
        <v>469.89647731667287</v>
      </c>
      <c r="AO28" s="38">
        <f t="shared" si="9"/>
        <v>0</v>
      </c>
      <c r="AP28" s="38">
        <f t="shared" si="9"/>
        <v>57.283070488397911</v>
      </c>
      <c r="AQ28" s="38">
        <f t="shared" si="9"/>
        <v>0</v>
      </c>
      <c r="AR28" s="38">
        <f t="shared" si="9"/>
        <v>0</v>
      </c>
      <c r="AS28" s="38">
        <f t="shared" si="9"/>
        <v>0</v>
      </c>
      <c r="AT28" s="38">
        <f t="shared" si="9"/>
        <v>0</v>
      </c>
      <c r="AU28" s="38">
        <f t="shared" si="9"/>
        <v>0</v>
      </c>
      <c r="AV28" s="38">
        <f t="shared" si="9"/>
        <v>23.259043169480599</v>
      </c>
      <c r="AW28" s="38">
        <f t="shared" si="9"/>
        <v>168.71867466044557</v>
      </c>
      <c r="AX28" s="38">
        <f t="shared" si="9"/>
        <v>16.8799884412254</v>
      </c>
      <c r="AY28" s="38">
        <f t="shared" si="9"/>
        <v>0</v>
      </c>
      <c r="AZ28" s="38">
        <f t="shared" si="9"/>
        <v>87.477709662399121</v>
      </c>
      <c r="BA28" s="38">
        <f t="shared" si="9"/>
        <v>0</v>
      </c>
      <c r="BB28" s="38">
        <f t="shared" si="9"/>
        <v>0</v>
      </c>
      <c r="BC28" s="38">
        <f t="shared" si="9"/>
        <v>0</v>
      </c>
      <c r="BD28" s="38">
        <f t="shared" si="9"/>
        <v>0</v>
      </c>
      <c r="BE28" s="38">
        <f t="shared" si="9"/>
        <v>0</v>
      </c>
      <c r="BF28" s="38">
        <f t="shared" si="9"/>
        <v>4.2740319150313013</v>
      </c>
      <c r="BG28" s="38">
        <f t="shared" si="9"/>
        <v>5.8894599105473997</v>
      </c>
      <c r="BH28" s="38">
        <f t="shared" si="9"/>
        <v>33.896798904837702</v>
      </c>
      <c r="BI28" s="38">
        <f t="shared" si="9"/>
        <v>0</v>
      </c>
      <c r="BJ28" s="38">
        <f t="shared" si="9"/>
        <v>10.550089893705</v>
      </c>
      <c r="BK28" s="38">
        <f t="shared" si="9"/>
        <v>5699.2988026357943</v>
      </c>
    </row>
    <row r="29" spans="1:67" ht="3.75" customHeight="1" x14ac:dyDescent="0.2">
      <c r="A29" s="17"/>
      <c r="B29" s="28"/>
      <c r="C29" s="68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70"/>
    </row>
    <row r="30" spans="1:67" x14ac:dyDescent="0.2">
      <c r="A30" s="17" t="s">
        <v>1</v>
      </c>
      <c r="B30" s="24" t="s">
        <v>7</v>
      </c>
      <c r="C30" s="68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70"/>
    </row>
    <row r="31" spans="1:67" s="5" customFormat="1" x14ac:dyDescent="0.2">
      <c r="A31" s="17" t="s">
        <v>76</v>
      </c>
      <c r="B31" s="25" t="s">
        <v>2</v>
      </c>
      <c r="C31" s="77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9"/>
    </row>
    <row r="32" spans="1:67" s="48" customFormat="1" x14ac:dyDescent="0.2">
      <c r="A32" s="45"/>
      <c r="B32" s="46" t="s">
        <v>106</v>
      </c>
      <c r="C32" s="40">
        <v>0</v>
      </c>
      <c r="D32" s="40">
        <v>0.70038749335479999</v>
      </c>
      <c r="E32" s="40">
        <v>0</v>
      </c>
      <c r="F32" s="40">
        <v>0</v>
      </c>
      <c r="G32" s="40">
        <v>0</v>
      </c>
      <c r="H32" s="40">
        <v>13.957236632342834</v>
      </c>
      <c r="I32" s="40">
        <v>3.4105413645100002E-2</v>
      </c>
      <c r="J32" s="40">
        <v>0</v>
      </c>
      <c r="K32" s="40">
        <v>0</v>
      </c>
      <c r="L32" s="40">
        <v>1.4924618846431001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9.3713858627862976</v>
      </c>
      <c r="S32" s="40">
        <v>0</v>
      </c>
      <c r="T32" s="40">
        <v>0</v>
      </c>
      <c r="U32" s="40">
        <v>0</v>
      </c>
      <c r="V32" s="40">
        <v>0.49664585341849998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83.764342058192554</v>
      </c>
      <c r="AC32" s="40">
        <v>1.1668656618380999</v>
      </c>
      <c r="AD32" s="40">
        <v>0</v>
      </c>
      <c r="AE32" s="40">
        <v>0</v>
      </c>
      <c r="AF32" s="40">
        <v>20.598796769985888</v>
      </c>
      <c r="AG32" s="40">
        <v>0</v>
      </c>
      <c r="AH32" s="40">
        <v>0</v>
      </c>
      <c r="AI32" s="40">
        <v>0</v>
      </c>
      <c r="AJ32" s="40">
        <v>0</v>
      </c>
      <c r="AK32" s="40">
        <v>0</v>
      </c>
      <c r="AL32" s="40">
        <v>69.388701473711478</v>
      </c>
      <c r="AM32" s="40">
        <v>0.58307576116100002</v>
      </c>
      <c r="AN32" s="40">
        <v>0</v>
      </c>
      <c r="AO32" s="40">
        <v>0</v>
      </c>
      <c r="AP32" s="40">
        <v>8.4583815805394007</v>
      </c>
      <c r="AQ32" s="40">
        <v>0</v>
      </c>
      <c r="AR32" s="40">
        <v>0</v>
      </c>
      <c r="AS32" s="40">
        <v>0</v>
      </c>
      <c r="AT32" s="40">
        <v>0</v>
      </c>
      <c r="AU32" s="40">
        <v>0</v>
      </c>
      <c r="AV32" s="40">
        <v>280.75574046719203</v>
      </c>
      <c r="AW32" s="40">
        <v>5.0119382543536029</v>
      </c>
      <c r="AX32" s="40">
        <v>0</v>
      </c>
      <c r="AY32" s="40">
        <v>0</v>
      </c>
      <c r="AZ32" s="40">
        <v>48.273341755486776</v>
      </c>
      <c r="BA32" s="40">
        <v>0</v>
      </c>
      <c r="BB32" s="40">
        <v>0</v>
      </c>
      <c r="BC32" s="40">
        <v>0</v>
      </c>
      <c r="BD32" s="40">
        <v>0</v>
      </c>
      <c r="BE32" s="40">
        <v>0</v>
      </c>
      <c r="BF32" s="40">
        <v>53.354514531851564</v>
      </c>
      <c r="BG32" s="40">
        <v>0.2249549669999</v>
      </c>
      <c r="BH32" s="40">
        <v>0</v>
      </c>
      <c r="BI32" s="40">
        <v>0</v>
      </c>
      <c r="BJ32" s="40">
        <v>3.0835562824804001</v>
      </c>
      <c r="BK32" s="47">
        <f>SUM(C32:BJ32)</f>
        <v>600.71643270398329</v>
      </c>
    </row>
    <row r="33" spans="1:67" s="5" customFormat="1" x14ac:dyDescent="0.2">
      <c r="A33" s="17"/>
      <c r="B33" s="26" t="s">
        <v>85</v>
      </c>
      <c r="C33" s="38">
        <f>SUM(C32)</f>
        <v>0</v>
      </c>
      <c r="D33" s="38">
        <f t="shared" ref="D33:BJ33" si="10">SUM(D32)</f>
        <v>0.70038749335479999</v>
      </c>
      <c r="E33" s="38">
        <f t="shared" si="10"/>
        <v>0</v>
      </c>
      <c r="F33" s="38">
        <f t="shared" si="10"/>
        <v>0</v>
      </c>
      <c r="G33" s="38">
        <f t="shared" si="10"/>
        <v>0</v>
      </c>
      <c r="H33" s="38">
        <f t="shared" si="10"/>
        <v>13.957236632342834</v>
      </c>
      <c r="I33" s="38">
        <f t="shared" si="10"/>
        <v>3.4105413645100002E-2</v>
      </c>
      <c r="J33" s="38">
        <f t="shared" si="10"/>
        <v>0</v>
      </c>
      <c r="K33" s="38">
        <f t="shared" si="10"/>
        <v>0</v>
      </c>
      <c r="L33" s="38">
        <f t="shared" si="10"/>
        <v>1.4924618846431001</v>
      </c>
      <c r="M33" s="38">
        <f t="shared" si="10"/>
        <v>0</v>
      </c>
      <c r="N33" s="38">
        <f t="shared" si="10"/>
        <v>0</v>
      </c>
      <c r="O33" s="38">
        <f t="shared" si="10"/>
        <v>0</v>
      </c>
      <c r="P33" s="38">
        <f t="shared" si="10"/>
        <v>0</v>
      </c>
      <c r="Q33" s="38">
        <f t="shared" si="10"/>
        <v>0</v>
      </c>
      <c r="R33" s="38">
        <f t="shared" si="10"/>
        <v>9.3713858627862976</v>
      </c>
      <c r="S33" s="38">
        <f t="shared" si="10"/>
        <v>0</v>
      </c>
      <c r="T33" s="38">
        <f t="shared" si="10"/>
        <v>0</v>
      </c>
      <c r="U33" s="38">
        <f t="shared" si="10"/>
        <v>0</v>
      </c>
      <c r="V33" s="38">
        <f t="shared" si="10"/>
        <v>0.49664585341849998</v>
      </c>
      <c r="W33" s="38">
        <f t="shared" si="10"/>
        <v>0</v>
      </c>
      <c r="X33" s="38">
        <f t="shared" si="10"/>
        <v>0</v>
      </c>
      <c r="Y33" s="38">
        <f t="shared" si="10"/>
        <v>0</v>
      </c>
      <c r="Z33" s="38">
        <f t="shared" si="10"/>
        <v>0</v>
      </c>
      <c r="AA33" s="38">
        <f t="shared" si="10"/>
        <v>0</v>
      </c>
      <c r="AB33" s="38">
        <f t="shared" si="10"/>
        <v>83.764342058192554</v>
      </c>
      <c r="AC33" s="38">
        <f t="shared" si="10"/>
        <v>1.1668656618380999</v>
      </c>
      <c r="AD33" s="38">
        <f t="shared" si="10"/>
        <v>0</v>
      </c>
      <c r="AE33" s="38">
        <f t="shared" si="10"/>
        <v>0</v>
      </c>
      <c r="AF33" s="38">
        <f t="shared" si="10"/>
        <v>20.598796769985888</v>
      </c>
      <c r="AG33" s="38">
        <f t="shared" si="10"/>
        <v>0</v>
      </c>
      <c r="AH33" s="38">
        <f t="shared" si="10"/>
        <v>0</v>
      </c>
      <c r="AI33" s="38">
        <f t="shared" si="10"/>
        <v>0</v>
      </c>
      <c r="AJ33" s="38">
        <f t="shared" si="10"/>
        <v>0</v>
      </c>
      <c r="AK33" s="38">
        <f t="shared" si="10"/>
        <v>0</v>
      </c>
      <c r="AL33" s="38">
        <f t="shared" si="10"/>
        <v>69.388701473711478</v>
      </c>
      <c r="AM33" s="38">
        <f t="shared" si="10"/>
        <v>0.58307576116100002</v>
      </c>
      <c r="AN33" s="38">
        <f t="shared" si="10"/>
        <v>0</v>
      </c>
      <c r="AO33" s="38">
        <f t="shared" si="10"/>
        <v>0</v>
      </c>
      <c r="AP33" s="38">
        <f t="shared" si="10"/>
        <v>8.4583815805394007</v>
      </c>
      <c r="AQ33" s="38">
        <f t="shared" si="10"/>
        <v>0</v>
      </c>
      <c r="AR33" s="38">
        <f t="shared" si="10"/>
        <v>0</v>
      </c>
      <c r="AS33" s="38">
        <f t="shared" si="10"/>
        <v>0</v>
      </c>
      <c r="AT33" s="38">
        <f t="shared" si="10"/>
        <v>0</v>
      </c>
      <c r="AU33" s="38">
        <f t="shared" si="10"/>
        <v>0</v>
      </c>
      <c r="AV33" s="38">
        <f t="shared" si="10"/>
        <v>280.75574046719203</v>
      </c>
      <c r="AW33" s="38">
        <f t="shared" si="10"/>
        <v>5.0119382543536029</v>
      </c>
      <c r="AX33" s="38">
        <f t="shared" si="10"/>
        <v>0</v>
      </c>
      <c r="AY33" s="38">
        <f t="shared" si="10"/>
        <v>0</v>
      </c>
      <c r="AZ33" s="38">
        <f t="shared" si="10"/>
        <v>48.273341755486776</v>
      </c>
      <c r="BA33" s="38">
        <f t="shared" si="10"/>
        <v>0</v>
      </c>
      <c r="BB33" s="38">
        <f t="shared" si="10"/>
        <v>0</v>
      </c>
      <c r="BC33" s="38">
        <f t="shared" si="10"/>
        <v>0</v>
      </c>
      <c r="BD33" s="38">
        <f t="shared" si="10"/>
        <v>0</v>
      </c>
      <c r="BE33" s="38">
        <f t="shared" si="10"/>
        <v>0</v>
      </c>
      <c r="BF33" s="38">
        <f t="shared" si="10"/>
        <v>53.354514531851564</v>
      </c>
      <c r="BG33" s="38">
        <f t="shared" si="10"/>
        <v>0.2249549669999</v>
      </c>
      <c r="BH33" s="38">
        <f t="shared" si="10"/>
        <v>0</v>
      </c>
      <c r="BI33" s="38">
        <f t="shared" si="10"/>
        <v>0</v>
      </c>
      <c r="BJ33" s="38">
        <f t="shared" si="10"/>
        <v>3.0835562824804001</v>
      </c>
      <c r="BK33" s="38">
        <f>SUM(BK32)</f>
        <v>600.71643270398329</v>
      </c>
    </row>
    <row r="34" spans="1:67" x14ac:dyDescent="0.2">
      <c r="A34" s="17" t="s">
        <v>77</v>
      </c>
      <c r="B34" s="25" t="s">
        <v>15</v>
      </c>
      <c r="C34" s="68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70"/>
    </row>
    <row r="35" spans="1:67" x14ac:dyDescent="0.2">
      <c r="A35" s="17"/>
      <c r="B35" s="34" t="s">
        <v>107</v>
      </c>
      <c r="C35" s="40">
        <v>0</v>
      </c>
      <c r="D35" s="40">
        <v>0.69001283864509999</v>
      </c>
      <c r="E35" s="40">
        <v>0</v>
      </c>
      <c r="F35" s="40">
        <v>0</v>
      </c>
      <c r="G35" s="40">
        <v>0</v>
      </c>
      <c r="H35" s="40">
        <v>5.1484738438008995</v>
      </c>
      <c r="I35" s="40">
        <v>1.4167759328384</v>
      </c>
      <c r="J35" s="40">
        <v>0</v>
      </c>
      <c r="K35" s="40">
        <v>0</v>
      </c>
      <c r="L35" s="40">
        <v>2.7849286797078006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1.913769213621199</v>
      </c>
      <c r="S35" s="40">
        <v>0</v>
      </c>
      <c r="T35" s="40">
        <v>0</v>
      </c>
      <c r="U35" s="40">
        <v>0</v>
      </c>
      <c r="V35" s="40">
        <v>0.75363258032160008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41.221541281693398</v>
      </c>
      <c r="AC35" s="40">
        <v>2.8763552518376994</v>
      </c>
      <c r="AD35" s="40">
        <v>0</v>
      </c>
      <c r="AE35" s="40">
        <v>0</v>
      </c>
      <c r="AF35" s="40">
        <v>17.808897940437994</v>
      </c>
      <c r="AG35" s="40">
        <v>0</v>
      </c>
      <c r="AH35" s="40">
        <v>0</v>
      </c>
      <c r="AI35" s="40">
        <v>0</v>
      </c>
      <c r="AJ35" s="40">
        <v>0</v>
      </c>
      <c r="AK35" s="40">
        <v>0</v>
      </c>
      <c r="AL35" s="40">
        <v>36.366520748514638</v>
      </c>
      <c r="AM35" s="40">
        <v>3.3134323612600006E-2</v>
      </c>
      <c r="AN35" s="40">
        <v>0</v>
      </c>
      <c r="AO35" s="40">
        <v>0</v>
      </c>
      <c r="AP35" s="40">
        <v>4.5492398667679987</v>
      </c>
      <c r="AQ35" s="40">
        <v>0</v>
      </c>
      <c r="AR35" s="40">
        <v>0</v>
      </c>
      <c r="AS35" s="40">
        <v>0</v>
      </c>
      <c r="AT35" s="40">
        <v>0</v>
      </c>
      <c r="AU35" s="40">
        <v>0</v>
      </c>
      <c r="AV35" s="40">
        <v>125.7709835401609</v>
      </c>
      <c r="AW35" s="40">
        <v>8.2214220906414024</v>
      </c>
      <c r="AX35" s="40">
        <v>0</v>
      </c>
      <c r="AY35" s="40">
        <v>0</v>
      </c>
      <c r="AZ35" s="40">
        <v>64.726793836396624</v>
      </c>
      <c r="BA35" s="40">
        <v>0</v>
      </c>
      <c r="BB35" s="40">
        <v>0</v>
      </c>
      <c r="BC35" s="40">
        <v>0</v>
      </c>
      <c r="BD35" s="40">
        <v>0</v>
      </c>
      <c r="BE35" s="40">
        <v>0</v>
      </c>
      <c r="BF35" s="40">
        <v>21.174519296016577</v>
      </c>
      <c r="BG35" s="40">
        <v>5.791319315838301</v>
      </c>
      <c r="BH35" s="40">
        <v>0</v>
      </c>
      <c r="BI35" s="40">
        <v>0</v>
      </c>
      <c r="BJ35" s="40">
        <v>4.0061443274492001</v>
      </c>
      <c r="BK35" s="41">
        <f>SUM(C35:BJ35)</f>
        <v>345.25446490830228</v>
      </c>
      <c r="BM35" s="42"/>
      <c r="BO35" s="42"/>
    </row>
    <row r="36" spans="1:67" x14ac:dyDescent="0.2">
      <c r="A36" s="17"/>
      <c r="B36" s="34" t="s">
        <v>126</v>
      </c>
      <c r="C36" s="40">
        <v>0</v>
      </c>
      <c r="D36" s="40">
        <v>0.50675393222580001</v>
      </c>
      <c r="E36" s="40">
        <v>0</v>
      </c>
      <c r="F36" s="40">
        <v>0</v>
      </c>
      <c r="G36" s="40">
        <v>0</v>
      </c>
      <c r="H36" s="40">
        <v>0.34641811108940013</v>
      </c>
      <c r="I36" s="40">
        <v>0</v>
      </c>
      <c r="J36" s="40">
        <v>0</v>
      </c>
      <c r="K36" s="40">
        <v>0</v>
      </c>
      <c r="L36" s="40">
        <v>0.4595801533867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0.23834657799349968</v>
      </c>
      <c r="S36" s="40">
        <v>0</v>
      </c>
      <c r="T36" s="40">
        <v>0</v>
      </c>
      <c r="U36" s="40">
        <v>0</v>
      </c>
      <c r="V36" s="40">
        <v>0.18606510012889999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  <c r="AB36" s="40">
        <v>28.405618808700385</v>
      </c>
      <c r="AC36" s="40">
        <v>2.7914007352255998</v>
      </c>
      <c r="AD36" s="40">
        <v>0</v>
      </c>
      <c r="AE36" s="40">
        <v>0</v>
      </c>
      <c r="AF36" s="40">
        <v>33.125768727931174</v>
      </c>
      <c r="AG36" s="40">
        <v>0</v>
      </c>
      <c r="AH36" s="40">
        <v>0</v>
      </c>
      <c r="AI36" s="40">
        <v>0</v>
      </c>
      <c r="AJ36" s="40">
        <v>0</v>
      </c>
      <c r="AK36" s="40">
        <v>0</v>
      </c>
      <c r="AL36" s="40">
        <v>28.30995395528408</v>
      </c>
      <c r="AM36" s="40">
        <v>1.5879886390320999</v>
      </c>
      <c r="AN36" s="40">
        <v>0</v>
      </c>
      <c r="AO36" s="40">
        <v>0</v>
      </c>
      <c r="AP36" s="40">
        <v>17.908453551867172</v>
      </c>
      <c r="AQ36" s="40">
        <v>0</v>
      </c>
      <c r="AR36" s="40">
        <v>0</v>
      </c>
      <c r="AS36" s="40">
        <v>0</v>
      </c>
      <c r="AT36" s="40">
        <v>0</v>
      </c>
      <c r="AU36" s="40">
        <v>0</v>
      </c>
      <c r="AV36" s="40">
        <v>1.5499229545128992</v>
      </c>
      <c r="AW36" s="40">
        <v>0.53068564567730003</v>
      </c>
      <c r="AX36" s="40">
        <v>0</v>
      </c>
      <c r="AY36" s="40">
        <v>0</v>
      </c>
      <c r="AZ36" s="40">
        <v>0.94176578716100001</v>
      </c>
      <c r="BA36" s="40">
        <v>0</v>
      </c>
      <c r="BB36" s="40">
        <v>0</v>
      </c>
      <c r="BC36" s="40">
        <v>0</v>
      </c>
      <c r="BD36" s="40">
        <v>0</v>
      </c>
      <c r="BE36" s="40">
        <v>0</v>
      </c>
      <c r="BF36" s="40">
        <v>0.84198921073980082</v>
      </c>
      <c r="BG36" s="40">
        <v>0</v>
      </c>
      <c r="BH36" s="40">
        <v>0</v>
      </c>
      <c r="BI36" s="40">
        <v>0</v>
      </c>
      <c r="BJ36" s="40">
        <v>0.19734000000000002</v>
      </c>
      <c r="BK36" s="41">
        <f>SUM(C36:BJ36)</f>
        <v>117.9280518909558</v>
      </c>
      <c r="BM36" s="42"/>
      <c r="BO36" s="42"/>
    </row>
    <row r="37" spans="1:67" x14ac:dyDescent="0.2">
      <c r="A37" s="17"/>
      <c r="B37" s="34" t="s">
        <v>117</v>
      </c>
      <c r="C37" s="40">
        <v>0</v>
      </c>
      <c r="D37" s="40">
        <v>0.50378653645159999</v>
      </c>
      <c r="E37" s="40">
        <v>0</v>
      </c>
      <c r="F37" s="40">
        <v>0</v>
      </c>
      <c r="G37" s="40">
        <v>0</v>
      </c>
      <c r="H37" s="40">
        <v>2.4442916660683962</v>
      </c>
      <c r="I37" s="40">
        <v>0.25214516129030001</v>
      </c>
      <c r="J37" s="40">
        <v>0</v>
      </c>
      <c r="K37" s="40">
        <v>0</v>
      </c>
      <c r="L37" s="40">
        <v>0.85444695374080004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2.2808297558704003</v>
      </c>
      <c r="S37" s="40">
        <v>1.2043215259354001</v>
      </c>
      <c r="T37" s="40">
        <v>0</v>
      </c>
      <c r="U37" s="40">
        <v>0</v>
      </c>
      <c r="V37" s="40">
        <v>0.19418313558030001</v>
      </c>
      <c r="W37" s="40">
        <v>6.4516129000000008E-6</v>
      </c>
      <c r="X37" s="40">
        <v>0</v>
      </c>
      <c r="Y37" s="40">
        <v>0</v>
      </c>
      <c r="Z37" s="40">
        <v>0</v>
      </c>
      <c r="AA37" s="40">
        <v>0</v>
      </c>
      <c r="AB37" s="40">
        <v>58.40942071798441</v>
      </c>
      <c r="AC37" s="40">
        <v>6.8896735266104976</v>
      </c>
      <c r="AD37" s="40">
        <v>0</v>
      </c>
      <c r="AE37" s="40">
        <v>0</v>
      </c>
      <c r="AF37" s="40">
        <v>55.820649323342721</v>
      </c>
      <c r="AG37" s="40">
        <v>0</v>
      </c>
      <c r="AH37" s="40">
        <v>0</v>
      </c>
      <c r="AI37" s="40">
        <v>0</v>
      </c>
      <c r="AJ37" s="40">
        <v>0</v>
      </c>
      <c r="AK37" s="40">
        <v>0</v>
      </c>
      <c r="AL37" s="40">
        <v>74.101387802242158</v>
      </c>
      <c r="AM37" s="40">
        <v>4.6140988493208992</v>
      </c>
      <c r="AN37" s="40">
        <v>0.28397903225780002</v>
      </c>
      <c r="AO37" s="40">
        <v>0</v>
      </c>
      <c r="AP37" s="40">
        <v>33.851539351516713</v>
      </c>
      <c r="AQ37" s="40">
        <v>0</v>
      </c>
      <c r="AR37" s="40">
        <v>0</v>
      </c>
      <c r="AS37" s="40">
        <v>0</v>
      </c>
      <c r="AT37" s="40">
        <v>0</v>
      </c>
      <c r="AU37" s="40">
        <v>0</v>
      </c>
      <c r="AV37" s="40">
        <v>12.678513781919316</v>
      </c>
      <c r="AW37" s="40">
        <v>3.9245755436767</v>
      </c>
      <c r="AX37" s="40">
        <v>0</v>
      </c>
      <c r="AY37" s="40">
        <v>0</v>
      </c>
      <c r="AZ37" s="40">
        <v>8.800390275446599</v>
      </c>
      <c r="BA37" s="40">
        <v>0</v>
      </c>
      <c r="BB37" s="40">
        <v>0</v>
      </c>
      <c r="BC37" s="40">
        <v>0</v>
      </c>
      <c r="BD37" s="40">
        <v>0</v>
      </c>
      <c r="BE37" s="40">
        <v>0</v>
      </c>
      <c r="BF37" s="40">
        <v>5.7014371335350846</v>
      </c>
      <c r="BG37" s="40">
        <v>0.49672354838699995</v>
      </c>
      <c r="BH37" s="40">
        <v>0</v>
      </c>
      <c r="BI37" s="40">
        <v>0</v>
      </c>
      <c r="BJ37" s="40">
        <v>2.7750475603850995</v>
      </c>
      <c r="BK37" s="41">
        <f>SUM(C37:BJ37)</f>
        <v>276.08144763317512</v>
      </c>
      <c r="BM37" s="42"/>
      <c r="BO37" s="42"/>
    </row>
    <row r="38" spans="1:67" x14ac:dyDescent="0.2">
      <c r="A38" s="17"/>
      <c r="B38" s="34" t="s">
        <v>124</v>
      </c>
      <c r="C38" s="40">
        <v>0</v>
      </c>
      <c r="D38" s="40">
        <v>0.51909085070960004</v>
      </c>
      <c r="E38" s="40">
        <v>0</v>
      </c>
      <c r="F38" s="40">
        <v>0</v>
      </c>
      <c r="G38" s="40">
        <v>0</v>
      </c>
      <c r="H38" s="40">
        <v>1.1947229618843</v>
      </c>
      <c r="I38" s="40">
        <v>0.10402580645159999</v>
      </c>
      <c r="J38" s="40">
        <v>0</v>
      </c>
      <c r="K38" s="40">
        <v>0</v>
      </c>
      <c r="L38" s="40">
        <v>1.9016773360318002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0.79720258559759993</v>
      </c>
      <c r="S38" s="40">
        <v>0</v>
      </c>
      <c r="T38" s="40">
        <v>0</v>
      </c>
      <c r="U38" s="40">
        <v>0</v>
      </c>
      <c r="V38" s="40">
        <v>0.2683141549675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38.340654676075296</v>
      </c>
      <c r="AC38" s="40">
        <v>6.1727553808032996</v>
      </c>
      <c r="AD38" s="40">
        <v>0</v>
      </c>
      <c r="AE38" s="40">
        <v>0</v>
      </c>
      <c r="AF38" s="40">
        <v>37.592172468617278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38.56764597291221</v>
      </c>
      <c r="AM38" s="40">
        <v>3.9982016482884002</v>
      </c>
      <c r="AN38" s="40">
        <v>0</v>
      </c>
      <c r="AO38" s="40">
        <v>0</v>
      </c>
      <c r="AP38" s="40">
        <v>20.674229291950528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7.6485255477165666</v>
      </c>
      <c r="AW38" s="40">
        <v>0.39744537335460001</v>
      </c>
      <c r="AX38" s="40">
        <v>0</v>
      </c>
      <c r="AY38" s="40">
        <v>0</v>
      </c>
      <c r="AZ38" s="40">
        <v>3.4122492819654013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4.2723474137946225</v>
      </c>
      <c r="BG38" s="40">
        <v>1.6730567603869999</v>
      </c>
      <c r="BH38" s="40">
        <v>0</v>
      </c>
      <c r="BI38" s="40">
        <v>0</v>
      </c>
      <c r="BJ38" s="40">
        <v>1.1347015864827998</v>
      </c>
      <c r="BK38" s="41">
        <f t="shared" ref="BK38:BK41" si="11">SUM(C38:BJ38)</f>
        <v>168.66901909799037</v>
      </c>
      <c r="BM38" s="42"/>
      <c r="BO38" s="42"/>
    </row>
    <row r="39" spans="1:67" x14ac:dyDescent="0.2">
      <c r="A39" s="17"/>
      <c r="B39" s="34" t="s">
        <v>128</v>
      </c>
      <c r="C39" s="40">
        <v>0</v>
      </c>
      <c r="D39" s="40">
        <v>0.2441372654193</v>
      </c>
      <c r="E39" s="40">
        <v>0</v>
      </c>
      <c r="F39" s="40">
        <v>0</v>
      </c>
      <c r="G39" s="40">
        <v>0</v>
      </c>
      <c r="H39" s="40">
        <v>0.17287572580019975</v>
      </c>
      <c r="I39" s="40">
        <v>0</v>
      </c>
      <c r="J39" s="40">
        <v>0</v>
      </c>
      <c r="K39" s="40">
        <v>0</v>
      </c>
      <c r="L39" s="40">
        <v>3.0345693612800005E-2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0.20903704325189981</v>
      </c>
      <c r="S39" s="40">
        <v>0</v>
      </c>
      <c r="T39" s="40">
        <v>0</v>
      </c>
      <c r="U39" s="40">
        <v>0</v>
      </c>
      <c r="V39" s="40">
        <v>1.72152258064E-2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7.0204841335298864</v>
      </c>
      <c r="AC39" s="40">
        <v>0.82834064516099981</v>
      </c>
      <c r="AD39" s="40">
        <v>0</v>
      </c>
      <c r="AE39" s="40">
        <v>0</v>
      </c>
      <c r="AF39" s="40">
        <v>7.7495353703497099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7.8385632425673002</v>
      </c>
      <c r="AM39" s="40">
        <v>0.87654660396750006</v>
      </c>
      <c r="AN39" s="40">
        <v>4.8489116451599999E-2</v>
      </c>
      <c r="AO39" s="40">
        <v>0</v>
      </c>
      <c r="AP39" s="40">
        <v>5.2075833114157026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1.0516096709474005</v>
      </c>
      <c r="AW39" s="40">
        <v>0</v>
      </c>
      <c r="AX39" s="40">
        <v>0</v>
      </c>
      <c r="AY39" s="40">
        <v>0</v>
      </c>
      <c r="AZ39" s="40">
        <v>0.47258171803190002</v>
      </c>
      <c r="BA39" s="40">
        <v>0</v>
      </c>
      <c r="BB39" s="40">
        <v>0</v>
      </c>
      <c r="BC39" s="40">
        <v>0</v>
      </c>
      <c r="BD39" s="40">
        <v>0</v>
      </c>
      <c r="BE39" s="40">
        <v>0</v>
      </c>
      <c r="BF39" s="40">
        <v>0.38891965447459975</v>
      </c>
      <c r="BG39" s="40">
        <v>0</v>
      </c>
      <c r="BH39" s="40">
        <v>0</v>
      </c>
      <c r="BI39" s="40">
        <v>0</v>
      </c>
      <c r="BJ39" s="40">
        <v>0.26253419354820001</v>
      </c>
      <c r="BK39" s="41">
        <f t="shared" si="11"/>
        <v>32.418798614335401</v>
      </c>
      <c r="BM39" s="42"/>
      <c r="BO39" s="42"/>
    </row>
    <row r="40" spans="1:67" x14ac:dyDescent="0.2">
      <c r="A40" s="17"/>
      <c r="B40" s="34" t="s">
        <v>108</v>
      </c>
      <c r="C40" s="40">
        <v>0</v>
      </c>
      <c r="D40" s="40">
        <v>0.65805595854830001</v>
      </c>
      <c r="E40" s="40">
        <v>0</v>
      </c>
      <c r="F40" s="40">
        <v>0</v>
      </c>
      <c r="G40" s="40">
        <v>0</v>
      </c>
      <c r="H40" s="40">
        <v>6.0187648678803889</v>
      </c>
      <c r="I40" s="40">
        <v>4.4263363179346999</v>
      </c>
      <c r="J40" s="40">
        <v>0</v>
      </c>
      <c r="K40" s="40">
        <v>0</v>
      </c>
      <c r="L40" s="40">
        <v>1.2338420791273996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2.7418319281534007</v>
      </c>
      <c r="S40" s="40">
        <v>3.2962289290320999</v>
      </c>
      <c r="T40" s="40">
        <v>0</v>
      </c>
      <c r="U40" s="40">
        <v>0</v>
      </c>
      <c r="V40" s="40">
        <v>0.55484606709590001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79.059613519366451</v>
      </c>
      <c r="AC40" s="40">
        <v>8.7941363642565982</v>
      </c>
      <c r="AD40" s="40">
        <v>0</v>
      </c>
      <c r="AE40" s="40">
        <v>0</v>
      </c>
      <c r="AF40" s="40">
        <v>24.354866448047996</v>
      </c>
      <c r="AG40" s="40">
        <v>0</v>
      </c>
      <c r="AH40" s="40">
        <v>0</v>
      </c>
      <c r="AI40" s="40">
        <v>0</v>
      </c>
      <c r="AJ40" s="40">
        <v>0</v>
      </c>
      <c r="AK40" s="40">
        <v>0</v>
      </c>
      <c r="AL40" s="40">
        <v>75.474873893606457</v>
      </c>
      <c r="AM40" s="40">
        <v>0.78359372509639991</v>
      </c>
      <c r="AN40" s="40">
        <v>0</v>
      </c>
      <c r="AO40" s="40">
        <v>0</v>
      </c>
      <c r="AP40" s="40">
        <v>8.6664680022812028</v>
      </c>
      <c r="AQ40" s="40">
        <v>0</v>
      </c>
      <c r="AR40" s="40">
        <v>0</v>
      </c>
      <c r="AS40" s="40">
        <v>0</v>
      </c>
      <c r="AT40" s="40">
        <v>0</v>
      </c>
      <c r="AU40" s="40">
        <v>0</v>
      </c>
      <c r="AV40" s="40">
        <v>98.444811471895463</v>
      </c>
      <c r="AW40" s="40">
        <v>6.1904556099000017</v>
      </c>
      <c r="AX40" s="40">
        <v>0</v>
      </c>
      <c r="AY40" s="40">
        <v>0</v>
      </c>
      <c r="AZ40" s="40">
        <v>39.132388413596502</v>
      </c>
      <c r="BA40" s="40">
        <v>0</v>
      </c>
      <c r="BB40" s="40">
        <v>0</v>
      </c>
      <c r="BC40" s="40">
        <v>0</v>
      </c>
      <c r="BD40" s="40">
        <v>0</v>
      </c>
      <c r="BE40" s="40">
        <v>0</v>
      </c>
      <c r="BF40" s="40">
        <v>19.282285557662824</v>
      </c>
      <c r="BG40" s="40">
        <v>0.40145226428999997</v>
      </c>
      <c r="BH40" s="40">
        <v>0</v>
      </c>
      <c r="BI40" s="40">
        <v>0</v>
      </c>
      <c r="BJ40" s="40">
        <v>2.8038073804173993</v>
      </c>
      <c r="BK40" s="41">
        <f t="shared" ref="BK40" si="12">SUM(C40:BJ40)</f>
        <v>382.31865879818957</v>
      </c>
      <c r="BM40" s="42"/>
      <c r="BO40" s="42"/>
    </row>
    <row r="41" spans="1:67" x14ac:dyDescent="0.2">
      <c r="A41" s="17"/>
      <c r="B41" s="34" t="s">
        <v>125</v>
      </c>
      <c r="C41" s="40">
        <v>0</v>
      </c>
      <c r="D41" s="40">
        <v>0.51994398316120005</v>
      </c>
      <c r="E41" s="40">
        <v>0</v>
      </c>
      <c r="F41" s="40">
        <v>0</v>
      </c>
      <c r="G41" s="40">
        <v>0</v>
      </c>
      <c r="H41" s="40">
        <v>0.69565315144080064</v>
      </c>
      <c r="I41" s="40">
        <v>4.1678709677399998E-2</v>
      </c>
      <c r="J41" s="40">
        <v>0</v>
      </c>
      <c r="K41" s="40">
        <v>0</v>
      </c>
      <c r="L41" s="40">
        <v>0.71133926977349993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0.69874543195760019</v>
      </c>
      <c r="S41" s="40">
        <v>0</v>
      </c>
      <c r="T41" s="40">
        <v>0</v>
      </c>
      <c r="U41" s="40">
        <v>0</v>
      </c>
      <c r="V41" s="40">
        <v>0.15223321874160001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35.510278789209679</v>
      </c>
      <c r="AC41" s="40">
        <v>4.5452808136759</v>
      </c>
      <c r="AD41" s="40">
        <v>0</v>
      </c>
      <c r="AE41" s="40">
        <v>0</v>
      </c>
      <c r="AF41" s="40">
        <v>43.262660538133765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40.632068879450792</v>
      </c>
      <c r="AM41" s="40">
        <v>4.4788904179021998</v>
      </c>
      <c r="AN41" s="40">
        <v>5.1403225806399999E-2</v>
      </c>
      <c r="AO41" s="40">
        <v>0</v>
      </c>
      <c r="AP41" s="40">
        <v>24.971463840238965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3.5738680404438012</v>
      </c>
      <c r="AW41" s="40">
        <v>0.50494327958060004</v>
      </c>
      <c r="AX41" s="40">
        <v>0</v>
      </c>
      <c r="AY41" s="40">
        <v>0</v>
      </c>
      <c r="AZ41" s="40">
        <v>1.6982585003538004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1.4859719041392001</v>
      </c>
      <c r="BG41" s="40">
        <v>0.51403225806449993</v>
      </c>
      <c r="BH41" s="40">
        <v>0</v>
      </c>
      <c r="BI41" s="40">
        <v>0</v>
      </c>
      <c r="BJ41" s="40">
        <v>0.63577133425739996</v>
      </c>
      <c r="BK41" s="41">
        <f t="shared" si="11"/>
        <v>164.68448558600915</v>
      </c>
      <c r="BM41" s="42"/>
      <c r="BO41" s="42"/>
    </row>
    <row r="42" spans="1:67" x14ac:dyDescent="0.2">
      <c r="A42" s="17"/>
      <c r="B42" s="34" t="s">
        <v>127</v>
      </c>
      <c r="C42" s="40">
        <v>0</v>
      </c>
      <c r="D42" s="40">
        <v>0.56307173832250001</v>
      </c>
      <c r="E42" s="40">
        <v>0</v>
      </c>
      <c r="F42" s="40">
        <v>0</v>
      </c>
      <c r="G42" s="40">
        <v>0</v>
      </c>
      <c r="H42" s="40">
        <v>3.4051634894713989</v>
      </c>
      <c r="I42" s="40">
        <v>1.4103775709599999E-2</v>
      </c>
      <c r="J42" s="40">
        <v>0</v>
      </c>
      <c r="K42" s="40">
        <v>0</v>
      </c>
      <c r="L42" s="40">
        <v>0.60339819686999996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2.3717968566053957</v>
      </c>
      <c r="S42" s="40">
        <v>4.7796167095999998E-3</v>
      </c>
      <c r="T42" s="40">
        <v>0</v>
      </c>
      <c r="U42" s="40">
        <v>0</v>
      </c>
      <c r="V42" s="40">
        <v>0.25067443777370002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61.923192698058351</v>
      </c>
      <c r="AC42" s="40">
        <v>5.2802674516742982</v>
      </c>
      <c r="AD42" s="40">
        <v>0</v>
      </c>
      <c r="AE42" s="40">
        <v>0</v>
      </c>
      <c r="AF42" s="40">
        <v>37.113391063998357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64.282971577653797</v>
      </c>
      <c r="AM42" s="40">
        <v>1.4902106106116995</v>
      </c>
      <c r="AN42" s="40">
        <v>7.2787096774100002E-2</v>
      </c>
      <c r="AO42" s="40">
        <v>0</v>
      </c>
      <c r="AP42" s="40">
        <v>18.644472600690129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12.134924838496559</v>
      </c>
      <c r="AW42" s="40">
        <v>1.5680973576444999</v>
      </c>
      <c r="AX42" s="40">
        <v>0</v>
      </c>
      <c r="AY42" s="40">
        <v>0</v>
      </c>
      <c r="AZ42" s="40">
        <v>5.7442151884791004</v>
      </c>
      <c r="BA42" s="40">
        <v>0</v>
      </c>
      <c r="BB42" s="40">
        <v>0</v>
      </c>
      <c r="BC42" s="40">
        <v>0</v>
      </c>
      <c r="BD42" s="40">
        <v>0</v>
      </c>
      <c r="BE42" s="40">
        <v>0</v>
      </c>
      <c r="BF42" s="40">
        <v>6.2563633329889008</v>
      </c>
      <c r="BG42" s="40">
        <v>6.4492261064400008E-2</v>
      </c>
      <c r="BH42" s="40">
        <v>0.49804467764510002</v>
      </c>
      <c r="BI42" s="40">
        <v>0</v>
      </c>
      <c r="BJ42" s="40">
        <v>1.6287370922567002</v>
      </c>
      <c r="BK42" s="41">
        <f>SUM(C42:BJ42)</f>
        <v>223.91515595949824</v>
      </c>
      <c r="BM42" s="42"/>
      <c r="BO42" s="42"/>
    </row>
    <row r="43" spans="1:67" x14ac:dyDescent="0.2">
      <c r="A43" s="17"/>
      <c r="B43" s="34" t="s">
        <v>109</v>
      </c>
      <c r="C43" s="40">
        <v>0</v>
      </c>
      <c r="D43" s="40">
        <v>1.5242669034515</v>
      </c>
      <c r="E43" s="40">
        <v>0</v>
      </c>
      <c r="F43" s="40">
        <v>0</v>
      </c>
      <c r="G43" s="40">
        <v>0</v>
      </c>
      <c r="H43" s="40">
        <v>3.011797454428002</v>
      </c>
      <c r="I43" s="40">
        <v>59.133512221128804</v>
      </c>
      <c r="J43" s="40">
        <v>0</v>
      </c>
      <c r="K43" s="40">
        <v>0</v>
      </c>
      <c r="L43" s="40">
        <v>0.62881955141869983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1.0082474572394002</v>
      </c>
      <c r="S43" s="40">
        <v>6.8778578626127</v>
      </c>
      <c r="T43" s="40">
        <v>0</v>
      </c>
      <c r="U43" s="40">
        <v>0</v>
      </c>
      <c r="V43" s="40">
        <v>3.3219101064299997E-2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20.448119190347533</v>
      </c>
      <c r="AC43" s="40">
        <v>2.1061312022246002</v>
      </c>
      <c r="AD43" s="40">
        <v>0</v>
      </c>
      <c r="AE43" s="40">
        <v>0</v>
      </c>
      <c r="AF43" s="40">
        <v>5.1162027955463003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16.602014748216696</v>
      </c>
      <c r="AM43" s="40">
        <v>7.1508725117414</v>
      </c>
      <c r="AN43" s="40">
        <v>0</v>
      </c>
      <c r="AO43" s="40">
        <v>0</v>
      </c>
      <c r="AP43" s="40">
        <v>0.93676954399930001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21.824155453352287</v>
      </c>
      <c r="AW43" s="40">
        <v>57.087960823708897</v>
      </c>
      <c r="AX43" s="40">
        <v>0</v>
      </c>
      <c r="AY43" s="40">
        <v>0</v>
      </c>
      <c r="AZ43" s="40">
        <v>2.2907051554828004</v>
      </c>
      <c r="BA43" s="40">
        <v>0</v>
      </c>
      <c r="BB43" s="40">
        <v>0</v>
      </c>
      <c r="BC43" s="40">
        <v>0</v>
      </c>
      <c r="BD43" s="40">
        <v>0</v>
      </c>
      <c r="BE43" s="40">
        <v>0</v>
      </c>
      <c r="BF43" s="40">
        <v>6.371201815529691</v>
      </c>
      <c r="BG43" s="40">
        <v>4.0227017065159005</v>
      </c>
      <c r="BH43" s="40">
        <v>0</v>
      </c>
      <c r="BI43" s="40">
        <v>0</v>
      </c>
      <c r="BJ43" s="40">
        <v>0.10487185209659999</v>
      </c>
      <c r="BK43" s="41">
        <f>SUM(C43:BJ43)</f>
        <v>216.27942735010546</v>
      </c>
      <c r="BM43" s="42"/>
      <c r="BO43" s="42"/>
    </row>
    <row r="44" spans="1:67" x14ac:dyDescent="0.2">
      <c r="A44" s="17"/>
      <c r="B44" s="34" t="s">
        <v>110</v>
      </c>
      <c r="C44" s="40">
        <v>0</v>
      </c>
      <c r="D44" s="40">
        <v>0.74563550006449997</v>
      </c>
      <c r="E44" s="40">
        <v>0</v>
      </c>
      <c r="F44" s="40">
        <v>0</v>
      </c>
      <c r="G44" s="40">
        <v>0</v>
      </c>
      <c r="H44" s="40">
        <v>4.1855101354452993</v>
      </c>
      <c r="I44" s="40">
        <v>0</v>
      </c>
      <c r="J44" s="40">
        <v>0</v>
      </c>
      <c r="K44" s="40">
        <v>0</v>
      </c>
      <c r="L44" s="40">
        <v>2.5477083159016995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2.3697806753561008</v>
      </c>
      <c r="S44" s="40">
        <v>0</v>
      </c>
      <c r="T44" s="40">
        <v>0</v>
      </c>
      <c r="U44" s="40">
        <v>0</v>
      </c>
      <c r="V44" s="40">
        <v>0.12921366580600002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7.0444370062010186</v>
      </c>
      <c r="AC44" s="40">
        <v>0.22348408941919998</v>
      </c>
      <c r="AD44" s="40">
        <v>0</v>
      </c>
      <c r="AE44" s="40">
        <v>0</v>
      </c>
      <c r="AF44" s="40">
        <v>1.0177702197409</v>
      </c>
      <c r="AG44" s="40">
        <v>0</v>
      </c>
      <c r="AH44" s="40">
        <v>0</v>
      </c>
      <c r="AI44" s="40">
        <v>0</v>
      </c>
      <c r="AJ44" s="40">
        <v>0</v>
      </c>
      <c r="AK44" s="40">
        <v>0</v>
      </c>
      <c r="AL44" s="40">
        <v>4.7784323712305934</v>
      </c>
      <c r="AM44" s="40">
        <v>0.12671137129009999</v>
      </c>
      <c r="AN44" s="40">
        <v>0</v>
      </c>
      <c r="AO44" s="40">
        <v>0</v>
      </c>
      <c r="AP44" s="40">
        <v>0.71564462422520003</v>
      </c>
      <c r="AQ44" s="40">
        <v>0</v>
      </c>
      <c r="AR44" s="40">
        <v>0</v>
      </c>
      <c r="AS44" s="40">
        <v>0</v>
      </c>
      <c r="AT44" s="40">
        <v>0</v>
      </c>
      <c r="AU44" s="40">
        <v>0</v>
      </c>
      <c r="AV44" s="40">
        <v>11.414755563013925</v>
      </c>
      <c r="AW44" s="40">
        <v>1.0334529893864</v>
      </c>
      <c r="AX44" s="40">
        <v>0</v>
      </c>
      <c r="AY44" s="40">
        <v>0</v>
      </c>
      <c r="AZ44" s="40">
        <v>9.1821109631595004</v>
      </c>
      <c r="BA44" s="40">
        <v>0</v>
      </c>
      <c r="BB44" s="40">
        <v>0</v>
      </c>
      <c r="BC44" s="40">
        <v>0</v>
      </c>
      <c r="BD44" s="40">
        <v>0</v>
      </c>
      <c r="BE44" s="40">
        <v>0</v>
      </c>
      <c r="BF44" s="40">
        <v>2.7669555674860984</v>
      </c>
      <c r="BG44" s="40">
        <v>2.0831377042902997</v>
      </c>
      <c r="BH44" s="40">
        <v>0</v>
      </c>
      <c r="BI44" s="40">
        <v>0</v>
      </c>
      <c r="BJ44" s="40">
        <v>0.14207694941929999</v>
      </c>
      <c r="BK44" s="41">
        <f>SUM(C44:BJ44)</f>
        <v>50.506817711436135</v>
      </c>
      <c r="BM44" s="42"/>
      <c r="BO44" s="42"/>
    </row>
    <row r="45" spans="1:67" x14ac:dyDescent="0.2">
      <c r="A45" s="17"/>
      <c r="B45" s="34" t="s">
        <v>118</v>
      </c>
      <c r="C45" s="51">
        <v>0</v>
      </c>
      <c r="D45" s="51">
        <v>0.48993947580640002</v>
      </c>
      <c r="E45" s="51">
        <v>0</v>
      </c>
      <c r="F45" s="51">
        <v>0</v>
      </c>
      <c r="G45" s="51">
        <v>0</v>
      </c>
      <c r="H45" s="51">
        <v>2.5656873227922943</v>
      </c>
      <c r="I45" s="51">
        <v>4.6171259677000006E-3</v>
      </c>
      <c r="J45" s="51">
        <v>0</v>
      </c>
      <c r="K45" s="51">
        <v>0</v>
      </c>
      <c r="L45" s="51">
        <v>1.9039757559668999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  <c r="R45" s="51">
        <v>2.2558932790845945</v>
      </c>
      <c r="S45" s="51">
        <v>0.15024396564510001</v>
      </c>
      <c r="T45" s="51">
        <v>0</v>
      </c>
      <c r="U45" s="51">
        <v>0</v>
      </c>
      <c r="V45" s="51">
        <v>0.18889205090289996</v>
      </c>
      <c r="W45" s="51">
        <v>0</v>
      </c>
      <c r="X45" s="51">
        <v>0</v>
      </c>
      <c r="Y45" s="51">
        <v>0</v>
      </c>
      <c r="Z45" s="51">
        <v>0</v>
      </c>
      <c r="AA45" s="51">
        <v>0</v>
      </c>
      <c r="AB45" s="51">
        <v>34.998237885558979</v>
      </c>
      <c r="AC45" s="51">
        <v>1.8134775679989001</v>
      </c>
      <c r="AD45" s="51">
        <v>0</v>
      </c>
      <c r="AE45" s="51">
        <v>0</v>
      </c>
      <c r="AF45" s="51">
        <v>22.004046694560902</v>
      </c>
      <c r="AG45" s="51">
        <v>0</v>
      </c>
      <c r="AH45" s="51">
        <v>0</v>
      </c>
      <c r="AI45" s="51">
        <v>0</v>
      </c>
      <c r="AJ45" s="51">
        <v>0</v>
      </c>
      <c r="AK45" s="51">
        <v>0</v>
      </c>
      <c r="AL45" s="51">
        <v>46.41451411798964</v>
      </c>
      <c r="AM45" s="51">
        <v>1.1032952669022997</v>
      </c>
      <c r="AN45" s="51">
        <v>0</v>
      </c>
      <c r="AO45" s="51">
        <v>0</v>
      </c>
      <c r="AP45" s="51">
        <v>15.381055462467408</v>
      </c>
      <c r="AQ45" s="51">
        <v>0</v>
      </c>
      <c r="AR45" s="51">
        <v>0</v>
      </c>
      <c r="AS45" s="51">
        <v>0</v>
      </c>
      <c r="AT45" s="51">
        <v>0</v>
      </c>
      <c r="AU45" s="51">
        <v>0</v>
      </c>
      <c r="AV45" s="51">
        <v>12.324464404465152</v>
      </c>
      <c r="AW45" s="51">
        <v>9.68931681608E-2</v>
      </c>
      <c r="AX45" s="51">
        <v>0</v>
      </c>
      <c r="AY45" s="51">
        <v>0</v>
      </c>
      <c r="AZ45" s="51">
        <v>2.8939706078356009</v>
      </c>
      <c r="BA45" s="51">
        <v>0</v>
      </c>
      <c r="BB45" s="51">
        <v>0</v>
      </c>
      <c r="BC45" s="51">
        <v>0</v>
      </c>
      <c r="BD45" s="51">
        <v>0</v>
      </c>
      <c r="BE45" s="51">
        <v>0</v>
      </c>
      <c r="BF45" s="51">
        <v>7.7415403484219922</v>
      </c>
      <c r="BG45" s="51">
        <v>2.9268725064299998E-2</v>
      </c>
      <c r="BH45" s="51">
        <v>0</v>
      </c>
      <c r="BI45" s="51">
        <v>0</v>
      </c>
      <c r="BJ45" s="51">
        <v>2.0947542313538001</v>
      </c>
      <c r="BK45" s="41">
        <f>SUM(C45:BJ45)</f>
        <v>154.45476745694563</v>
      </c>
      <c r="BM45" s="42"/>
      <c r="BO45" s="42"/>
    </row>
    <row r="46" spans="1:67" x14ac:dyDescent="0.2">
      <c r="A46" s="17"/>
      <c r="B46" s="26" t="s">
        <v>86</v>
      </c>
      <c r="C46" s="36">
        <f>SUM(C35:C45)</f>
        <v>0</v>
      </c>
      <c r="D46" s="36">
        <f t="shared" ref="D46:BK46" si="13">SUM(D35:D45)</f>
        <v>6.9646949828058009</v>
      </c>
      <c r="E46" s="36">
        <f t="shared" si="13"/>
        <v>0</v>
      </c>
      <c r="F46" s="36">
        <f t="shared" si="13"/>
        <v>0</v>
      </c>
      <c r="G46" s="36">
        <f t="shared" si="13"/>
        <v>0</v>
      </c>
      <c r="H46" s="36">
        <f t="shared" si="13"/>
        <v>29.189358730101379</v>
      </c>
      <c r="I46" s="36">
        <f t="shared" si="13"/>
        <v>65.3931950509985</v>
      </c>
      <c r="J46" s="36">
        <f t="shared" si="13"/>
        <v>0</v>
      </c>
      <c r="K46" s="36">
        <f t="shared" si="13"/>
        <v>0</v>
      </c>
      <c r="L46" s="36">
        <f t="shared" si="13"/>
        <v>13.6600619855381</v>
      </c>
      <c r="M46" s="36">
        <f t="shared" si="13"/>
        <v>0</v>
      </c>
      <c r="N46" s="36">
        <f t="shared" si="13"/>
        <v>0</v>
      </c>
      <c r="O46" s="36">
        <f t="shared" si="13"/>
        <v>0</v>
      </c>
      <c r="P46" s="36">
        <f t="shared" si="13"/>
        <v>0</v>
      </c>
      <c r="Q46" s="36">
        <f t="shared" si="13"/>
        <v>0</v>
      </c>
      <c r="R46" s="36">
        <f t="shared" si="13"/>
        <v>16.885480804731092</v>
      </c>
      <c r="S46" s="36">
        <f t="shared" si="13"/>
        <v>11.5334318999349</v>
      </c>
      <c r="T46" s="36">
        <f t="shared" si="13"/>
        <v>0</v>
      </c>
      <c r="U46" s="36">
        <f t="shared" si="13"/>
        <v>0</v>
      </c>
      <c r="V46" s="36">
        <f t="shared" si="13"/>
        <v>2.7284887381891005</v>
      </c>
      <c r="W46" s="36">
        <f t="shared" si="13"/>
        <v>6.4516129000000008E-6</v>
      </c>
      <c r="X46" s="36">
        <f t="shared" si="13"/>
        <v>0</v>
      </c>
      <c r="Y46" s="36">
        <f t="shared" si="13"/>
        <v>0</v>
      </c>
      <c r="Z46" s="36">
        <f t="shared" si="13"/>
        <v>0</v>
      </c>
      <c r="AA46" s="36">
        <f t="shared" si="13"/>
        <v>0</v>
      </c>
      <c r="AB46" s="36">
        <f t="shared" si="13"/>
        <v>412.38159870672541</v>
      </c>
      <c r="AC46" s="36">
        <f t="shared" si="13"/>
        <v>42.321303028887598</v>
      </c>
      <c r="AD46" s="36">
        <f t="shared" si="13"/>
        <v>0</v>
      </c>
      <c r="AE46" s="36">
        <f t="shared" si="13"/>
        <v>0</v>
      </c>
      <c r="AF46" s="36">
        <f t="shared" si="13"/>
        <v>284.96596159070708</v>
      </c>
      <c r="AG46" s="36">
        <f t="shared" si="13"/>
        <v>0</v>
      </c>
      <c r="AH46" s="36">
        <f t="shared" si="13"/>
        <v>0</v>
      </c>
      <c r="AI46" s="36">
        <f t="shared" si="13"/>
        <v>0</v>
      </c>
      <c r="AJ46" s="36">
        <f t="shared" si="13"/>
        <v>0</v>
      </c>
      <c r="AK46" s="36">
        <f t="shared" si="13"/>
        <v>0</v>
      </c>
      <c r="AL46" s="36">
        <f t="shared" si="13"/>
        <v>433.36894730966839</v>
      </c>
      <c r="AM46" s="36">
        <f t="shared" si="13"/>
        <v>26.2435439677656</v>
      </c>
      <c r="AN46" s="36">
        <f t="shared" si="13"/>
        <v>0.4566584712899</v>
      </c>
      <c r="AO46" s="36">
        <f t="shared" si="13"/>
        <v>0</v>
      </c>
      <c r="AP46" s="36">
        <f t="shared" si="13"/>
        <v>151.50691944742033</v>
      </c>
      <c r="AQ46" s="36">
        <f t="shared" si="13"/>
        <v>0</v>
      </c>
      <c r="AR46" s="36">
        <f t="shared" si="13"/>
        <v>0</v>
      </c>
      <c r="AS46" s="36">
        <f t="shared" si="13"/>
        <v>0</v>
      </c>
      <c r="AT46" s="36">
        <f t="shared" si="13"/>
        <v>0</v>
      </c>
      <c r="AU46" s="36">
        <f t="shared" si="13"/>
        <v>0</v>
      </c>
      <c r="AV46" s="36">
        <f t="shared" si="13"/>
        <v>308.41653526692426</v>
      </c>
      <c r="AW46" s="36">
        <f t="shared" si="13"/>
        <v>79.555931881731212</v>
      </c>
      <c r="AX46" s="36">
        <f t="shared" si="13"/>
        <v>0</v>
      </c>
      <c r="AY46" s="36">
        <f t="shared" si="13"/>
        <v>0</v>
      </c>
      <c r="AZ46" s="36">
        <f t="shared" si="13"/>
        <v>139.29542972790884</v>
      </c>
      <c r="BA46" s="36">
        <f t="shared" si="13"/>
        <v>0</v>
      </c>
      <c r="BB46" s="36">
        <f t="shared" si="13"/>
        <v>0</v>
      </c>
      <c r="BC46" s="36">
        <f t="shared" si="13"/>
        <v>0</v>
      </c>
      <c r="BD46" s="36">
        <f t="shared" si="13"/>
        <v>0</v>
      </c>
      <c r="BE46" s="36">
        <f t="shared" si="13"/>
        <v>0</v>
      </c>
      <c r="BF46" s="36">
        <f t="shared" si="13"/>
        <v>76.283531234789379</v>
      </c>
      <c r="BG46" s="36">
        <f t="shared" si="13"/>
        <v>15.0761845439017</v>
      </c>
      <c r="BH46" s="36">
        <f t="shared" si="13"/>
        <v>0.49804467764510002</v>
      </c>
      <c r="BI46" s="36">
        <f t="shared" si="13"/>
        <v>0</v>
      </c>
      <c r="BJ46" s="36">
        <f t="shared" si="13"/>
        <v>15.785786507666499</v>
      </c>
      <c r="BK46" s="38">
        <f t="shared" si="13"/>
        <v>2132.5110950069429</v>
      </c>
    </row>
    <row r="47" spans="1:67" x14ac:dyDescent="0.2">
      <c r="A47" s="17"/>
      <c r="B47" s="27" t="s">
        <v>84</v>
      </c>
      <c r="C47" s="36">
        <f>C33+C46</f>
        <v>0</v>
      </c>
      <c r="D47" s="36">
        <f t="shared" ref="D47:BJ47" si="14">D33+D46</f>
        <v>7.6650824761606007</v>
      </c>
      <c r="E47" s="36">
        <f t="shared" si="14"/>
        <v>0</v>
      </c>
      <c r="F47" s="36">
        <f t="shared" si="14"/>
        <v>0</v>
      </c>
      <c r="G47" s="36">
        <f t="shared" si="14"/>
        <v>0</v>
      </c>
      <c r="H47" s="36">
        <f t="shared" si="14"/>
        <v>43.146595362444216</v>
      </c>
      <c r="I47" s="36">
        <f t="shared" si="14"/>
        <v>65.427300464643594</v>
      </c>
      <c r="J47" s="36">
        <f t="shared" si="14"/>
        <v>0</v>
      </c>
      <c r="K47" s="36">
        <f t="shared" si="14"/>
        <v>0</v>
      </c>
      <c r="L47" s="36">
        <f t="shared" si="14"/>
        <v>15.1525238701812</v>
      </c>
      <c r="M47" s="36">
        <f t="shared" si="14"/>
        <v>0</v>
      </c>
      <c r="N47" s="36">
        <f t="shared" si="14"/>
        <v>0</v>
      </c>
      <c r="O47" s="36">
        <f t="shared" si="14"/>
        <v>0</v>
      </c>
      <c r="P47" s="36">
        <f t="shared" si="14"/>
        <v>0</v>
      </c>
      <c r="Q47" s="36">
        <f t="shared" si="14"/>
        <v>0</v>
      </c>
      <c r="R47" s="36">
        <f t="shared" si="14"/>
        <v>26.256866667517389</v>
      </c>
      <c r="S47" s="36">
        <f t="shared" si="14"/>
        <v>11.5334318999349</v>
      </c>
      <c r="T47" s="36">
        <f t="shared" si="14"/>
        <v>0</v>
      </c>
      <c r="U47" s="36">
        <f t="shared" si="14"/>
        <v>0</v>
      </c>
      <c r="V47" s="36">
        <f t="shared" si="14"/>
        <v>3.2251345916076004</v>
      </c>
      <c r="W47" s="36">
        <f t="shared" si="14"/>
        <v>6.4516129000000008E-6</v>
      </c>
      <c r="X47" s="36">
        <f t="shared" si="14"/>
        <v>0</v>
      </c>
      <c r="Y47" s="36">
        <f t="shared" si="14"/>
        <v>0</v>
      </c>
      <c r="Z47" s="36">
        <f t="shared" si="14"/>
        <v>0</v>
      </c>
      <c r="AA47" s="36">
        <f t="shared" si="14"/>
        <v>0</v>
      </c>
      <c r="AB47" s="36">
        <f t="shared" si="14"/>
        <v>496.14594076491795</v>
      </c>
      <c r="AC47" s="36">
        <f t="shared" si="14"/>
        <v>43.488168690725701</v>
      </c>
      <c r="AD47" s="36">
        <f t="shared" si="14"/>
        <v>0</v>
      </c>
      <c r="AE47" s="36">
        <f t="shared" si="14"/>
        <v>0</v>
      </c>
      <c r="AF47" s="36">
        <f t="shared" si="14"/>
        <v>305.56475836069296</v>
      </c>
      <c r="AG47" s="36">
        <f t="shared" si="14"/>
        <v>0</v>
      </c>
      <c r="AH47" s="36">
        <f t="shared" si="14"/>
        <v>0</v>
      </c>
      <c r="AI47" s="36">
        <f t="shared" si="14"/>
        <v>0</v>
      </c>
      <c r="AJ47" s="36">
        <f t="shared" si="14"/>
        <v>0</v>
      </c>
      <c r="AK47" s="36">
        <f t="shared" si="14"/>
        <v>0</v>
      </c>
      <c r="AL47" s="36">
        <f t="shared" si="14"/>
        <v>502.75764878337986</v>
      </c>
      <c r="AM47" s="36">
        <f t="shared" si="14"/>
        <v>26.826619728926602</v>
      </c>
      <c r="AN47" s="36">
        <f t="shared" si="14"/>
        <v>0.4566584712899</v>
      </c>
      <c r="AO47" s="36">
        <f t="shared" si="14"/>
        <v>0</v>
      </c>
      <c r="AP47" s="36">
        <f t="shared" si="14"/>
        <v>159.96530102795973</v>
      </c>
      <c r="AQ47" s="36">
        <f t="shared" si="14"/>
        <v>0</v>
      </c>
      <c r="AR47" s="36">
        <f t="shared" si="14"/>
        <v>0</v>
      </c>
      <c r="AS47" s="36">
        <f t="shared" si="14"/>
        <v>0</v>
      </c>
      <c r="AT47" s="36">
        <f t="shared" si="14"/>
        <v>0</v>
      </c>
      <c r="AU47" s="36">
        <f t="shared" si="14"/>
        <v>0</v>
      </c>
      <c r="AV47" s="36">
        <f t="shared" si="14"/>
        <v>589.17227573411628</v>
      </c>
      <c r="AW47" s="36">
        <f t="shared" si="14"/>
        <v>84.567870136084821</v>
      </c>
      <c r="AX47" s="36">
        <f t="shared" si="14"/>
        <v>0</v>
      </c>
      <c r="AY47" s="36">
        <f t="shared" si="14"/>
        <v>0</v>
      </c>
      <c r="AZ47" s="36">
        <f t="shared" si="14"/>
        <v>187.56877148339561</v>
      </c>
      <c r="BA47" s="36">
        <f t="shared" si="14"/>
        <v>0</v>
      </c>
      <c r="BB47" s="36">
        <f t="shared" si="14"/>
        <v>0</v>
      </c>
      <c r="BC47" s="36">
        <f t="shared" si="14"/>
        <v>0</v>
      </c>
      <c r="BD47" s="36">
        <f t="shared" si="14"/>
        <v>0</v>
      </c>
      <c r="BE47" s="36">
        <f t="shared" si="14"/>
        <v>0</v>
      </c>
      <c r="BF47" s="36">
        <f t="shared" si="14"/>
        <v>129.63804576664094</v>
      </c>
      <c r="BG47" s="36">
        <f t="shared" si="14"/>
        <v>15.301139510901599</v>
      </c>
      <c r="BH47" s="36">
        <f t="shared" si="14"/>
        <v>0.49804467764510002</v>
      </c>
      <c r="BI47" s="36">
        <f t="shared" si="14"/>
        <v>0</v>
      </c>
      <c r="BJ47" s="36">
        <f t="shared" si="14"/>
        <v>18.869342790146899</v>
      </c>
      <c r="BK47" s="38">
        <f>BK46+BK33</f>
        <v>2733.2275277109261</v>
      </c>
    </row>
    <row r="48" spans="1:67" ht="3" customHeight="1" x14ac:dyDescent="0.2">
      <c r="A48" s="17"/>
      <c r="B48" s="25"/>
      <c r="C48" s="68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70"/>
    </row>
    <row r="49" spans="1:67" x14ac:dyDescent="0.2">
      <c r="A49" s="17" t="s">
        <v>16</v>
      </c>
      <c r="B49" s="24" t="s">
        <v>8</v>
      </c>
      <c r="C49" s="68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70"/>
    </row>
    <row r="50" spans="1:67" x14ac:dyDescent="0.2">
      <c r="A50" s="17" t="s">
        <v>76</v>
      </c>
      <c r="B50" s="25" t="s">
        <v>17</v>
      </c>
      <c r="C50" s="68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70"/>
    </row>
    <row r="51" spans="1:67" x14ac:dyDescent="0.2">
      <c r="A51" s="17"/>
      <c r="B51" s="26" t="s">
        <v>116</v>
      </c>
      <c r="C51" s="36">
        <v>0</v>
      </c>
      <c r="D51" s="36">
        <v>0.62175465651609996</v>
      </c>
      <c r="E51" s="36">
        <v>0</v>
      </c>
      <c r="F51" s="36">
        <v>0</v>
      </c>
      <c r="G51" s="36">
        <v>0</v>
      </c>
      <c r="H51" s="36">
        <v>0.20241495306280005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3.2920815547099996E-2</v>
      </c>
      <c r="S51" s="36">
        <v>0</v>
      </c>
      <c r="T51" s="36">
        <v>0</v>
      </c>
      <c r="U51" s="36">
        <v>0</v>
      </c>
      <c r="V51" s="36">
        <v>2.04263056129E-2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1.3719738037328</v>
      </c>
      <c r="AC51" s="36">
        <v>0.26542779445139997</v>
      </c>
      <c r="AD51" s="36">
        <v>0</v>
      </c>
      <c r="AE51" s="36">
        <v>0</v>
      </c>
      <c r="AF51" s="36">
        <v>1.2214447066121998</v>
      </c>
      <c r="AG51" s="36">
        <v>0</v>
      </c>
      <c r="AH51" s="36">
        <v>0</v>
      </c>
      <c r="AI51" s="36">
        <v>0</v>
      </c>
      <c r="AJ51" s="36">
        <v>0</v>
      </c>
      <c r="AK51" s="36">
        <v>0</v>
      </c>
      <c r="AL51" s="36">
        <v>1.4021075327615009</v>
      </c>
      <c r="AM51" s="36">
        <v>4.8593787096773999</v>
      </c>
      <c r="AN51" s="36">
        <v>0</v>
      </c>
      <c r="AO51" s="36">
        <v>0</v>
      </c>
      <c r="AP51" s="36">
        <v>0.99987689051549999</v>
      </c>
      <c r="AQ51" s="36">
        <v>0</v>
      </c>
      <c r="AR51" s="36">
        <v>0</v>
      </c>
      <c r="AS51" s="36">
        <v>0</v>
      </c>
      <c r="AT51" s="36">
        <v>0</v>
      </c>
      <c r="AU51" s="36">
        <v>0</v>
      </c>
      <c r="AV51" s="36">
        <v>2.6023543566655989</v>
      </c>
      <c r="AW51" s="36">
        <v>0.68950329641889996</v>
      </c>
      <c r="AX51" s="36">
        <v>1.5153786252902999</v>
      </c>
      <c r="AY51" s="36">
        <v>0</v>
      </c>
      <c r="AZ51" s="36">
        <v>3.1274336170952002</v>
      </c>
      <c r="BA51" s="36">
        <v>0</v>
      </c>
      <c r="BB51" s="36">
        <v>0</v>
      </c>
      <c r="BC51" s="36">
        <v>0</v>
      </c>
      <c r="BD51" s="36">
        <v>0</v>
      </c>
      <c r="BE51" s="36">
        <v>0</v>
      </c>
      <c r="BF51" s="36">
        <v>0.45693422802799988</v>
      </c>
      <c r="BG51" s="36">
        <v>0.29918569638699999</v>
      </c>
      <c r="BH51" s="36">
        <v>0</v>
      </c>
      <c r="BI51" s="36">
        <v>0</v>
      </c>
      <c r="BJ51" s="36">
        <v>0.50625840425770008</v>
      </c>
      <c r="BK51" s="39">
        <f>SUM(C51:BJ51)</f>
        <v>20.1947743926324</v>
      </c>
    </row>
    <row r="52" spans="1:67" x14ac:dyDescent="0.2">
      <c r="A52" s="17"/>
      <c r="B52" s="26" t="s">
        <v>119</v>
      </c>
      <c r="C52" s="36">
        <v>0</v>
      </c>
      <c r="D52" s="36">
        <v>0.58990139070960002</v>
      </c>
      <c r="E52" s="36">
        <v>0</v>
      </c>
      <c r="F52" s="36">
        <v>0</v>
      </c>
      <c r="G52" s="36">
        <v>0</v>
      </c>
      <c r="H52" s="36">
        <v>2.5490096216251019</v>
      </c>
      <c r="I52" s="36">
        <v>1.6401108265156998</v>
      </c>
      <c r="J52" s="36">
        <v>0</v>
      </c>
      <c r="K52" s="36">
        <v>0</v>
      </c>
      <c r="L52" s="36">
        <v>0.82828999022480021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2.1620963244631004</v>
      </c>
      <c r="S52" s="36">
        <v>0.24958303861269998</v>
      </c>
      <c r="T52" s="36">
        <v>0</v>
      </c>
      <c r="U52" s="36">
        <v>0</v>
      </c>
      <c r="V52" s="36">
        <v>0.55703020054780006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72.343724664143721</v>
      </c>
      <c r="AC52" s="36">
        <v>4.6322254076425988</v>
      </c>
      <c r="AD52" s="36">
        <v>0.1389653374516</v>
      </c>
      <c r="AE52" s="36">
        <v>0</v>
      </c>
      <c r="AF52" s="36">
        <v>76.615329529344777</v>
      </c>
      <c r="AG52" s="36">
        <v>0</v>
      </c>
      <c r="AH52" s="36">
        <v>0</v>
      </c>
      <c r="AI52" s="36">
        <v>0</v>
      </c>
      <c r="AJ52" s="36">
        <v>0</v>
      </c>
      <c r="AK52" s="36">
        <v>0</v>
      </c>
      <c r="AL52" s="36">
        <v>80.101427659652146</v>
      </c>
      <c r="AM52" s="36">
        <v>3.4480582832894</v>
      </c>
      <c r="AN52" s="36">
        <v>0.46638810693539995</v>
      </c>
      <c r="AO52" s="36">
        <v>0</v>
      </c>
      <c r="AP52" s="36">
        <v>42.459333807260684</v>
      </c>
      <c r="AQ52" s="36">
        <v>0</v>
      </c>
      <c r="AR52" s="36">
        <v>0</v>
      </c>
      <c r="AS52" s="36">
        <v>0</v>
      </c>
      <c r="AT52" s="36">
        <v>0</v>
      </c>
      <c r="AU52" s="36">
        <v>0</v>
      </c>
      <c r="AV52" s="36">
        <v>25.550359880844134</v>
      </c>
      <c r="AW52" s="36">
        <v>4.1620516983542997</v>
      </c>
      <c r="AX52" s="36">
        <v>0</v>
      </c>
      <c r="AY52" s="36">
        <v>0</v>
      </c>
      <c r="AZ52" s="36">
        <v>23.075041459891565</v>
      </c>
      <c r="BA52" s="36">
        <v>0</v>
      </c>
      <c r="BB52" s="36">
        <v>0</v>
      </c>
      <c r="BC52" s="36">
        <v>0</v>
      </c>
      <c r="BD52" s="36">
        <v>0</v>
      </c>
      <c r="BE52" s="36">
        <v>0</v>
      </c>
      <c r="BF52" s="36">
        <v>10.00036797917833</v>
      </c>
      <c r="BG52" s="36">
        <v>0.70399889051599995</v>
      </c>
      <c r="BH52" s="36">
        <v>0</v>
      </c>
      <c r="BI52" s="36">
        <v>0</v>
      </c>
      <c r="BJ52" s="36">
        <v>7.0382740090613005</v>
      </c>
      <c r="BK52" s="39">
        <f>SUM(C52:BJ52)</f>
        <v>359.31156810626476</v>
      </c>
    </row>
    <row r="53" spans="1:67" x14ac:dyDescent="0.2">
      <c r="A53" s="17"/>
      <c r="B53" s="27" t="s">
        <v>83</v>
      </c>
      <c r="C53" s="36">
        <f>SUM(C51:C52)</f>
        <v>0</v>
      </c>
      <c r="D53" s="36">
        <f t="shared" ref="D53:BK53" si="15">SUM(D51:D52)</f>
        <v>1.2116560472256999</v>
      </c>
      <c r="E53" s="36">
        <f t="shared" si="15"/>
        <v>0</v>
      </c>
      <c r="F53" s="36">
        <f t="shared" si="15"/>
        <v>0</v>
      </c>
      <c r="G53" s="36">
        <f t="shared" si="15"/>
        <v>0</v>
      </c>
      <c r="H53" s="36">
        <f t="shared" si="15"/>
        <v>2.7514245746879018</v>
      </c>
      <c r="I53" s="36">
        <f t="shared" si="15"/>
        <v>1.6401108265156998</v>
      </c>
      <c r="J53" s="36">
        <f t="shared" si="15"/>
        <v>0</v>
      </c>
      <c r="K53" s="36">
        <f t="shared" si="15"/>
        <v>0</v>
      </c>
      <c r="L53" s="36">
        <f t="shared" si="15"/>
        <v>0.82828999022480021</v>
      </c>
      <c r="M53" s="36">
        <f t="shared" si="15"/>
        <v>0</v>
      </c>
      <c r="N53" s="36">
        <f t="shared" si="15"/>
        <v>0</v>
      </c>
      <c r="O53" s="36">
        <f t="shared" si="15"/>
        <v>0</v>
      </c>
      <c r="P53" s="36">
        <f t="shared" si="15"/>
        <v>0</v>
      </c>
      <c r="Q53" s="36">
        <f t="shared" si="15"/>
        <v>0</v>
      </c>
      <c r="R53" s="36">
        <f t="shared" si="15"/>
        <v>2.1950171400102003</v>
      </c>
      <c r="S53" s="36">
        <f t="shared" si="15"/>
        <v>0.24958303861269998</v>
      </c>
      <c r="T53" s="36">
        <f t="shared" si="15"/>
        <v>0</v>
      </c>
      <c r="U53" s="36">
        <f t="shared" si="15"/>
        <v>0</v>
      </c>
      <c r="V53" s="36">
        <f t="shared" si="15"/>
        <v>0.5774565061607001</v>
      </c>
      <c r="W53" s="36">
        <f t="shared" si="15"/>
        <v>0</v>
      </c>
      <c r="X53" s="36">
        <f t="shared" si="15"/>
        <v>0</v>
      </c>
      <c r="Y53" s="36">
        <f t="shared" si="15"/>
        <v>0</v>
      </c>
      <c r="Z53" s="36">
        <f t="shared" si="15"/>
        <v>0</v>
      </c>
      <c r="AA53" s="36">
        <f t="shared" si="15"/>
        <v>0</v>
      </c>
      <c r="AB53" s="36">
        <f t="shared" si="15"/>
        <v>73.715698467876521</v>
      </c>
      <c r="AC53" s="36">
        <f t="shared" si="15"/>
        <v>4.8976532020939985</v>
      </c>
      <c r="AD53" s="36">
        <f t="shared" si="15"/>
        <v>0.1389653374516</v>
      </c>
      <c r="AE53" s="36">
        <f t="shared" si="15"/>
        <v>0</v>
      </c>
      <c r="AF53" s="36">
        <f t="shared" si="15"/>
        <v>77.83677423595698</v>
      </c>
      <c r="AG53" s="36">
        <f t="shared" si="15"/>
        <v>0</v>
      </c>
      <c r="AH53" s="36">
        <f t="shared" si="15"/>
        <v>0</v>
      </c>
      <c r="AI53" s="36">
        <f t="shared" si="15"/>
        <v>0</v>
      </c>
      <c r="AJ53" s="36">
        <f t="shared" si="15"/>
        <v>0</v>
      </c>
      <c r="AK53" s="36">
        <f t="shared" si="15"/>
        <v>0</v>
      </c>
      <c r="AL53" s="36">
        <f t="shared" si="15"/>
        <v>81.503535192413651</v>
      </c>
      <c r="AM53" s="36">
        <f t="shared" si="15"/>
        <v>8.3074369929667995</v>
      </c>
      <c r="AN53" s="36">
        <f t="shared" si="15"/>
        <v>0.46638810693539995</v>
      </c>
      <c r="AO53" s="36">
        <f t="shared" si="15"/>
        <v>0</v>
      </c>
      <c r="AP53" s="36">
        <f t="shared" si="15"/>
        <v>43.459210697776186</v>
      </c>
      <c r="AQ53" s="36">
        <f t="shared" si="15"/>
        <v>0</v>
      </c>
      <c r="AR53" s="36">
        <f t="shared" si="15"/>
        <v>0</v>
      </c>
      <c r="AS53" s="36">
        <f t="shared" si="15"/>
        <v>0</v>
      </c>
      <c r="AT53" s="36">
        <f t="shared" si="15"/>
        <v>0</v>
      </c>
      <c r="AU53" s="36">
        <f t="shared" si="15"/>
        <v>0</v>
      </c>
      <c r="AV53" s="36">
        <f t="shared" si="15"/>
        <v>28.152714237509734</v>
      </c>
      <c r="AW53" s="36">
        <f t="shared" si="15"/>
        <v>4.8515549947732</v>
      </c>
      <c r="AX53" s="36">
        <f t="shared" si="15"/>
        <v>1.5153786252902999</v>
      </c>
      <c r="AY53" s="36">
        <f t="shared" si="15"/>
        <v>0</v>
      </c>
      <c r="AZ53" s="36">
        <f t="shared" si="15"/>
        <v>26.202475076986765</v>
      </c>
      <c r="BA53" s="36">
        <f t="shared" si="15"/>
        <v>0</v>
      </c>
      <c r="BB53" s="36">
        <f t="shared" si="15"/>
        <v>0</v>
      </c>
      <c r="BC53" s="36">
        <f t="shared" si="15"/>
        <v>0</v>
      </c>
      <c r="BD53" s="36">
        <f t="shared" si="15"/>
        <v>0</v>
      </c>
      <c r="BE53" s="36">
        <f t="shared" si="15"/>
        <v>0</v>
      </c>
      <c r="BF53" s="36">
        <f t="shared" si="15"/>
        <v>10.457302207206331</v>
      </c>
      <c r="BG53" s="36">
        <f t="shared" si="15"/>
        <v>1.0031845869030001</v>
      </c>
      <c r="BH53" s="36">
        <f t="shared" si="15"/>
        <v>0</v>
      </c>
      <c r="BI53" s="36">
        <f t="shared" si="15"/>
        <v>0</v>
      </c>
      <c r="BJ53" s="36">
        <f t="shared" si="15"/>
        <v>7.5445324133190006</v>
      </c>
      <c r="BK53" s="36">
        <f t="shared" si="15"/>
        <v>379.50634249889714</v>
      </c>
    </row>
    <row r="54" spans="1:67" ht="2.25" customHeight="1" x14ac:dyDescent="0.2">
      <c r="A54" s="17"/>
      <c r="B54" s="25"/>
      <c r="C54" s="68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70"/>
    </row>
    <row r="55" spans="1:67" x14ac:dyDescent="0.2">
      <c r="A55" s="17" t="s">
        <v>4</v>
      </c>
      <c r="B55" s="24" t="s">
        <v>9</v>
      </c>
      <c r="C55" s="68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70"/>
    </row>
    <row r="56" spans="1:67" x14ac:dyDescent="0.2">
      <c r="A56" s="17" t="s">
        <v>76</v>
      </c>
      <c r="B56" s="25" t="s">
        <v>18</v>
      </c>
      <c r="C56" s="68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70"/>
    </row>
    <row r="57" spans="1:67" x14ac:dyDescent="0.2">
      <c r="A57" s="17"/>
      <c r="B57" s="34" t="s">
        <v>111</v>
      </c>
      <c r="C57" s="40">
        <v>0</v>
      </c>
      <c r="D57" s="40">
        <v>31.212149468072898</v>
      </c>
      <c r="E57" s="40">
        <v>0</v>
      </c>
      <c r="F57" s="40">
        <v>0</v>
      </c>
      <c r="G57" s="40">
        <v>0</v>
      </c>
      <c r="H57" s="40">
        <v>14.145046029025973</v>
      </c>
      <c r="I57" s="40">
        <v>0.65525032909424841</v>
      </c>
      <c r="J57" s="40">
        <v>0</v>
      </c>
      <c r="K57" s="40">
        <v>0</v>
      </c>
      <c r="L57" s="40">
        <v>8.1594014771482222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5.5296000000000003</v>
      </c>
      <c r="S57" s="40">
        <v>0.10390000000000001</v>
      </c>
      <c r="T57" s="40">
        <v>0</v>
      </c>
      <c r="U57" s="40">
        <v>0</v>
      </c>
      <c r="V57" s="40">
        <v>1.625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</v>
      </c>
      <c r="AC57" s="40">
        <v>0</v>
      </c>
      <c r="AD57" s="40">
        <v>0</v>
      </c>
      <c r="AE57" s="40">
        <v>0</v>
      </c>
      <c r="AF57" s="40">
        <v>0</v>
      </c>
      <c r="AG57" s="40">
        <v>0</v>
      </c>
      <c r="AH57" s="40">
        <v>0</v>
      </c>
      <c r="AI57" s="40">
        <v>0</v>
      </c>
      <c r="AJ57" s="40">
        <v>0</v>
      </c>
      <c r="AK57" s="40">
        <v>0</v>
      </c>
      <c r="AL57" s="40">
        <v>0</v>
      </c>
      <c r="AM57" s="40">
        <v>0</v>
      </c>
      <c r="AN57" s="40">
        <v>0</v>
      </c>
      <c r="AO57" s="40">
        <v>0</v>
      </c>
      <c r="AP57" s="40">
        <v>0</v>
      </c>
      <c r="AQ57" s="40">
        <v>0</v>
      </c>
      <c r="AR57" s="40">
        <v>0</v>
      </c>
      <c r="AS57" s="40">
        <v>0</v>
      </c>
      <c r="AT57" s="40">
        <v>0</v>
      </c>
      <c r="AU57" s="40">
        <v>0</v>
      </c>
      <c r="AV57" s="40">
        <v>0</v>
      </c>
      <c r="AW57" s="40">
        <v>0</v>
      </c>
      <c r="AX57" s="40">
        <v>0</v>
      </c>
      <c r="AY57" s="40">
        <v>0</v>
      </c>
      <c r="AZ57" s="40">
        <v>0</v>
      </c>
      <c r="BA57" s="40">
        <v>0</v>
      </c>
      <c r="BB57" s="40">
        <v>0</v>
      </c>
      <c r="BC57" s="40">
        <v>0</v>
      </c>
      <c r="BD57" s="40">
        <v>0</v>
      </c>
      <c r="BE57" s="40">
        <v>0</v>
      </c>
      <c r="BF57" s="40">
        <v>0</v>
      </c>
      <c r="BG57" s="40">
        <v>0</v>
      </c>
      <c r="BH57" s="40">
        <v>0</v>
      </c>
      <c r="BI57" s="40">
        <v>0</v>
      </c>
      <c r="BJ57" s="40">
        <v>0</v>
      </c>
      <c r="BK57" s="39">
        <f>SUM(C57:BJ57)</f>
        <v>61.43034730334135</v>
      </c>
      <c r="BL57" s="49"/>
      <c r="BM57" s="49"/>
      <c r="BN57" s="49"/>
      <c r="BO57" s="49"/>
    </row>
    <row r="58" spans="1:67" x14ac:dyDescent="0.2">
      <c r="A58" s="17"/>
      <c r="B58" s="26" t="s">
        <v>85</v>
      </c>
      <c r="C58" s="36">
        <f>SUM(C57)</f>
        <v>0</v>
      </c>
      <c r="D58" s="36">
        <f t="shared" ref="D58:BJ58" si="16">SUM(D57)</f>
        <v>31.212149468072898</v>
      </c>
      <c r="E58" s="36">
        <f t="shared" si="16"/>
        <v>0</v>
      </c>
      <c r="F58" s="36">
        <f t="shared" si="16"/>
        <v>0</v>
      </c>
      <c r="G58" s="36">
        <f t="shared" si="16"/>
        <v>0</v>
      </c>
      <c r="H58" s="36">
        <f t="shared" si="16"/>
        <v>14.145046029025973</v>
      </c>
      <c r="I58" s="36">
        <f t="shared" si="16"/>
        <v>0.65525032909424841</v>
      </c>
      <c r="J58" s="36">
        <f t="shared" si="16"/>
        <v>0</v>
      </c>
      <c r="K58" s="36">
        <f t="shared" si="16"/>
        <v>0</v>
      </c>
      <c r="L58" s="36">
        <f t="shared" si="16"/>
        <v>8.1594014771482222</v>
      </c>
      <c r="M58" s="36">
        <f t="shared" si="16"/>
        <v>0</v>
      </c>
      <c r="N58" s="36">
        <f t="shared" si="16"/>
        <v>0</v>
      </c>
      <c r="O58" s="36">
        <f t="shared" si="16"/>
        <v>0</v>
      </c>
      <c r="P58" s="36">
        <f t="shared" si="16"/>
        <v>0</v>
      </c>
      <c r="Q58" s="36">
        <f t="shared" si="16"/>
        <v>0</v>
      </c>
      <c r="R58" s="36">
        <f t="shared" si="16"/>
        <v>5.5296000000000003</v>
      </c>
      <c r="S58" s="36">
        <f t="shared" si="16"/>
        <v>0.10390000000000001</v>
      </c>
      <c r="T58" s="36">
        <f t="shared" si="16"/>
        <v>0</v>
      </c>
      <c r="U58" s="36">
        <f t="shared" si="16"/>
        <v>0</v>
      </c>
      <c r="V58" s="36">
        <f t="shared" si="16"/>
        <v>1.625</v>
      </c>
      <c r="W58" s="36">
        <f t="shared" si="16"/>
        <v>0</v>
      </c>
      <c r="X58" s="36">
        <f t="shared" si="16"/>
        <v>0</v>
      </c>
      <c r="Y58" s="36">
        <f t="shared" si="16"/>
        <v>0</v>
      </c>
      <c r="Z58" s="36">
        <f t="shared" si="16"/>
        <v>0</v>
      </c>
      <c r="AA58" s="36">
        <f t="shared" si="16"/>
        <v>0</v>
      </c>
      <c r="AB58" s="36">
        <f t="shared" si="16"/>
        <v>0</v>
      </c>
      <c r="AC58" s="36">
        <f t="shared" si="16"/>
        <v>0</v>
      </c>
      <c r="AD58" s="36">
        <f t="shared" si="16"/>
        <v>0</v>
      </c>
      <c r="AE58" s="36">
        <f t="shared" si="16"/>
        <v>0</v>
      </c>
      <c r="AF58" s="36">
        <f t="shared" si="16"/>
        <v>0</v>
      </c>
      <c r="AG58" s="36">
        <f t="shared" si="16"/>
        <v>0</v>
      </c>
      <c r="AH58" s="36">
        <f t="shared" si="16"/>
        <v>0</v>
      </c>
      <c r="AI58" s="36">
        <f t="shared" si="16"/>
        <v>0</v>
      </c>
      <c r="AJ58" s="36">
        <f t="shared" si="16"/>
        <v>0</v>
      </c>
      <c r="AK58" s="36">
        <f t="shared" si="16"/>
        <v>0</v>
      </c>
      <c r="AL58" s="36">
        <f t="shared" si="16"/>
        <v>0</v>
      </c>
      <c r="AM58" s="36">
        <f t="shared" si="16"/>
        <v>0</v>
      </c>
      <c r="AN58" s="36">
        <f t="shared" si="16"/>
        <v>0</v>
      </c>
      <c r="AO58" s="36">
        <f t="shared" si="16"/>
        <v>0</v>
      </c>
      <c r="AP58" s="36">
        <f t="shared" si="16"/>
        <v>0</v>
      </c>
      <c r="AQ58" s="36">
        <f t="shared" si="16"/>
        <v>0</v>
      </c>
      <c r="AR58" s="36">
        <f t="shared" si="16"/>
        <v>0</v>
      </c>
      <c r="AS58" s="36">
        <f t="shared" si="16"/>
        <v>0</v>
      </c>
      <c r="AT58" s="36">
        <f t="shared" si="16"/>
        <v>0</v>
      </c>
      <c r="AU58" s="36">
        <f t="shared" si="16"/>
        <v>0</v>
      </c>
      <c r="AV58" s="36">
        <f t="shared" si="16"/>
        <v>0</v>
      </c>
      <c r="AW58" s="36">
        <f t="shared" si="16"/>
        <v>0</v>
      </c>
      <c r="AX58" s="36">
        <f t="shared" si="16"/>
        <v>0</v>
      </c>
      <c r="AY58" s="36">
        <f t="shared" si="16"/>
        <v>0</v>
      </c>
      <c r="AZ58" s="36">
        <f t="shared" si="16"/>
        <v>0</v>
      </c>
      <c r="BA58" s="36">
        <f t="shared" si="16"/>
        <v>0</v>
      </c>
      <c r="BB58" s="36">
        <f t="shared" si="16"/>
        <v>0</v>
      </c>
      <c r="BC58" s="36">
        <f t="shared" si="16"/>
        <v>0</v>
      </c>
      <c r="BD58" s="36">
        <f t="shared" si="16"/>
        <v>0</v>
      </c>
      <c r="BE58" s="36">
        <f t="shared" si="16"/>
        <v>0</v>
      </c>
      <c r="BF58" s="36">
        <f t="shared" si="16"/>
        <v>0</v>
      </c>
      <c r="BG58" s="36">
        <f t="shared" si="16"/>
        <v>0</v>
      </c>
      <c r="BH58" s="36">
        <f t="shared" si="16"/>
        <v>0</v>
      </c>
      <c r="BI58" s="36">
        <f t="shared" si="16"/>
        <v>0</v>
      </c>
      <c r="BJ58" s="36">
        <f t="shared" si="16"/>
        <v>0</v>
      </c>
      <c r="BK58" s="39">
        <f>SUM(BK57)</f>
        <v>61.43034730334135</v>
      </c>
    </row>
    <row r="59" spans="1:67" x14ac:dyDescent="0.2">
      <c r="A59" s="17" t="s">
        <v>77</v>
      </c>
      <c r="B59" s="25" t="s">
        <v>19</v>
      </c>
      <c r="C59" s="68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70"/>
    </row>
    <row r="60" spans="1:67" x14ac:dyDescent="0.2">
      <c r="A60" s="17"/>
      <c r="B60" s="26" t="s">
        <v>36</v>
      </c>
      <c r="C60" s="36">
        <v>0</v>
      </c>
      <c r="D60" s="36">
        <v>0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6">
        <v>0</v>
      </c>
      <c r="AJ60" s="36">
        <v>0</v>
      </c>
      <c r="AK60" s="36">
        <v>0</v>
      </c>
      <c r="AL60" s="36">
        <v>0</v>
      </c>
      <c r="AM60" s="36">
        <v>0</v>
      </c>
      <c r="AN60" s="36">
        <v>0</v>
      </c>
      <c r="AO60" s="36">
        <v>0</v>
      </c>
      <c r="AP60" s="36">
        <v>0</v>
      </c>
      <c r="AQ60" s="36">
        <v>0</v>
      </c>
      <c r="AR60" s="36">
        <v>0</v>
      </c>
      <c r="AS60" s="36">
        <v>0</v>
      </c>
      <c r="AT60" s="36">
        <v>0</v>
      </c>
      <c r="AU60" s="36">
        <v>0</v>
      </c>
      <c r="AV60" s="36">
        <v>0</v>
      </c>
      <c r="AW60" s="36">
        <v>0</v>
      </c>
      <c r="AX60" s="36">
        <v>0</v>
      </c>
      <c r="AY60" s="36">
        <v>0</v>
      </c>
      <c r="AZ60" s="36">
        <v>0</v>
      </c>
      <c r="BA60" s="36">
        <v>0</v>
      </c>
      <c r="BB60" s="36">
        <v>0</v>
      </c>
      <c r="BC60" s="36">
        <v>0</v>
      </c>
      <c r="BD60" s="36">
        <v>0</v>
      </c>
      <c r="BE60" s="36">
        <v>0</v>
      </c>
      <c r="BF60" s="36">
        <v>0</v>
      </c>
      <c r="BG60" s="36">
        <v>0</v>
      </c>
      <c r="BH60" s="36">
        <v>0</v>
      </c>
      <c r="BI60" s="36">
        <v>0</v>
      </c>
      <c r="BJ60" s="36">
        <v>0</v>
      </c>
      <c r="BK60" s="39">
        <f>SUM(C60:BJ60)</f>
        <v>0</v>
      </c>
    </row>
    <row r="61" spans="1:67" x14ac:dyDescent="0.2">
      <c r="A61" s="17"/>
      <c r="B61" s="26" t="s">
        <v>86</v>
      </c>
      <c r="C61" s="36">
        <f t="shared" ref="C61:BJ61" si="17">SUM(C60)</f>
        <v>0</v>
      </c>
      <c r="D61" s="36">
        <f t="shared" si="17"/>
        <v>0</v>
      </c>
      <c r="E61" s="36">
        <f t="shared" si="17"/>
        <v>0</v>
      </c>
      <c r="F61" s="36">
        <f t="shared" si="17"/>
        <v>0</v>
      </c>
      <c r="G61" s="36">
        <f t="shared" si="17"/>
        <v>0</v>
      </c>
      <c r="H61" s="36">
        <f t="shared" si="17"/>
        <v>0</v>
      </c>
      <c r="I61" s="36">
        <f t="shared" si="17"/>
        <v>0</v>
      </c>
      <c r="J61" s="36">
        <f t="shared" si="17"/>
        <v>0</v>
      </c>
      <c r="K61" s="36">
        <f t="shared" si="17"/>
        <v>0</v>
      </c>
      <c r="L61" s="36">
        <f t="shared" si="17"/>
        <v>0</v>
      </c>
      <c r="M61" s="36">
        <f t="shared" si="17"/>
        <v>0</v>
      </c>
      <c r="N61" s="36">
        <f t="shared" si="17"/>
        <v>0</v>
      </c>
      <c r="O61" s="36">
        <f t="shared" si="17"/>
        <v>0</v>
      </c>
      <c r="P61" s="36">
        <f t="shared" si="17"/>
        <v>0</v>
      </c>
      <c r="Q61" s="36">
        <f t="shared" si="17"/>
        <v>0</v>
      </c>
      <c r="R61" s="36">
        <f t="shared" si="17"/>
        <v>0</v>
      </c>
      <c r="S61" s="36">
        <f t="shared" si="17"/>
        <v>0</v>
      </c>
      <c r="T61" s="36">
        <f t="shared" si="17"/>
        <v>0</v>
      </c>
      <c r="U61" s="36">
        <f t="shared" si="17"/>
        <v>0</v>
      </c>
      <c r="V61" s="36">
        <f t="shared" si="17"/>
        <v>0</v>
      </c>
      <c r="W61" s="36">
        <f t="shared" si="17"/>
        <v>0</v>
      </c>
      <c r="X61" s="36">
        <f t="shared" si="17"/>
        <v>0</v>
      </c>
      <c r="Y61" s="36">
        <f t="shared" si="17"/>
        <v>0</v>
      </c>
      <c r="Z61" s="36">
        <f t="shared" si="17"/>
        <v>0</v>
      </c>
      <c r="AA61" s="36">
        <f t="shared" si="17"/>
        <v>0</v>
      </c>
      <c r="AB61" s="36">
        <f t="shared" si="17"/>
        <v>0</v>
      </c>
      <c r="AC61" s="36">
        <f t="shared" si="17"/>
        <v>0</v>
      </c>
      <c r="AD61" s="36">
        <f t="shared" si="17"/>
        <v>0</v>
      </c>
      <c r="AE61" s="36">
        <f t="shared" si="17"/>
        <v>0</v>
      </c>
      <c r="AF61" s="36">
        <f t="shared" si="17"/>
        <v>0</v>
      </c>
      <c r="AG61" s="36">
        <f t="shared" si="17"/>
        <v>0</v>
      </c>
      <c r="AH61" s="36">
        <f t="shared" si="17"/>
        <v>0</v>
      </c>
      <c r="AI61" s="36">
        <f t="shared" si="17"/>
        <v>0</v>
      </c>
      <c r="AJ61" s="36">
        <f t="shared" si="17"/>
        <v>0</v>
      </c>
      <c r="AK61" s="36">
        <f t="shared" si="17"/>
        <v>0</v>
      </c>
      <c r="AL61" s="36">
        <f t="shared" si="17"/>
        <v>0</v>
      </c>
      <c r="AM61" s="36">
        <f t="shared" si="17"/>
        <v>0</v>
      </c>
      <c r="AN61" s="36">
        <f t="shared" si="17"/>
        <v>0</v>
      </c>
      <c r="AO61" s="36">
        <f t="shared" si="17"/>
        <v>0</v>
      </c>
      <c r="AP61" s="36">
        <f t="shared" si="17"/>
        <v>0</v>
      </c>
      <c r="AQ61" s="36">
        <f t="shared" si="17"/>
        <v>0</v>
      </c>
      <c r="AR61" s="36">
        <f t="shared" si="17"/>
        <v>0</v>
      </c>
      <c r="AS61" s="36">
        <f t="shared" si="17"/>
        <v>0</v>
      </c>
      <c r="AT61" s="36">
        <f t="shared" si="17"/>
        <v>0</v>
      </c>
      <c r="AU61" s="36">
        <f t="shared" si="17"/>
        <v>0</v>
      </c>
      <c r="AV61" s="36">
        <f t="shared" si="17"/>
        <v>0</v>
      </c>
      <c r="AW61" s="36">
        <f t="shared" si="17"/>
        <v>0</v>
      </c>
      <c r="AX61" s="36">
        <f t="shared" si="17"/>
        <v>0</v>
      </c>
      <c r="AY61" s="36">
        <f t="shared" si="17"/>
        <v>0</v>
      </c>
      <c r="AZ61" s="36">
        <f t="shared" si="17"/>
        <v>0</v>
      </c>
      <c r="BA61" s="36">
        <f t="shared" si="17"/>
        <v>0</v>
      </c>
      <c r="BB61" s="36">
        <f t="shared" si="17"/>
        <v>0</v>
      </c>
      <c r="BC61" s="36">
        <f t="shared" si="17"/>
        <v>0</v>
      </c>
      <c r="BD61" s="36">
        <f t="shared" si="17"/>
        <v>0</v>
      </c>
      <c r="BE61" s="36">
        <f t="shared" si="17"/>
        <v>0</v>
      </c>
      <c r="BF61" s="36">
        <f t="shared" si="17"/>
        <v>0</v>
      </c>
      <c r="BG61" s="36">
        <f t="shared" si="17"/>
        <v>0</v>
      </c>
      <c r="BH61" s="36">
        <f t="shared" si="17"/>
        <v>0</v>
      </c>
      <c r="BI61" s="36">
        <f t="shared" si="17"/>
        <v>0</v>
      </c>
      <c r="BJ61" s="36">
        <f t="shared" si="17"/>
        <v>0</v>
      </c>
      <c r="BK61" s="39">
        <f>SUM(BK60)</f>
        <v>0</v>
      </c>
    </row>
    <row r="62" spans="1:67" x14ac:dyDescent="0.2">
      <c r="A62" s="17"/>
      <c r="B62" s="27" t="s">
        <v>84</v>
      </c>
      <c r="C62" s="38">
        <f>C61+C58</f>
        <v>0</v>
      </c>
      <c r="D62" s="38">
        <f t="shared" ref="D62:BJ62" si="18">D61+D58</f>
        <v>31.212149468072898</v>
      </c>
      <c r="E62" s="38">
        <f t="shared" si="18"/>
        <v>0</v>
      </c>
      <c r="F62" s="38">
        <f t="shared" si="18"/>
        <v>0</v>
      </c>
      <c r="G62" s="38">
        <f t="shared" si="18"/>
        <v>0</v>
      </c>
      <c r="H62" s="38">
        <f t="shared" si="18"/>
        <v>14.145046029025973</v>
      </c>
      <c r="I62" s="38">
        <f t="shared" si="18"/>
        <v>0.65525032909424841</v>
      </c>
      <c r="J62" s="38">
        <f t="shared" si="18"/>
        <v>0</v>
      </c>
      <c r="K62" s="38">
        <f t="shared" si="18"/>
        <v>0</v>
      </c>
      <c r="L62" s="38">
        <f t="shared" si="18"/>
        <v>8.1594014771482222</v>
      </c>
      <c r="M62" s="38">
        <f t="shared" si="18"/>
        <v>0</v>
      </c>
      <c r="N62" s="38">
        <f t="shared" si="18"/>
        <v>0</v>
      </c>
      <c r="O62" s="38">
        <f t="shared" si="18"/>
        <v>0</v>
      </c>
      <c r="P62" s="38">
        <f t="shared" si="18"/>
        <v>0</v>
      </c>
      <c r="Q62" s="38">
        <f t="shared" si="18"/>
        <v>0</v>
      </c>
      <c r="R62" s="38">
        <f t="shared" si="18"/>
        <v>5.5296000000000003</v>
      </c>
      <c r="S62" s="38">
        <f t="shared" si="18"/>
        <v>0.10390000000000001</v>
      </c>
      <c r="T62" s="38">
        <f t="shared" si="18"/>
        <v>0</v>
      </c>
      <c r="U62" s="38">
        <f t="shared" si="18"/>
        <v>0</v>
      </c>
      <c r="V62" s="38">
        <f t="shared" si="18"/>
        <v>1.625</v>
      </c>
      <c r="W62" s="38">
        <f t="shared" si="18"/>
        <v>0</v>
      </c>
      <c r="X62" s="38">
        <f t="shared" si="18"/>
        <v>0</v>
      </c>
      <c r="Y62" s="38">
        <f t="shared" si="18"/>
        <v>0</v>
      </c>
      <c r="Z62" s="38">
        <f t="shared" si="18"/>
        <v>0</v>
      </c>
      <c r="AA62" s="38">
        <f t="shared" si="18"/>
        <v>0</v>
      </c>
      <c r="AB62" s="38">
        <f t="shared" si="18"/>
        <v>0</v>
      </c>
      <c r="AC62" s="38">
        <f t="shared" si="18"/>
        <v>0</v>
      </c>
      <c r="AD62" s="38">
        <f t="shared" si="18"/>
        <v>0</v>
      </c>
      <c r="AE62" s="38">
        <f t="shared" si="18"/>
        <v>0</v>
      </c>
      <c r="AF62" s="38">
        <f t="shared" si="18"/>
        <v>0</v>
      </c>
      <c r="AG62" s="38">
        <f t="shared" si="18"/>
        <v>0</v>
      </c>
      <c r="AH62" s="38">
        <f t="shared" si="18"/>
        <v>0</v>
      </c>
      <c r="AI62" s="38">
        <f t="shared" si="18"/>
        <v>0</v>
      </c>
      <c r="AJ62" s="38">
        <f t="shared" si="18"/>
        <v>0</v>
      </c>
      <c r="AK62" s="38">
        <f t="shared" si="18"/>
        <v>0</v>
      </c>
      <c r="AL62" s="38">
        <f t="shared" si="18"/>
        <v>0</v>
      </c>
      <c r="AM62" s="38">
        <f t="shared" si="18"/>
        <v>0</v>
      </c>
      <c r="AN62" s="38">
        <f t="shared" si="18"/>
        <v>0</v>
      </c>
      <c r="AO62" s="38">
        <f t="shared" si="18"/>
        <v>0</v>
      </c>
      <c r="AP62" s="38">
        <f t="shared" si="18"/>
        <v>0</v>
      </c>
      <c r="AQ62" s="38">
        <f t="shared" si="18"/>
        <v>0</v>
      </c>
      <c r="AR62" s="38">
        <f t="shared" si="18"/>
        <v>0</v>
      </c>
      <c r="AS62" s="38">
        <f t="shared" si="18"/>
        <v>0</v>
      </c>
      <c r="AT62" s="38">
        <f t="shared" si="18"/>
        <v>0</v>
      </c>
      <c r="AU62" s="38">
        <f t="shared" si="18"/>
        <v>0</v>
      </c>
      <c r="AV62" s="38">
        <f t="shared" si="18"/>
        <v>0</v>
      </c>
      <c r="AW62" s="38">
        <f t="shared" si="18"/>
        <v>0</v>
      </c>
      <c r="AX62" s="38">
        <f t="shared" si="18"/>
        <v>0</v>
      </c>
      <c r="AY62" s="38">
        <f t="shared" si="18"/>
        <v>0</v>
      </c>
      <c r="AZ62" s="38">
        <f t="shared" si="18"/>
        <v>0</v>
      </c>
      <c r="BA62" s="38">
        <f t="shared" si="18"/>
        <v>0</v>
      </c>
      <c r="BB62" s="38">
        <f t="shared" si="18"/>
        <v>0</v>
      </c>
      <c r="BC62" s="38">
        <f t="shared" si="18"/>
        <v>0</v>
      </c>
      <c r="BD62" s="38">
        <f t="shared" si="18"/>
        <v>0</v>
      </c>
      <c r="BE62" s="38">
        <f t="shared" si="18"/>
        <v>0</v>
      </c>
      <c r="BF62" s="38">
        <f t="shared" si="18"/>
        <v>0</v>
      </c>
      <c r="BG62" s="38">
        <f t="shared" si="18"/>
        <v>0</v>
      </c>
      <c r="BH62" s="38">
        <f t="shared" si="18"/>
        <v>0</v>
      </c>
      <c r="BI62" s="38">
        <f t="shared" si="18"/>
        <v>0</v>
      </c>
      <c r="BJ62" s="38">
        <f t="shared" si="18"/>
        <v>0</v>
      </c>
      <c r="BK62" s="38">
        <f>BK61+BK58</f>
        <v>61.43034730334135</v>
      </c>
    </row>
    <row r="63" spans="1:67" ht="4.5" customHeight="1" x14ac:dyDescent="0.2">
      <c r="A63" s="17"/>
      <c r="B63" s="25"/>
      <c r="C63" s="68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70"/>
    </row>
    <row r="64" spans="1:67" x14ac:dyDescent="0.2">
      <c r="A64" s="17" t="s">
        <v>20</v>
      </c>
      <c r="B64" s="24" t="s">
        <v>21</v>
      </c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70"/>
    </row>
    <row r="65" spans="1:65" x14ac:dyDescent="0.2">
      <c r="A65" s="17" t="s">
        <v>76</v>
      </c>
      <c r="B65" s="25" t="s">
        <v>22</v>
      </c>
      <c r="C65" s="68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70"/>
    </row>
    <row r="66" spans="1:65" x14ac:dyDescent="0.2">
      <c r="A66" s="17"/>
      <c r="B66" s="26" t="s">
        <v>36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6">
        <v>0</v>
      </c>
      <c r="AG66" s="36">
        <v>0</v>
      </c>
      <c r="AH66" s="36">
        <v>0</v>
      </c>
      <c r="AI66" s="36">
        <v>0</v>
      </c>
      <c r="AJ66" s="36">
        <v>0</v>
      </c>
      <c r="AK66" s="36">
        <v>0</v>
      </c>
      <c r="AL66" s="36">
        <v>0</v>
      </c>
      <c r="AM66" s="36">
        <v>0</v>
      </c>
      <c r="AN66" s="36">
        <v>0</v>
      </c>
      <c r="AO66" s="36">
        <v>0</v>
      </c>
      <c r="AP66" s="36">
        <v>0</v>
      </c>
      <c r="AQ66" s="36">
        <v>0</v>
      </c>
      <c r="AR66" s="36">
        <v>0</v>
      </c>
      <c r="AS66" s="36">
        <v>0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>
        <v>0</v>
      </c>
      <c r="BC66" s="36">
        <v>0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9">
        <f>SUM(C66:BJ66)</f>
        <v>0</v>
      </c>
    </row>
    <row r="67" spans="1:65" x14ac:dyDescent="0.2">
      <c r="A67" s="17"/>
      <c r="B67" s="27" t="s">
        <v>83</v>
      </c>
      <c r="C67" s="36">
        <f t="shared" ref="C67:BJ67" si="19">SUM(C66)</f>
        <v>0</v>
      </c>
      <c r="D67" s="36">
        <f t="shared" si="19"/>
        <v>0</v>
      </c>
      <c r="E67" s="36">
        <f t="shared" si="19"/>
        <v>0</v>
      </c>
      <c r="F67" s="36">
        <f t="shared" si="19"/>
        <v>0</v>
      </c>
      <c r="G67" s="36">
        <f t="shared" si="19"/>
        <v>0</v>
      </c>
      <c r="H67" s="36">
        <f t="shared" si="19"/>
        <v>0</v>
      </c>
      <c r="I67" s="36">
        <f t="shared" si="19"/>
        <v>0</v>
      </c>
      <c r="J67" s="36">
        <f t="shared" si="19"/>
        <v>0</v>
      </c>
      <c r="K67" s="36">
        <f t="shared" si="19"/>
        <v>0</v>
      </c>
      <c r="L67" s="36">
        <f t="shared" si="19"/>
        <v>0</v>
      </c>
      <c r="M67" s="36">
        <f t="shared" si="19"/>
        <v>0</v>
      </c>
      <c r="N67" s="36">
        <f t="shared" si="19"/>
        <v>0</v>
      </c>
      <c r="O67" s="36">
        <f t="shared" si="19"/>
        <v>0</v>
      </c>
      <c r="P67" s="36">
        <f t="shared" si="19"/>
        <v>0</v>
      </c>
      <c r="Q67" s="36">
        <f t="shared" si="19"/>
        <v>0</v>
      </c>
      <c r="R67" s="36">
        <f t="shared" si="19"/>
        <v>0</v>
      </c>
      <c r="S67" s="36">
        <f t="shared" si="19"/>
        <v>0</v>
      </c>
      <c r="T67" s="36">
        <f t="shared" si="19"/>
        <v>0</v>
      </c>
      <c r="U67" s="36">
        <f t="shared" si="19"/>
        <v>0</v>
      </c>
      <c r="V67" s="36">
        <f t="shared" si="19"/>
        <v>0</v>
      </c>
      <c r="W67" s="36">
        <f t="shared" si="19"/>
        <v>0</v>
      </c>
      <c r="X67" s="36">
        <f t="shared" si="19"/>
        <v>0</v>
      </c>
      <c r="Y67" s="36">
        <f t="shared" si="19"/>
        <v>0</v>
      </c>
      <c r="Z67" s="36">
        <f t="shared" si="19"/>
        <v>0</v>
      </c>
      <c r="AA67" s="36">
        <f t="shared" si="19"/>
        <v>0</v>
      </c>
      <c r="AB67" s="36">
        <f t="shared" si="19"/>
        <v>0</v>
      </c>
      <c r="AC67" s="36">
        <f t="shared" si="19"/>
        <v>0</v>
      </c>
      <c r="AD67" s="36">
        <f t="shared" si="19"/>
        <v>0</v>
      </c>
      <c r="AE67" s="36">
        <f t="shared" si="19"/>
        <v>0</v>
      </c>
      <c r="AF67" s="36">
        <f t="shared" si="19"/>
        <v>0</v>
      </c>
      <c r="AG67" s="36">
        <f t="shared" si="19"/>
        <v>0</v>
      </c>
      <c r="AH67" s="36">
        <f t="shared" si="19"/>
        <v>0</v>
      </c>
      <c r="AI67" s="36">
        <f t="shared" si="19"/>
        <v>0</v>
      </c>
      <c r="AJ67" s="36">
        <f t="shared" si="19"/>
        <v>0</v>
      </c>
      <c r="AK67" s="36">
        <f t="shared" si="19"/>
        <v>0</v>
      </c>
      <c r="AL67" s="36">
        <f t="shared" si="19"/>
        <v>0</v>
      </c>
      <c r="AM67" s="36">
        <f t="shared" si="19"/>
        <v>0</v>
      </c>
      <c r="AN67" s="36">
        <f t="shared" si="19"/>
        <v>0</v>
      </c>
      <c r="AO67" s="36">
        <f t="shared" si="19"/>
        <v>0</v>
      </c>
      <c r="AP67" s="36">
        <f t="shared" si="19"/>
        <v>0</v>
      </c>
      <c r="AQ67" s="36">
        <f t="shared" si="19"/>
        <v>0</v>
      </c>
      <c r="AR67" s="36">
        <f t="shared" si="19"/>
        <v>0</v>
      </c>
      <c r="AS67" s="36">
        <f t="shared" si="19"/>
        <v>0</v>
      </c>
      <c r="AT67" s="36">
        <f t="shared" si="19"/>
        <v>0</v>
      </c>
      <c r="AU67" s="36">
        <f t="shared" si="19"/>
        <v>0</v>
      </c>
      <c r="AV67" s="36">
        <f t="shared" si="19"/>
        <v>0</v>
      </c>
      <c r="AW67" s="36">
        <f t="shared" si="19"/>
        <v>0</v>
      </c>
      <c r="AX67" s="36">
        <f t="shared" si="19"/>
        <v>0</v>
      </c>
      <c r="AY67" s="36">
        <f t="shared" si="19"/>
        <v>0</v>
      </c>
      <c r="AZ67" s="36">
        <f t="shared" si="19"/>
        <v>0</v>
      </c>
      <c r="BA67" s="36">
        <f t="shared" si="19"/>
        <v>0</v>
      </c>
      <c r="BB67" s="36">
        <f t="shared" si="19"/>
        <v>0</v>
      </c>
      <c r="BC67" s="36">
        <f t="shared" si="19"/>
        <v>0</v>
      </c>
      <c r="BD67" s="36">
        <f t="shared" si="19"/>
        <v>0</v>
      </c>
      <c r="BE67" s="36">
        <f t="shared" si="19"/>
        <v>0</v>
      </c>
      <c r="BF67" s="36">
        <f t="shared" si="19"/>
        <v>0</v>
      </c>
      <c r="BG67" s="36">
        <f t="shared" si="19"/>
        <v>0</v>
      </c>
      <c r="BH67" s="36">
        <f t="shared" si="19"/>
        <v>0</v>
      </c>
      <c r="BI67" s="36">
        <f t="shared" si="19"/>
        <v>0</v>
      </c>
      <c r="BJ67" s="36">
        <f t="shared" si="19"/>
        <v>0</v>
      </c>
      <c r="BK67" s="39">
        <f>SUM(BK66)</f>
        <v>0</v>
      </c>
    </row>
    <row r="68" spans="1:65" ht="4.5" customHeight="1" x14ac:dyDescent="0.2">
      <c r="A68" s="17"/>
      <c r="B68" s="29"/>
      <c r="C68" s="68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70"/>
    </row>
    <row r="69" spans="1:65" x14ac:dyDescent="0.2">
      <c r="A69" s="17"/>
      <c r="B69" s="30" t="s">
        <v>99</v>
      </c>
      <c r="C69" s="44">
        <f>C28+C47+C53+C62+C67</f>
        <v>0</v>
      </c>
      <c r="D69" s="44">
        <f t="shared" ref="D69:BJ69" si="20">D28+D47+D53+D62+D67</f>
        <v>150.33158512026478</v>
      </c>
      <c r="E69" s="44">
        <f t="shared" si="20"/>
        <v>52.071659457741902</v>
      </c>
      <c r="F69" s="44">
        <f t="shared" si="20"/>
        <v>0</v>
      </c>
      <c r="G69" s="44">
        <f t="shared" si="20"/>
        <v>0</v>
      </c>
      <c r="H69" s="44">
        <f t="shared" si="20"/>
        <v>68.639697258765992</v>
      </c>
      <c r="I69" s="44">
        <f t="shared" si="20"/>
        <v>1793.4686646270229</v>
      </c>
      <c r="J69" s="44">
        <f t="shared" si="20"/>
        <v>1766.1382899775795</v>
      </c>
      <c r="K69" s="44">
        <f t="shared" si="20"/>
        <v>0</v>
      </c>
      <c r="L69" s="44">
        <f t="shared" si="20"/>
        <v>110.68310908728553</v>
      </c>
      <c r="M69" s="44">
        <f t="shared" si="20"/>
        <v>0</v>
      </c>
      <c r="N69" s="44">
        <f t="shared" si="20"/>
        <v>1.1775665901612</v>
      </c>
      <c r="O69" s="44">
        <f t="shared" si="20"/>
        <v>0</v>
      </c>
      <c r="P69" s="44">
        <f t="shared" si="20"/>
        <v>0</v>
      </c>
      <c r="Q69" s="44">
        <f t="shared" si="20"/>
        <v>0</v>
      </c>
      <c r="R69" s="44">
        <f t="shared" si="20"/>
        <v>38.170214994465994</v>
      </c>
      <c r="S69" s="44">
        <f t="shared" si="20"/>
        <v>342.42717349533797</v>
      </c>
      <c r="T69" s="44">
        <f t="shared" si="20"/>
        <v>333.09904295948161</v>
      </c>
      <c r="U69" s="44">
        <f t="shared" si="20"/>
        <v>0</v>
      </c>
      <c r="V69" s="44">
        <f t="shared" si="20"/>
        <v>12.949801293764601</v>
      </c>
      <c r="W69" s="44">
        <f t="shared" si="20"/>
        <v>6.4516129000000008E-6</v>
      </c>
      <c r="X69" s="44">
        <f t="shared" si="20"/>
        <v>0</v>
      </c>
      <c r="Y69" s="44">
        <f t="shared" si="20"/>
        <v>0</v>
      </c>
      <c r="Z69" s="44">
        <f t="shared" si="20"/>
        <v>0</v>
      </c>
      <c r="AA69" s="44">
        <f t="shared" si="20"/>
        <v>0</v>
      </c>
      <c r="AB69" s="44">
        <f t="shared" si="20"/>
        <v>586.36125483217313</v>
      </c>
      <c r="AC69" s="44">
        <f t="shared" si="20"/>
        <v>161.4366849121979</v>
      </c>
      <c r="AD69" s="44">
        <f t="shared" si="20"/>
        <v>27.930916188902103</v>
      </c>
      <c r="AE69" s="44">
        <f t="shared" si="20"/>
        <v>0</v>
      </c>
      <c r="AF69" s="44">
        <f t="shared" si="20"/>
        <v>560.90149062035709</v>
      </c>
      <c r="AG69" s="44">
        <f t="shared" si="20"/>
        <v>0</v>
      </c>
      <c r="AH69" s="44">
        <f t="shared" si="20"/>
        <v>0</v>
      </c>
      <c r="AI69" s="44">
        <f t="shared" si="20"/>
        <v>0</v>
      </c>
      <c r="AJ69" s="44">
        <f t="shared" si="20"/>
        <v>0</v>
      </c>
      <c r="AK69" s="44">
        <f t="shared" si="20"/>
        <v>0</v>
      </c>
      <c r="AL69" s="44">
        <f t="shared" si="20"/>
        <v>600.36212210271719</v>
      </c>
      <c r="AM69" s="44">
        <f t="shared" si="20"/>
        <v>79.4982052715023</v>
      </c>
      <c r="AN69" s="44">
        <f t="shared" si="20"/>
        <v>470.81952389489823</v>
      </c>
      <c r="AO69" s="44">
        <f t="shared" si="20"/>
        <v>0</v>
      </c>
      <c r="AP69" s="44">
        <f t="shared" si="20"/>
        <v>260.70758221413382</v>
      </c>
      <c r="AQ69" s="44">
        <f t="shared" si="20"/>
        <v>0</v>
      </c>
      <c r="AR69" s="44">
        <f t="shared" si="20"/>
        <v>0</v>
      </c>
      <c r="AS69" s="44">
        <f t="shared" si="20"/>
        <v>0</v>
      </c>
      <c r="AT69" s="44">
        <f t="shared" si="20"/>
        <v>0</v>
      </c>
      <c r="AU69" s="44">
        <f t="shared" si="20"/>
        <v>0</v>
      </c>
      <c r="AV69" s="44">
        <f t="shared" si="20"/>
        <v>640.5840331411066</v>
      </c>
      <c r="AW69" s="44">
        <f t="shared" si="20"/>
        <v>258.1380997913036</v>
      </c>
      <c r="AX69" s="44">
        <f t="shared" si="20"/>
        <v>18.3953670665157</v>
      </c>
      <c r="AY69" s="44">
        <f t="shared" si="20"/>
        <v>0</v>
      </c>
      <c r="AZ69" s="44">
        <f t="shared" si="20"/>
        <v>301.24895622278149</v>
      </c>
      <c r="BA69" s="44">
        <f t="shared" si="20"/>
        <v>0</v>
      </c>
      <c r="BB69" s="44">
        <f t="shared" si="20"/>
        <v>0</v>
      </c>
      <c r="BC69" s="44">
        <f t="shared" si="20"/>
        <v>0</v>
      </c>
      <c r="BD69" s="44">
        <f t="shared" si="20"/>
        <v>0</v>
      </c>
      <c r="BE69" s="44">
        <f t="shared" si="20"/>
        <v>0</v>
      </c>
      <c r="BF69" s="44">
        <f t="shared" si="20"/>
        <v>144.3693798888786</v>
      </c>
      <c r="BG69" s="44">
        <f t="shared" si="20"/>
        <v>22.193784008352001</v>
      </c>
      <c r="BH69" s="44">
        <f t="shared" si="20"/>
        <v>34.3948435824828</v>
      </c>
      <c r="BI69" s="44">
        <f t="shared" si="20"/>
        <v>0</v>
      </c>
      <c r="BJ69" s="44">
        <f t="shared" si="20"/>
        <v>36.963965097170899</v>
      </c>
      <c r="BK69" s="44">
        <f>BK28+BK47+BK53+BK62+BK67</f>
        <v>8873.4630201489581</v>
      </c>
      <c r="BM69" s="42"/>
    </row>
    <row r="70" spans="1:65" ht="4.5" customHeight="1" x14ac:dyDescent="0.2">
      <c r="A70" s="17"/>
      <c r="B70" s="30"/>
      <c r="C70" s="82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83"/>
    </row>
    <row r="71" spans="1:65" ht="14.25" customHeight="1" x14ac:dyDescent="0.3">
      <c r="A71" s="17" t="s">
        <v>5</v>
      </c>
      <c r="B71" s="31" t="s">
        <v>24</v>
      </c>
      <c r="C71" s="82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83"/>
    </row>
    <row r="72" spans="1:65" x14ac:dyDescent="0.2">
      <c r="A72" s="17"/>
      <c r="B72" s="34" t="s">
        <v>112</v>
      </c>
      <c r="C72" s="40">
        <v>0</v>
      </c>
      <c r="D72" s="40">
        <v>0.55699676961290001</v>
      </c>
      <c r="E72" s="40">
        <v>0</v>
      </c>
      <c r="F72" s="40">
        <v>0</v>
      </c>
      <c r="G72" s="40">
        <v>0</v>
      </c>
      <c r="H72" s="40">
        <v>0.43980550108690025</v>
      </c>
      <c r="I72" s="40">
        <v>3.0644111516000001E-2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40">
        <v>0</v>
      </c>
      <c r="P72" s="40">
        <v>0</v>
      </c>
      <c r="Q72" s="40">
        <v>0</v>
      </c>
      <c r="R72" s="40">
        <v>0.21802858925089999</v>
      </c>
      <c r="S72" s="40">
        <v>0</v>
      </c>
      <c r="T72" s="40">
        <v>0</v>
      </c>
      <c r="U72" s="40">
        <v>0</v>
      </c>
      <c r="V72" s="40">
        <v>4.1240091611000002E-3</v>
      </c>
      <c r="W72" s="40">
        <v>0</v>
      </c>
      <c r="X72" s="40">
        <v>0</v>
      </c>
      <c r="Y72" s="40">
        <v>0</v>
      </c>
      <c r="Z72" s="40">
        <v>0</v>
      </c>
      <c r="AA72" s="40">
        <v>0</v>
      </c>
      <c r="AB72" s="40">
        <v>12.261057461546585</v>
      </c>
      <c r="AC72" s="40">
        <v>2.68350278063E-2</v>
      </c>
      <c r="AD72" s="40">
        <v>0</v>
      </c>
      <c r="AE72" s="40">
        <v>0</v>
      </c>
      <c r="AF72" s="40">
        <v>1.3394335799021997</v>
      </c>
      <c r="AG72" s="40">
        <v>0</v>
      </c>
      <c r="AH72" s="40">
        <v>0</v>
      </c>
      <c r="AI72" s="40">
        <v>0</v>
      </c>
      <c r="AJ72" s="40">
        <v>0</v>
      </c>
      <c r="AK72" s="40">
        <v>0</v>
      </c>
      <c r="AL72" s="40">
        <v>8.9202599482774723</v>
      </c>
      <c r="AM72" s="40">
        <v>8.8584515193499996E-2</v>
      </c>
      <c r="AN72" s="40">
        <v>0</v>
      </c>
      <c r="AO72" s="40">
        <v>0</v>
      </c>
      <c r="AP72" s="40">
        <v>0.29226277183849997</v>
      </c>
      <c r="AQ72" s="40">
        <v>0</v>
      </c>
      <c r="AR72" s="40">
        <v>0</v>
      </c>
      <c r="AS72" s="40">
        <v>0</v>
      </c>
      <c r="AT72" s="40">
        <v>0</v>
      </c>
      <c r="AU72" s="40">
        <v>0</v>
      </c>
      <c r="AV72" s="40">
        <v>4.1592760933571098</v>
      </c>
      <c r="AW72" s="40">
        <v>4.1235497451600003E-2</v>
      </c>
      <c r="AX72" s="40">
        <v>0</v>
      </c>
      <c r="AY72" s="40">
        <v>0</v>
      </c>
      <c r="AZ72" s="40">
        <v>0.81734867890279994</v>
      </c>
      <c r="BA72" s="40">
        <v>0</v>
      </c>
      <c r="BB72" s="40">
        <v>0</v>
      </c>
      <c r="BC72" s="40">
        <v>0</v>
      </c>
      <c r="BD72" s="40">
        <v>0</v>
      </c>
      <c r="BE72" s="40">
        <v>0</v>
      </c>
      <c r="BF72" s="40">
        <v>1.3545570428368969</v>
      </c>
      <c r="BG72" s="40">
        <v>0</v>
      </c>
      <c r="BH72" s="40">
        <v>0</v>
      </c>
      <c r="BI72" s="40">
        <v>0</v>
      </c>
      <c r="BJ72" s="40">
        <v>0</v>
      </c>
      <c r="BK72" s="39">
        <f>SUM(C72:BJ72)</f>
        <v>30.550449597740766</v>
      </c>
      <c r="BL72" s="42"/>
      <c r="BM72" s="42"/>
    </row>
    <row r="73" spans="1:65" ht="13.5" thickBot="1" x14ac:dyDescent="0.25">
      <c r="A73" s="32"/>
      <c r="B73" s="27" t="s">
        <v>83</v>
      </c>
      <c r="C73" s="36">
        <f t="shared" ref="C73:BJ73" si="21">SUM(C72)</f>
        <v>0</v>
      </c>
      <c r="D73" s="36">
        <f t="shared" si="21"/>
        <v>0.55699676961290001</v>
      </c>
      <c r="E73" s="36">
        <f t="shared" si="21"/>
        <v>0</v>
      </c>
      <c r="F73" s="36">
        <f t="shared" si="21"/>
        <v>0</v>
      </c>
      <c r="G73" s="36">
        <f t="shared" si="21"/>
        <v>0</v>
      </c>
      <c r="H73" s="36">
        <f t="shared" si="21"/>
        <v>0.43980550108690025</v>
      </c>
      <c r="I73" s="36">
        <f t="shared" si="21"/>
        <v>3.0644111516000001E-2</v>
      </c>
      <c r="J73" s="36">
        <f t="shared" si="21"/>
        <v>0</v>
      </c>
      <c r="K73" s="36">
        <f t="shared" si="21"/>
        <v>0</v>
      </c>
      <c r="L73" s="36">
        <f t="shared" si="21"/>
        <v>0</v>
      </c>
      <c r="M73" s="36">
        <f t="shared" si="21"/>
        <v>0</v>
      </c>
      <c r="N73" s="36">
        <f t="shared" si="21"/>
        <v>0</v>
      </c>
      <c r="O73" s="36">
        <f t="shared" si="21"/>
        <v>0</v>
      </c>
      <c r="P73" s="36">
        <f t="shared" si="21"/>
        <v>0</v>
      </c>
      <c r="Q73" s="36">
        <f t="shared" si="21"/>
        <v>0</v>
      </c>
      <c r="R73" s="36">
        <f t="shared" si="21"/>
        <v>0.21802858925089999</v>
      </c>
      <c r="S73" s="36">
        <f t="shared" si="21"/>
        <v>0</v>
      </c>
      <c r="T73" s="36">
        <f t="shared" si="21"/>
        <v>0</v>
      </c>
      <c r="U73" s="36">
        <f t="shared" si="21"/>
        <v>0</v>
      </c>
      <c r="V73" s="36">
        <f t="shared" si="21"/>
        <v>4.1240091611000002E-3</v>
      </c>
      <c r="W73" s="36">
        <f t="shared" si="21"/>
        <v>0</v>
      </c>
      <c r="X73" s="36">
        <f t="shared" si="21"/>
        <v>0</v>
      </c>
      <c r="Y73" s="36">
        <f t="shared" si="21"/>
        <v>0</v>
      </c>
      <c r="Z73" s="36">
        <f t="shared" si="21"/>
        <v>0</v>
      </c>
      <c r="AA73" s="36">
        <f t="shared" si="21"/>
        <v>0</v>
      </c>
      <c r="AB73" s="36">
        <f t="shared" si="21"/>
        <v>12.261057461546585</v>
      </c>
      <c r="AC73" s="36">
        <f t="shared" si="21"/>
        <v>2.68350278063E-2</v>
      </c>
      <c r="AD73" s="36">
        <f t="shared" si="21"/>
        <v>0</v>
      </c>
      <c r="AE73" s="36">
        <f t="shared" si="21"/>
        <v>0</v>
      </c>
      <c r="AF73" s="36">
        <f t="shared" si="21"/>
        <v>1.3394335799021997</v>
      </c>
      <c r="AG73" s="36">
        <f t="shared" si="21"/>
        <v>0</v>
      </c>
      <c r="AH73" s="36">
        <f t="shared" si="21"/>
        <v>0</v>
      </c>
      <c r="AI73" s="36">
        <f t="shared" si="21"/>
        <v>0</v>
      </c>
      <c r="AJ73" s="36">
        <f t="shared" si="21"/>
        <v>0</v>
      </c>
      <c r="AK73" s="36">
        <f t="shared" si="21"/>
        <v>0</v>
      </c>
      <c r="AL73" s="36">
        <f t="shared" si="21"/>
        <v>8.9202599482774723</v>
      </c>
      <c r="AM73" s="36">
        <f t="shared" si="21"/>
        <v>8.8584515193499996E-2</v>
      </c>
      <c r="AN73" s="36">
        <f t="shared" si="21"/>
        <v>0</v>
      </c>
      <c r="AO73" s="36">
        <f t="shared" si="21"/>
        <v>0</v>
      </c>
      <c r="AP73" s="36">
        <f t="shared" si="21"/>
        <v>0.29226277183849997</v>
      </c>
      <c r="AQ73" s="36">
        <f t="shared" si="21"/>
        <v>0</v>
      </c>
      <c r="AR73" s="36">
        <f t="shared" si="21"/>
        <v>0</v>
      </c>
      <c r="AS73" s="36">
        <f t="shared" si="21"/>
        <v>0</v>
      </c>
      <c r="AT73" s="36">
        <f t="shared" si="21"/>
        <v>0</v>
      </c>
      <c r="AU73" s="36">
        <f t="shared" si="21"/>
        <v>0</v>
      </c>
      <c r="AV73" s="36">
        <f t="shared" si="21"/>
        <v>4.1592760933571098</v>
      </c>
      <c r="AW73" s="36">
        <f t="shared" si="21"/>
        <v>4.1235497451600003E-2</v>
      </c>
      <c r="AX73" s="36">
        <f t="shared" si="21"/>
        <v>0</v>
      </c>
      <c r="AY73" s="36">
        <f t="shared" si="21"/>
        <v>0</v>
      </c>
      <c r="AZ73" s="36">
        <f t="shared" si="21"/>
        <v>0.81734867890279994</v>
      </c>
      <c r="BA73" s="36">
        <f t="shared" si="21"/>
        <v>0</v>
      </c>
      <c r="BB73" s="36">
        <f t="shared" si="21"/>
        <v>0</v>
      </c>
      <c r="BC73" s="36">
        <f t="shared" si="21"/>
        <v>0</v>
      </c>
      <c r="BD73" s="36">
        <f t="shared" si="21"/>
        <v>0</v>
      </c>
      <c r="BE73" s="36">
        <f t="shared" si="21"/>
        <v>0</v>
      </c>
      <c r="BF73" s="36">
        <f t="shared" si="21"/>
        <v>1.3545570428368969</v>
      </c>
      <c r="BG73" s="36">
        <f t="shared" si="21"/>
        <v>0</v>
      </c>
      <c r="BH73" s="36">
        <f t="shared" si="21"/>
        <v>0</v>
      </c>
      <c r="BI73" s="36">
        <f t="shared" si="21"/>
        <v>0</v>
      </c>
      <c r="BJ73" s="36">
        <f t="shared" si="21"/>
        <v>0</v>
      </c>
      <c r="BK73" s="39">
        <f>SUM(BK72)</f>
        <v>30.550449597740766</v>
      </c>
    </row>
    <row r="74" spans="1:65" ht="6" customHeight="1" x14ac:dyDescent="0.2">
      <c r="A74" s="5"/>
      <c r="B74" s="23"/>
    </row>
    <row r="75" spans="1:65" x14ac:dyDescent="0.2">
      <c r="A75" s="5"/>
      <c r="B75" s="5" t="s">
        <v>122</v>
      </c>
      <c r="L75" s="18" t="s">
        <v>37</v>
      </c>
    </row>
    <row r="76" spans="1:65" x14ac:dyDescent="0.2">
      <c r="A76" s="5"/>
      <c r="B76" s="5" t="s">
        <v>123</v>
      </c>
      <c r="L76" s="5" t="s">
        <v>29</v>
      </c>
    </row>
    <row r="77" spans="1:65" x14ac:dyDescent="0.2">
      <c r="L77" s="5" t="s">
        <v>30</v>
      </c>
    </row>
    <row r="78" spans="1:65" x14ac:dyDescent="0.2">
      <c r="B78" s="5" t="s">
        <v>32</v>
      </c>
      <c r="L78" s="5" t="s">
        <v>98</v>
      </c>
      <c r="BK78" s="49"/>
    </row>
    <row r="79" spans="1:65" x14ac:dyDescent="0.2">
      <c r="B79" s="5" t="s">
        <v>33</v>
      </c>
      <c r="L79" s="5" t="s">
        <v>100</v>
      </c>
      <c r="BK79" s="49"/>
    </row>
    <row r="80" spans="1:65" x14ac:dyDescent="0.2">
      <c r="B80" s="5"/>
      <c r="L80" s="5" t="s">
        <v>31</v>
      </c>
    </row>
    <row r="88" spans="2:2" x14ac:dyDescent="0.2">
      <c r="B88" s="5"/>
    </row>
  </sheetData>
  <mergeCells count="49">
    <mergeCell ref="A1:A5"/>
    <mergeCell ref="C71:BK71"/>
    <mergeCell ref="C55:BK55"/>
    <mergeCell ref="C56:BK56"/>
    <mergeCell ref="C59:BK59"/>
    <mergeCell ref="C63:BK63"/>
    <mergeCell ref="C64:BK64"/>
    <mergeCell ref="C65:BK65"/>
    <mergeCell ref="C68:BK68"/>
    <mergeCell ref="C70:BK70"/>
    <mergeCell ref="C54:BK54"/>
    <mergeCell ref="C10:BK10"/>
    <mergeCell ref="C13:BK13"/>
    <mergeCell ref="C16:BK16"/>
    <mergeCell ref="C19:BK19"/>
    <mergeCell ref="C22:BK22"/>
    <mergeCell ref="C50:BK50"/>
    <mergeCell ref="C49:BK49"/>
    <mergeCell ref="C48:BK48"/>
    <mergeCell ref="C34:BK34"/>
    <mergeCell ref="C31:BK31"/>
    <mergeCell ref="C30:BK30"/>
    <mergeCell ref="C29:BK29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49"/>
  <sheetViews>
    <sheetView topLeftCell="B25" workbookViewId="0">
      <selection activeCell="D13" sqref="D13"/>
    </sheetView>
  </sheetViews>
  <sheetFormatPr defaultRowHeight="12.75" x14ac:dyDescent="0.2"/>
  <cols>
    <col min="1" max="1" width="2.28515625" customWidth="1"/>
    <col min="3" max="3" width="25.28515625" bestFit="1" customWidth="1"/>
    <col min="4" max="6" width="18.28515625" bestFit="1" customWidth="1"/>
    <col min="7" max="7" width="17.28515625" bestFit="1" customWidth="1"/>
    <col min="8" max="8" width="19.85546875" bestFit="1" customWidth="1"/>
    <col min="9" max="9" width="15.85546875" bestFit="1" customWidth="1"/>
    <col min="10" max="10" width="17" bestFit="1" customWidth="1"/>
    <col min="11" max="12" width="19.85546875" bestFit="1" customWidth="1"/>
  </cols>
  <sheetData>
    <row r="2" spans="2:12" x14ac:dyDescent="0.2">
      <c r="B2" s="84" t="s">
        <v>130</v>
      </c>
      <c r="C2" s="78"/>
      <c r="D2" s="78"/>
      <c r="E2" s="78"/>
      <c r="F2" s="78"/>
      <c r="G2" s="78"/>
      <c r="H2" s="78"/>
      <c r="I2" s="78"/>
      <c r="J2" s="78"/>
      <c r="K2" s="78"/>
      <c r="L2" s="85"/>
    </row>
    <row r="3" spans="2:12" x14ac:dyDescent="0.2">
      <c r="B3" s="84" t="s">
        <v>113</v>
      </c>
      <c r="C3" s="78"/>
      <c r="D3" s="78"/>
      <c r="E3" s="78"/>
      <c r="F3" s="78"/>
      <c r="G3" s="78"/>
      <c r="H3" s="78"/>
      <c r="I3" s="78"/>
      <c r="J3" s="78"/>
      <c r="K3" s="78"/>
      <c r="L3" s="85"/>
    </row>
    <row r="4" spans="2:12" ht="30" x14ac:dyDescent="0.2">
      <c r="B4" s="4" t="s">
        <v>75</v>
      </c>
      <c r="C4" s="22" t="s">
        <v>38</v>
      </c>
      <c r="D4" s="22" t="s">
        <v>87</v>
      </c>
      <c r="E4" s="22" t="s">
        <v>88</v>
      </c>
      <c r="F4" s="22" t="s">
        <v>7</v>
      </c>
      <c r="G4" s="22" t="s">
        <v>8</v>
      </c>
      <c r="H4" s="22" t="s">
        <v>21</v>
      </c>
      <c r="I4" s="22" t="s">
        <v>94</v>
      </c>
      <c r="J4" s="22" t="s">
        <v>95</v>
      </c>
      <c r="K4" s="22" t="s">
        <v>74</v>
      </c>
      <c r="L4" s="22" t="s">
        <v>96</v>
      </c>
    </row>
    <row r="5" spans="2:12" x14ac:dyDescent="0.2">
      <c r="B5" s="19">
        <v>1</v>
      </c>
      <c r="C5" s="20" t="s">
        <v>39</v>
      </c>
      <c r="D5" s="40">
        <f>VLOOKUP(C5,'[1]sebi statewise'!$A:$F,2,FALSE)</f>
        <v>0</v>
      </c>
      <c r="E5" s="35">
        <v>0</v>
      </c>
      <c r="F5" s="35">
        <v>0.3228335334504</v>
      </c>
      <c r="G5" s="35">
        <v>0.10573549438699999</v>
      </c>
      <c r="H5" s="35">
        <v>0</v>
      </c>
      <c r="I5" s="35" t="s">
        <v>131</v>
      </c>
      <c r="J5" s="35">
        <v>0</v>
      </c>
      <c r="K5" s="35">
        <f>SUM(D5:J5)</f>
        <v>0.42856902783739997</v>
      </c>
      <c r="L5" s="35">
        <v>0</v>
      </c>
    </row>
    <row r="6" spans="2:12" x14ac:dyDescent="0.2">
      <c r="B6" s="19">
        <v>2</v>
      </c>
      <c r="C6" s="21" t="s">
        <v>40</v>
      </c>
      <c r="D6" s="40">
        <v>5.8691115326107983</v>
      </c>
      <c r="E6" s="35">
        <v>1.4846114347702004</v>
      </c>
      <c r="F6" s="35">
        <v>31.473935475968585</v>
      </c>
      <c r="G6" s="35">
        <v>3.1802048642920013</v>
      </c>
      <c r="H6" s="35">
        <v>0</v>
      </c>
      <c r="I6" s="35">
        <v>0.37020000000000003</v>
      </c>
      <c r="J6" s="35">
        <v>0</v>
      </c>
      <c r="K6" s="35">
        <f t="shared" ref="K6:K41" si="0">SUM(D6:J6)</f>
        <v>42.378063307641582</v>
      </c>
      <c r="L6" s="35">
        <v>0.26271467079760019</v>
      </c>
    </row>
    <row r="7" spans="2:12" x14ac:dyDescent="0.2">
      <c r="B7" s="19">
        <v>3</v>
      </c>
      <c r="C7" s="20" t="s">
        <v>41</v>
      </c>
      <c r="D7" s="40">
        <v>0</v>
      </c>
      <c r="E7" s="35">
        <v>1.8179192903100001E-2</v>
      </c>
      <c r="F7" s="35">
        <v>0.70460241686809988</v>
      </c>
      <c r="G7" s="35">
        <v>9.5381714193000008E-3</v>
      </c>
      <c r="H7" s="35">
        <v>0</v>
      </c>
      <c r="I7" s="35">
        <v>3.8999999999999998E-3</v>
      </c>
      <c r="J7" s="35">
        <v>0</v>
      </c>
      <c r="K7" s="35">
        <f t="shared" si="0"/>
        <v>0.73621978119049991</v>
      </c>
      <c r="L7" s="35">
        <v>5.6026197515699989E-2</v>
      </c>
    </row>
    <row r="8" spans="2:12" x14ac:dyDescent="0.2">
      <c r="B8" s="19">
        <v>4</v>
      </c>
      <c r="C8" s="21" t="s">
        <v>42</v>
      </c>
      <c r="D8" s="40">
        <v>1.3166415421594999</v>
      </c>
      <c r="E8" s="35">
        <v>4.9526059404494003</v>
      </c>
      <c r="F8" s="35">
        <v>14.891611303119012</v>
      </c>
      <c r="G8" s="35">
        <v>2.9445465450574</v>
      </c>
      <c r="H8" s="35">
        <v>0</v>
      </c>
      <c r="I8" s="35">
        <v>0.16669999999999999</v>
      </c>
      <c r="J8" s="35">
        <v>0</v>
      </c>
      <c r="K8" s="35">
        <f t="shared" si="0"/>
        <v>24.272105330785308</v>
      </c>
      <c r="L8" s="35">
        <v>0.40292853457160027</v>
      </c>
    </row>
    <row r="9" spans="2:12" x14ac:dyDescent="0.2">
      <c r="B9" s="19">
        <v>5</v>
      </c>
      <c r="C9" s="21" t="s">
        <v>43</v>
      </c>
      <c r="D9" s="40">
        <v>1.2951251411582003</v>
      </c>
      <c r="E9" s="35">
        <v>1.7050643660609999</v>
      </c>
      <c r="F9" s="35">
        <v>44.674684673704057</v>
      </c>
      <c r="G9" s="35">
        <v>10.070275693231103</v>
      </c>
      <c r="H9" s="35">
        <v>0</v>
      </c>
      <c r="I9" s="35">
        <v>0.76580000000000004</v>
      </c>
      <c r="J9" s="35">
        <v>0</v>
      </c>
      <c r="K9" s="35">
        <f t="shared" si="0"/>
        <v>58.510949874154356</v>
      </c>
      <c r="L9" s="35">
        <v>0.62799675218079987</v>
      </c>
    </row>
    <row r="10" spans="2:12" x14ac:dyDescent="0.2">
      <c r="B10" s="19">
        <v>6</v>
      </c>
      <c r="C10" s="21" t="s">
        <v>44</v>
      </c>
      <c r="D10" s="40">
        <v>54.607167834257595</v>
      </c>
      <c r="E10" s="35">
        <v>1.6513455445147001</v>
      </c>
      <c r="F10" s="35">
        <v>16.161511588949544</v>
      </c>
      <c r="G10" s="35">
        <v>2.7818418132843998</v>
      </c>
      <c r="H10" s="35">
        <v>0</v>
      </c>
      <c r="I10" s="35">
        <v>0.12870000000000001</v>
      </c>
      <c r="J10" s="35">
        <v>0</v>
      </c>
      <c r="K10" s="35">
        <f t="shared" si="0"/>
        <v>75.33056678100624</v>
      </c>
      <c r="L10" s="35">
        <v>0.24057661699639998</v>
      </c>
    </row>
    <row r="11" spans="2:12" x14ac:dyDescent="0.2">
      <c r="B11" s="19">
        <v>7</v>
      </c>
      <c r="C11" s="21" t="s">
        <v>45</v>
      </c>
      <c r="D11" s="40">
        <v>13.817772282802698</v>
      </c>
      <c r="E11" s="35">
        <v>12.721590720537401</v>
      </c>
      <c r="F11" s="35">
        <v>38.739970971818074</v>
      </c>
      <c r="G11" s="35">
        <v>11.388580868018787</v>
      </c>
      <c r="H11" s="35">
        <v>0</v>
      </c>
      <c r="I11" s="35" t="s">
        <v>131</v>
      </c>
      <c r="J11" s="35">
        <v>0</v>
      </c>
      <c r="K11" s="35">
        <f t="shared" si="0"/>
        <v>76.667914843176973</v>
      </c>
      <c r="L11" s="35">
        <v>0.38811976441010021</v>
      </c>
    </row>
    <row r="12" spans="2:12" x14ac:dyDescent="0.2">
      <c r="B12" s="19">
        <v>8</v>
      </c>
      <c r="C12" s="20" t="s">
        <v>46</v>
      </c>
      <c r="D12" s="40">
        <v>0</v>
      </c>
      <c r="E12" s="35">
        <v>0</v>
      </c>
      <c r="F12" s="35">
        <v>0</v>
      </c>
      <c r="G12" s="35">
        <v>0</v>
      </c>
      <c r="H12" s="35">
        <v>0</v>
      </c>
      <c r="I12" s="35" t="s">
        <v>131</v>
      </c>
      <c r="J12" s="35">
        <v>0</v>
      </c>
      <c r="K12" s="35">
        <f t="shared" si="0"/>
        <v>0</v>
      </c>
      <c r="L12" s="35">
        <v>0</v>
      </c>
    </row>
    <row r="13" spans="2:12" x14ac:dyDescent="0.2">
      <c r="B13" s="19">
        <v>9</v>
      </c>
      <c r="C13" s="20" t="s">
        <v>47</v>
      </c>
      <c r="D13" s="40">
        <v>0</v>
      </c>
      <c r="E13" s="35">
        <v>0</v>
      </c>
      <c r="F13" s="35">
        <v>0</v>
      </c>
      <c r="G13" s="35">
        <v>0</v>
      </c>
      <c r="H13" s="35">
        <v>0</v>
      </c>
      <c r="I13" s="35" t="s">
        <v>131</v>
      </c>
      <c r="J13" s="35">
        <v>0</v>
      </c>
      <c r="K13" s="35">
        <f t="shared" si="0"/>
        <v>0</v>
      </c>
      <c r="L13" s="35">
        <v>0</v>
      </c>
    </row>
    <row r="14" spans="2:12" x14ac:dyDescent="0.2">
      <c r="B14" s="19">
        <v>10</v>
      </c>
      <c r="C14" s="21" t="s">
        <v>48</v>
      </c>
      <c r="D14" s="40">
        <v>0.79237075787060007</v>
      </c>
      <c r="E14" s="35">
        <v>0.30555689948339998</v>
      </c>
      <c r="F14" s="35">
        <v>9.0150580369584965</v>
      </c>
      <c r="G14" s="35">
        <v>1.7222271656383001</v>
      </c>
      <c r="H14" s="35">
        <v>0</v>
      </c>
      <c r="I14" s="35">
        <v>6.9800000000000001E-2</v>
      </c>
      <c r="J14" s="35">
        <v>0</v>
      </c>
      <c r="K14" s="35">
        <f t="shared" si="0"/>
        <v>11.905012859950796</v>
      </c>
      <c r="L14" s="35">
        <v>0.34361765841539998</v>
      </c>
    </row>
    <row r="15" spans="2:12" x14ac:dyDescent="0.2">
      <c r="B15" s="19">
        <v>11</v>
      </c>
      <c r="C15" s="21" t="s">
        <v>49</v>
      </c>
      <c r="D15" s="40">
        <v>147.82699853276284</v>
      </c>
      <c r="E15" s="35">
        <v>38.26636224204659</v>
      </c>
      <c r="F15" s="35">
        <v>125.95246253292414</v>
      </c>
      <c r="G15" s="35">
        <v>16.578943697668883</v>
      </c>
      <c r="H15" s="35">
        <v>0</v>
      </c>
      <c r="I15" s="35">
        <v>0.75790000000000002</v>
      </c>
      <c r="J15" s="35">
        <v>0</v>
      </c>
      <c r="K15" s="35">
        <f t="shared" si="0"/>
        <v>329.38266700540248</v>
      </c>
      <c r="L15" s="35">
        <v>1.7097908191323976</v>
      </c>
    </row>
    <row r="16" spans="2:12" x14ac:dyDescent="0.2">
      <c r="B16" s="19">
        <v>12</v>
      </c>
      <c r="C16" s="21" t="s">
        <v>50</v>
      </c>
      <c r="D16" s="40">
        <v>383.24139699179972</v>
      </c>
      <c r="E16" s="35">
        <v>6.1079422248020006</v>
      </c>
      <c r="F16" s="35">
        <v>60.802741563390626</v>
      </c>
      <c r="G16" s="35">
        <v>9.8568294468029016</v>
      </c>
      <c r="H16" s="35">
        <v>0</v>
      </c>
      <c r="I16" s="35">
        <v>0.61109999999999998</v>
      </c>
      <c r="J16" s="35">
        <v>0</v>
      </c>
      <c r="K16" s="35">
        <f t="shared" si="0"/>
        <v>460.62001022679527</v>
      </c>
      <c r="L16" s="35">
        <v>0.77768714463500055</v>
      </c>
    </row>
    <row r="17" spans="2:12" x14ac:dyDescent="0.2">
      <c r="B17" s="19">
        <v>13</v>
      </c>
      <c r="C17" s="21" t="s">
        <v>51</v>
      </c>
      <c r="D17" s="40">
        <v>15.093570723419001</v>
      </c>
      <c r="E17" s="35">
        <v>0.680666657515</v>
      </c>
      <c r="F17" s="35">
        <v>16.439534933342898</v>
      </c>
      <c r="G17" s="35">
        <v>2.1606742696713002</v>
      </c>
      <c r="H17" s="35">
        <v>0</v>
      </c>
      <c r="I17" s="35">
        <v>3.9800000000000002E-2</v>
      </c>
      <c r="J17" s="35">
        <v>0</v>
      </c>
      <c r="K17" s="35">
        <f t="shared" si="0"/>
        <v>34.414246583948191</v>
      </c>
      <c r="L17" s="35">
        <v>0.2837112556077</v>
      </c>
    </row>
    <row r="18" spans="2:12" x14ac:dyDescent="0.2">
      <c r="B18" s="19">
        <v>14</v>
      </c>
      <c r="C18" s="21" t="s">
        <v>52</v>
      </c>
      <c r="D18" s="40">
        <v>4.78005161E-5</v>
      </c>
      <c r="E18" s="35">
        <v>0.27680212206370003</v>
      </c>
      <c r="F18" s="35">
        <v>11.017628446493495</v>
      </c>
      <c r="G18" s="35">
        <v>1.5449271120594994</v>
      </c>
      <c r="H18" s="35">
        <v>0</v>
      </c>
      <c r="I18" s="35">
        <v>1.89E-2</v>
      </c>
      <c r="J18" s="35">
        <v>0</v>
      </c>
      <c r="K18" s="35">
        <f t="shared" si="0"/>
        <v>12.858305481132794</v>
      </c>
      <c r="L18" s="35">
        <v>4.8406719643900011E-2</v>
      </c>
    </row>
    <row r="19" spans="2:12" x14ac:dyDescent="0.2">
      <c r="B19" s="19">
        <v>15</v>
      </c>
      <c r="C19" s="21" t="s">
        <v>53</v>
      </c>
      <c r="D19" s="40">
        <v>1.9666623635790002</v>
      </c>
      <c r="E19" s="35">
        <v>0.46711963628749992</v>
      </c>
      <c r="F19" s="35">
        <v>36.762991701552764</v>
      </c>
      <c r="G19" s="35">
        <v>4.8044283241973975</v>
      </c>
      <c r="H19" s="35">
        <v>0</v>
      </c>
      <c r="I19" s="35">
        <v>1.44E-2</v>
      </c>
      <c r="J19" s="35">
        <v>0</v>
      </c>
      <c r="K19" s="35">
        <f t="shared" si="0"/>
        <v>44.015602025616658</v>
      </c>
      <c r="L19" s="35">
        <v>0.36042567541079978</v>
      </c>
    </row>
    <row r="20" spans="2:12" x14ac:dyDescent="0.2">
      <c r="B20" s="19">
        <v>16</v>
      </c>
      <c r="C20" s="21" t="s">
        <v>54</v>
      </c>
      <c r="D20" s="40">
        <v>445.64738284411555</v>
      </c>
      <c r="E20" s="35">
        <v>54.941686612607796</v>
      </c>
      <c r="F20" s="35">
        <v>175.65187735856355</v>
      </c>
      <c r="G20" s="35">
        <v>27.579891737401084</v>
      </c>
      <c r="H20" s="35">
        <v>0</v>
      </c>
      <c r="I20" s="35">
        <v>2.1074000000000002</v>
      </c>
      <c r="J20" s="35">
        <v>0</v>
      </c>
      <c r="K20" s="35">
        <f t="shared" si="0"/>
        <v>705.92823855268796</v>
      </c>
      <c r="L20" s="35">
        <v>1.8230378234225972</v>
      </c>
    </row>
    <row r="21" spans="2:12" x14ac:dyDescent="0.2">
      <c r="B21" s="19">
        <v>17</v>
      </c>
      <c r="C21" s="21" t="s">
        <v>55</v>
      </c>
      <c r="D21" s="40">
        <v>557.8976561690622</v>
      </c>
      <c r="E21" s="35">
        <v>3.8690126020297999</v>
      </c>
      <c r="F21" s="35">
        <v>47.065964566890344</v>
      </c>
      <c r="G21" s="35">
        <v>8.5676409219307939</v>
      </c>
      <c r="H21" s="35">
        <v>0</v>
      </c>
      <c r="I21" s="35">
        <v>0.41410000000000002</v>
      </c>
      <c r="J21" s="35">
        <v>0</v>
      </c>
      <c r="K21" s="35">
        <f t="shared" si="0"/>
        <v>617.81437425991305</v>
      </c>
      <c r="L21" s="35">
        <v>0.57705424682619988</v>
      </c>
    </row>
    <row r="22" spans="2:12" x14ac:dyDescent="0.2">
      <c r="B22" s="19">
        <v>18</v>
      </c>
      <c r="C22" s="20" t="s">
        <v>56</v>
      </c>
      <c r="D22" s="40">
        <v>0</v>
      </c>
      <c r="E22" s="35">
        <v>0</v>
      </c>
      <c r="F22" s="35">
        <v>0</v>
      </c>
      <c r="G22" s="35">
        <v>0</v>
      </c>
      <c r="H22" s="35">
        <v>0</v>
      </c>
      <c r="I22" s="35" t="s">
        <v>131</v>
      </c>
      <c r="J22" s="35">
        <v>0</v>
      </c>
      <c r="K22" s="35">
        <f t="shared" si="0"/>
        <v>0</v>
      </c>
      <c r="L22" s="35">
        <v>0</v>
      </c>
    </row>
    <row r="23" spans="2:12" x14ac:dyDescent="0.2">
      <c r="B23" s="19">
        <v>19</v>
      </c>
      <c r="C23" s="21" t="s">
        <v>57</v>
      </c>
      <c r="D23" s="40">
        <v>42.497662731764898</v>
      </c>
      <c r="E23" s="35">
        <v>53.762624720845686</v>
      </c>
      <c r="F23" s="35">
        <v>105.36520706280969</v>
      </c>
      <c r="G23" s="35">
        <v>22.121541372494857</v>
      </c>
      <c r="H23" s="35">
        <v>0</v>
      </c>
      <c r="I23" s="35">
        <v>1.6819000000000002</v>
      </c>
      <c r="J23" s="35">
        <v>0</v>
      </c>
      <c r="K23" s="35">
        <f t="shared" si="0"/>
        <v>225.42893588791512</v>
      </c>
      <c r="L23" s="35">
        <v>0.76769843191170017</v>
      </c>
    </row>
    <row r="24" spans="2:12" x14ac:dyDescent="0.2">
      <c r="B24" s="19">
        <v>20</v>
      </c>
      <c r="C24" s="21" t="s">
        <v>58</v>
      </c>
      <c r="D24" s="40">
        <v>1879.1531966502721</v>
      </c>
      <c r="E24" s="35">
        <v>199.02297510253916</v>
      </c>
      <c r="F24" s="35">
        <v>1011.928406840527</v>
      </c>
      <c r="G24" s="35">
        <v>102.30640545112566</v>
      </c>
      <c r="H24" s="35">
        <v>0</v>
      </c>
      <c r="I24" s="35">
        <v>41.735647303341338</v>
      </c>
      <c r="J24" s="35">
        <v>0</v>
      </c>
      <c r="K24" s="35">
        <f t="shared" si="0"/>
        <v>3234.1466313478054</v>
      </c>
      <c r="L24" s="35">
        <v>9.9867391561164851</v>
      </c>
    </row>
    <row r="25" spans="2:12" x14ac:dyDescent="0.2">
      <c r="B25" s="19">
        <v>21</v>
      </c>
      <c r="C25" s="20" t="s">
        <v>59</v>
      </c>
      <c r="D25" s="40">
        <v>0</v>
      </c>
      <c r="E25" s="35">
        <v>1.8192525800000002E-4</v>
      </c>
      <c r="F25" s="35">
        <v>0.52734779976919999</v>
      </c>
      <c r="G25" s="35">
        <v>9.072476132219999E-2</v>
      </c>
      <c r="H25" s="35">
        <v>0</v>
      </c>
      <c r="I25" s="35" t="s">
        <v>131</v>
      </c>
      <c r="J25" s="35">
        <v>0</v>
      </c>
      <c r="K25" s="35">
        <f t="shared" si="0"/>
        <v>0.61825448634939995</v>
      </c>
      <c r="L25" s="35">
        <v>1.8516120000000001E-7</v>
      </c>
    </row>
    <row r="26" spans="2:12" x14ac:dyDescent="0.2">
      <c r="B26" s="19">
        <v>22</v>
      </c>
      <c r="C26" s="21" t="s">
        <v>60</v>
      </c>
      <c r="D26" s="40">
        <v>3.4075404580400002E-2</v>
      </c>
      <c r="E26" s="35">
        <v>2.9826252161099999E-2</v>
      </c>
      <c r="F26" s="35">
        <v>1.1511117977644998</v>
      </c>
      <c r="G26" s="35">
        <v>7.6018880964000011E-3</v>
      </c>
      <c r="H26" s="35">
        <v>0</v>
      </c>
      <c r="I26" s="35">
        <v>0.24149999999999999</v>
      </c>
      <c r="J26" s="35">
        <v>0</v>
      </c>
      <c r="K26" s="35">
        <f t="shared" si="0"/>
        <v>1.4641153426023998</v>
      </c>
      <c r="L26" s="35">
        <v>3.6402992128299991E-2</v>
      </c>
    </row>
    <row r="27" spans="2:12" x14ac:dyDescent="0.2">
      <c r="B27" s="19">
        <v>23</v>
      </c>
      <c r="C27" s="20" t="s">
        <v>61</v>
      </c>
      <c r="D27" s="40">
        <v>0</v>
      </c>
      <c r="E27" s="35">
        <v>1.2617741899999999E-5</v>
      </c>
      <c r="F27" s="35">
        <v>9.2969032249999996E-4</v>
      </c>
      <c r="G27" s="35">
        <v>0</v>
      </c>
      <c r="H27" s="35">
        <v>0</v>
      </c>
      <c r="I27" s="35" t="s">
        <v>131</v>
      </c>
      <c r="J27" s="35">
        <v>0</v>
      </c>
      <c r="K27" s="35">
        <f t="shared" si="0"/>
        <v>9.4230806439999997E-4</v>
      </c>
      <c r="L27" s="35">
        <v>2.6180500643E-3</v>
      </c>
    </row>
    <row r="28" spans="2:12" x14ac:dyDescent="0.2">
      <c r="B28" s="19">
        <v>24</v>
      </c>
      <c r="C28" s="20" t="s">
        <v>62</v>
      </c>
      <c r="D28" s="40">
        <v>5.4766377740999997E-3</v>
      </c>
      <c r="E28" s="35">
        <v>2.0968847741000001E-3</v>
      </c>
      <c r="F28" s="35">
        <v>3.979829802149101</v>
      </c>
      <c r="G28" s="35">
        <v>0.2510307699673</v>
      </c>
      <c r="H28" s="35">
        <v>0</v>
      </c>
      <c r="I28" s="35">
        <v>0.1027</v>
      </c>
      <c r="J28" s="35">
        <v>0</v>
      </c>
      <c r="K28" s="35">
        <f t="shared" si="0"/>
        <v>4.3411340946646009</v>
      </c>
      <c r="L28" s="35">
        <v>1.47068093223E-2</v>
      </c>
    </row>
    <row r="29" spans="2:12" x14ac:dyDescent="0.2">
      <c r="B29" s="19">
        <v>25</v>
      </c>
      <c r="C29" s="21" t="s">
        <v>63</v>
      </c>
      <c r="D29" s="40">
        <v>772.77649600124721</v>
      </c>
      <c r="E29" s="35">
        <v>10.707207392276105</v>
      </c>
      <c r="F29" s="35">
        <v>220.49107138148258</v>
      </c>
      <c r="G29" s="35">
        <v>22.045249410999595</v>
      </c>
      <c r="H29" s="35">
        <v>0</v>
      </c>
      <c r="I29" s="35">
        <v>2.2172999999999998</v>
      </c>
      <c r="J29" s="35">
        <v>0</v>
      </c>
      <c r="K29" s="35">
        <f t="shared" si="0"/>
        <v>1028.2373241860055</v>
      </c>
      <c r="L29" s="35">
        <v>1.5436637657221988</v>
      </c>
    </row>
    <row r="30" spans="2:12" x14ac:dyDescent="0.2">
      <c r="B30" s="19">
        <v>26</v>
      </c>
      <c r="C30" s="21" t="s">
        <v>64</v>
      </c>
      <c r="D30" s="40">
        <v>128.44157774979493</v>
      </c>
      <c r="E30" s="35">
        <v>3.0955795333115019</v>
      </c>
      <c r="F30" s="35">
        <v>41.106498814959323</v>
      </c>
      <c r="G30" s="35">
        <v>13.820103506531401</v>
      </c>
      <c r="H30" s="35">
        <v>0</v>
      </c>
      <c r="I30" s="35">
        <v>0.63369999999999993</v>
      </c>
      <c r="J30" s="35">
        <v>0</v>
      </c>
      <c r="K30" s="35">
        <f t="shared" si="0"/>
        <v>187.09745960459719</v>
      </c>
      <c r="L30" s="35">
        <v>0.55810437082810016</v>
      </c>
    </row>
    <row r="31" spans="2:12" x14ac:dyDescent="0.2">
      <c r="B31" s="19">
        <v>27</v>
      </c>
      <c r="C31" s="21" t="s">
        <v>15</v>
      </c>
      <c r="D31" s="40">
        <v>2.326287741E-4</v>
      </c>
      <c r="E31" s="35">
        <v>9.7636730967700008E-2</v>
      </c>
      <c r="F31" s="35">
        <v>2.6327876395734005</v>
      </c>
      <c r="G31" s="35">
        <v>0.24260509651510001</v>
      </c>
      <c r="H31" s="35">
        <v>0</v>
      </c>
      <c r="I31" s="35">
        <v>0.84330000000000005</v>
      </c>
      <c r="J31" s="35">
        <v>0</v>
      </c>
      <c r="K31" s="35">
        <f t="shared" si="0"/>
        <v>3.8165620958303008</v>
      </c>
      <c r="L31" s="35">
        <v>5.2215734096399999E-2</v>
      </c>
    </row>
    <row r="32" spans="2:12" x14ac:dyDescent="0.2">
      <c r="B32" s="19">
        <v>28</v>
      </c>
      <c r="C32" s="21" t="s">
        <v>65</v>
      </c>
      <c r="D32" s="40">
        <v>2.7017102548300004E-2</v>
      </c>
      <c r="E32" s="35">
        <v>1.6900886451000001E-3</v>
      </c>
      <c r="F32" s="35">
        <v>2.3042567080226988</v>
      </c>
      <c r="G32" s="35">
        <v>0.11830342767579999</v>
      </c>
      <c r="H32" s="35">
        <v>0</v>
      </c>
      <c r="I32" s="35" t="s">
        <v>131</v>
      </c>
      <c r="J32" s="35">
        <v>0</v>
      </c>
      <c r="K32" s="35">
        <f t="shared" si="0"/>
        <v>2.451267326891899</v>
      </c>
      <c r="L32" s="35">
        <v>1.9809974902899999E-2</v>
      </c>
    </row>
    <row r="33" spans="2:12" x14ac:dyDescent="0.2">
      <c r="B33" s="19">
        <v>29</v>
      </c>
      <c r="C33" s="21" t="s">
        <v>66</v>
      </c>
      <c r="D33" s="40">
        <v>6.1946588641260032</v>
      </c>
      <c r="E33" s="35">
        <v>4.0037013096707001</v>
      </c>
      <c r="F33" s="35">
        <v>35.123841259108474</v>
      </c>
      <c r="G33" s="35">
        <v>5.0689095718432986</v>
      </c>
      <c r="H33" s="35">
        <v>0</v>
      </c>
      <c r="I33" s="35">
        <v>0.1908</v>
      </c>
      <c r="J33" s="35">
        <v>0</v>
      </c>
      <c r="K33" s="35">
        <f t="shared" si="0"/>
        <v>50.581911004748477</v>
      </c>
      <c r="L33" s="35">
        <v>0.5780114342492999</v>
      </c>
    </row>
    <row r="34" spans="2:12" x14ac:dyDescent="0.2">
      <c r="B34" s="19">
        <v>30</v>
      </c>
      <c r="C34" s="21" t="s">
        <v>67</v>
      </c>
      <c r="D34" s="40">
        <v>10.193195481832003</v>
      </c>
      <c r="E34" s="35">
        <v>2.4963386225756006</v>
      </c>
      <c r="F34" s="35">
        <v>69.953137755127699</v>
      </c>
      <c r="G34" s="35">
        <v>8.3834502592949978</v>
      </c>
      <c r="H34" s="35">
        <v>0</v>
      </c>
      <c r="I34" s="35">
        <v>0.93310000000000004</v>
      </c>
      <c r="J34" s="35">
        <v>0</v>
      </c>
      <c r="K34" s="35">
        <f t="shared" si="0"/>
        <v>91.959222118830297</v>
      </c>
      <c r="L34" s="35">
        <v>1.0965051834378985</v>
      </c>
    </row>
    <row r="35" spans="2:12" x14ac:dyDescent="0.2">
      <c r="B35" s="19">
        <v>31</v>
      </c>
      <c r="C35" s="20" t="s">
        <v>68</v>
      </c>
      <c r="D35" s="40">
        <v>0.33674352387090001</v>
      </c>
      <c r="E35" s="35">
        <v>0.33917342045150001</v>
      </c>
      <c r="F35" s="35">
        <v>0.9717560579936998</v>
      </c>
      <c r="G35" s="35">
        <v>0.19550840125640001</v>
      </c>
      <c r="H35" s="35">
        <v>0</v>
      </c>
      <c r="I35" s="35" t="s">
        <v>131</v>
      </c>
      <c r="J35" s="35">
        <v>0</v>
      </c>
      <c r="K35" s="35">
        <f t="shared" si="0"/>
        <v>1.8431814035724998</v>
      </c>
      <c r="L35" s="35">
        <v>5.3121377128499986E-2</v>
      </c>
    </row>
    <row r="36" spans="2:12" x14ac:dyDescent="0.2">
      <c r="B36" s="19">
        <v>32</v>
      </c>
      <c r="C36" s="21" t="s">
        <v>69</v>
      </c>
      <c r="D36" s="40">
        <v>57.155126597732909</v>
      </c>
      <c r="E36" s="35">
        <v>19.182742406859589</v>
      </c>
      <c r="F36" s="35">
        <v>98.487714804267895</v>
      </c>
      <c r="G36" s="35">
        <v>15.272851990127794</v>
      </c>
      <c r="H36" s="35">
        <v>0</v>
      </c>
      <c r="I36" s="35">
        <v>1.8784999999999998</v>
      </c>
      <c r="J36" s="35">
        <v>0</v>
      </c>
      <c r="K36" s="35">
        <f t="shared" si="0"/>
        <v>191.97693579898822</v>
      </c>
      <c r="L36" s="35">
        <v>1.7594194442398916</v>
      </c>
    </row>
    <row r="37" spans="2:12" x14ac:dyDescent="0.2">
      <c r="B37" s="19">
        <v>33</v>
      </c>
      <c r="C37" s="21" t="s">
        <v>114</v>
      </c>
      <c r="D37" s="40">
        <v>500.20876640371864</v>
      </c>
      <c r="E37" s="35">
        <v>10.290315303077998</v>
      </c>
      <c r="F37" s="35">
        <v>110.51750207529601</v>
      </c>
      <c r="G37" s="35">
        <v>13.111792117605882</v>
      </c>
      <c r="H37" s="35">
        <v>0</v>
      </c>
      <c r="I37" s="35">
        <v>0.65520000000000012</v>
      </c>
      <c r="J37" s="35">
        <v>0</v>
      </c>
      <c r="K37" s="35">
        <f t="shared" si="0"/>
        <v>634.78357589969858</v>
      </c>
      <c r="L37" s="35">
        <v>1.3450091781699978</v>
      </c>
    </row>
    <row r="38" spans="2:12" x14ac:dyDescent="0.2">
      <c r="B38" s="19">
        <v>34</v>
      </c>
      <c r="C38" s="21" t="s">
        <v>70</v>
      </c>
      <c r="D38" s="40">
        <v>0.1740198483224</v>
      </c>
      <c r="E38" s="35">
        <v>9.9655570290200002E-2</v>
      </c>
      <c r="F38" s="35">
        <v>4.4437150339767975</v>
      </c>
      <c r="G38" s="35">
        <v>2.202355792414199</v>
      </c>
      <c r="H38" s="35">
        <v>0</v>
      </c>
      <c r="I38" s="35">
        <v>4.3999999999999997E-2</v>
      </c>
      <c r="J38" s="35">
        <v>0</v>
      </c>
      <c r="K38" s="35">
        <f t="shared" si="0"/>
        <v>6.9637462450035956</v>
      </c>
      <c r="L38" s="35">
        <v>1.25858069354E-2</v>
      </c>
    </row>
    <row r="39" spans="2:12" x14ac:dyDescent="0.2">
      <c r="B39" s="19">
        <v>35</v>
      </c>
      <c r="C39" s="21" t="s">
        <v>71</v>
      </c>
      <c r="D39" s="40">
        <v>71.943000808087191</v>
      </c>
      <c r="E39" s="35">
        <v>49.722635235648838</v>
      </c>
      <c r="F39" s="35">
        <v>227.95936475437853</v>
      </c>
      <c r="G39" s="35">
        <v>41.307158372692399</v>
      </c>
      <c r="H39" s="35">
        <v>0</v>
      </c>
      <c r="I39" s="35">
        <v>1.1969999999999998</v>
      </c>
      <c r="J39" s="35">
        <v>0</v>
      </c>
      <c r="K39" s="35">
        <f t="shared" si="0"/>
        <v>392.12915917080699</v>
      </c>
      <c r="L39" s="35">
        <v>1.5631783558345</v>
      </c>
    </row>
    <row r="40" spans="2:12" x14ac:dyDescent="0.2">
      <c r="B40" s="19">
        <v>36</v>
      </c>
      <c r="C40" s="21" t="s">
        <v>72</v>
      </c>
      <c r="D40" s="40">
        <v>21.718608404966904</v>
      </c>
      <c r="E40" s="35">
        <v>1.3654989966758009</v>
      </c>
      <c r="F40" s="35">
        <v>15.634879217342425</v>
      </c>
      <c r="G40" s="35">
        <v>1.5993944772829012</v>
      </c>
      <c r="H40" s="35">
        <v>0</v>
      </c>
      <c r="I40" s="35" t="s">
        <v>131</v>
      </c>
      <c r="J40" s="35">
        <v>0</v>
      </c>
      <c r="K40" s="35">
        <f t="shared" si="0"/>
        <v>40.318381096268027</v>
      </c>
      <c r="L40" s="35">
        <v>0.2999635059297</v>
      </c>
    </row>
    <row r="41" spans="2:12" x14ac:dyDescent="0.2">
      <c r="B41" s="19">
        <v>37</v>
      </c>
      <c r="C41" s="21" t="s">
        <v>73</v>
      </c>
      <c r="D41" s="40">
        <v>74.878786519150907</v>
      </c>
      <c r="E41" s="35">
        <v>22.519818451269082</v>
      </c>
      <c r="F41" s="35">
        <v>150.9707601120665</v>
      </c>
      <c r="G41" s="35">
        <v>28.065069706592695</v>
      </c>
      <c r="H41" s="35">
        <v>0</v>
      </c>
      <c r="I41" s="35">
        <v>3.6069999999999998</v>
      </c>
      <c r="J41" s="35">
        <v>0</v>
      </c>
      <c r="K41" s="35">
        <f t="shared" si="0"/>
        <v>280.04143478907923</v>
      </c>
      <c r="L41" s="35">
        <v>2.9586019619955009</v>
      </c>
    </row>
    <row r="42" spans="2:12" s="56" customFormat="1" ht="15" x14ac:dyDescent="0.2">
      <c r="B42" s="22" t="s">
        <v>11</v>
      </c>
      <c r="C42" s="52"/>
      <c r="D42" s="53">
        <f t="shared" ref="D42:L42" si="1">SUM(D5:D41)</f>
        <v>5195.1105458746779</v>
      </c>
      <c r="E42" s="54">
        <f>SUM(E5:E41)</f>
        <v>504.18825676111129</v>
      </c>
      <c r="F42" s="54">
        <f t="shared" si="1"/>
        <v>2733.227527710932</v>
      </c>
      <c r="G42" s="54">
        <f>SUM(G5:G41)</f>
        <v>379.50634249889896</v>
      </c>
      <c r="H42" s="55">
        <f t="shared" si="1"/>
        <v>0</v>
      </c>
      <c r="I42" s="55">
        <f t="shared" si="1"/>
        <v>61.430347303341343</v>
      </c>
      <c r="J42" s="55">
        <f t="shared" si="1"/>
        <v>0</v>
      </c>
      <c r="K42" s="55">
        <f t="shared" si="1"/>
        <v>8873.4630201489636</v>
      </c>
      <c r="L42" s="55">
        <f t="shared" si="1"/>
        <v>30.550449597740766</v>
      </c>
    </row>
    <row r="43" spans="2:12" x14ac:dyDescent="0.2">
      <c r="B43" t="s">
        <v>89</v>
      </c>
    </row>
    <row r="44" spans="2:12" x14ac:dyDescent="0.2">
      <c r="K44" s="50"/>
      <c r="L44" s="50"/>
    </row>
    <row r="45" spans="2:12" s="50" customFormat="1" x14ac:dyDescent="0.2"/>
    <row r="46" spans="2:12" s="50" customFormat="1" x14ac:dyDescent="0.2"/>
    <row r="47" spans="2:12" s="50" customFormat="1" x14ac:dyDescent="0.2"/>
    <row r="48" spans="2:12" x14ac:dyDescent="0.2">
      <c r="I48" s="50"/>
    </row>
    <row r="49" spans="9:9" x14ac:dyDescent="0.2">
      <c r="I49" s="50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Asmit Lodha</cp:lastModifiedBy>
  <cp:lastPrinted>2014-03-24T10:58:12Z</cp:lastPrinted>
  <dcterms:created xsi:type="dcterms:W3CDTF">2014-01-06T04:43:23Z</dcterms:created>
  <dcterms:modified xsi:type="dcterms:W3CDTF">2019-04-09T07:38:31Z</dcterms:modified>
</cp:coreProperties>
</file>