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0" yWindow="60" windowWidth="15480" windowHeight="8130" tabRatio="668"/>
  </bookViews>
  <sheets>
    <sheet name="Anex A1 Frmt for AUM disclosure" sheetId="8" r:id="rId1"/>
    <sheet name="Anex A2 Frmt AUM stateUT wise " sheetId="9" r:id="rId2"/>
  </sheets>
  <definedNames>
    <definedName name="_xlnm._FilterDatabase" localSheetId="1" hidden="1">'Anex A2 Frmt AUM stateUT wise '!$B$4:$L$43</definedName>
  </definedNames>
  <calcPr calcId="145621"/>
</workbook>
</file>

<file path=xl/calcChain.xml><?xml version="1.0" encoding="utf-8"?>
<calcChain xmlns="http://schemas.openxmlformats.org/spreadsheetml/2006/main">
  <c r="K5" i="9" l="1"/>
  <c r="K6" i="9"/>
  <c r="K7" i="9"/>
  <c r="K8" i="9"/>
  <c r="K9" i="9"/>
  <c r="K10" i="9"/>
  <c r="K11" i="9"/>
  <c r="K14" i="9"/>
  <c r="K15" i="9"/>
  <c r="K16" i="9"/>
  <c r="K17" i="9"/>
  <c r="K18" i="9"/>
  <c r="K19" i="9"/>
  <c r="K20" i="9"/>
  <c r="K21" i="9"/>
  <c r="K23" i="9"/>
  <c r="K24" i="9"/>
  <c r="K25" i="9"/>
  <c r="K26" i="9"/>
  <c r="K28" i="9"/>
  <c r="K29" i="9"/>
  <c r="K30" i="9"/>
  <c r="K31" i="9"/>
  <c r="K32" i="9"/>
  <c r="K33" i="9"/>
  <c r="K34" i="9"/>
  <c r="K35" i="9"/>
  <c r="K36" i="9"/>
  <c r="K37" i="9"/>
  <c r="K38" i="9"/>
  <c r="K39" i="9"/>
  <c r="K40" i="9"/>
  <c r="K41" i="9"/>
  <c r="D42" i="9"/>
  <c r="E42" i="9"/>
  <c r="F42" i="9"/>
  <c r="I42" i="9"/>
  <c r="J42" i="9"/>
  <c r="L42" i="9"/>
  <c r="BJ59" i="8"/>
  <c r="BI59" i="8"/>
  <c r="BH59" i="8"/>
  <c r="BG59" i="8"/>
  <c r="BF59" i="8"/>
  <c r="BE59" i="8"/>
  <c r="BD59" i="8"/>
  <c r="BC59" i="8"/>
  <c r="BB59" i="8"/>
  <c r="BA59" i="8"/>
  <c r="AZ59" i="8"/>
  <c r="AY59" i="8"/>
  <c r="AX59" i="8"/>
  <c r="AW59" i="8"/>
  <c r="AV59" i="8"/>
  <c r="AU59" i="8"/>
  <c r="AT59" i="8"/>
  <c r="AS59" i="8"/>
  <c r="AR59" i="8"/>
  <c r="AQ59" i="8"/>
  <c r="AP59" i="8"/>
  <c r="AO59" i="8"/>
  <c r="AN59" i="8"/>
  <c r="AM59" i="8"/>
  <c r="AL59" i="8"/>
  <c r="AK59" i="8"/>
  <c r="AJ59" i="8"/>
  <c r="AI59" i="8"/>
  <c r="AH59" i="8"/>
  <c r="AG59" i="8"/>
  <c r="AF59" i="8"/>
  <c r="AE59" i="8"/>
  <c r="AD59" i="8"/>
  <c r="AC59" i="8"/>
  <c r="AB59" i="8"/>
  <c r="AA59" i="8"/>
  <c r="Z59" i="8"/>
  <c r="Y59" i="8"/>
  <c r="X59" i="8"/>
  <c r="W59" i="8"/>
  <c r="V59" i="8"/>
  <c r="U59" i="8"/>
  <c r="T59" i="8"/>
  <c r="S59" i="8"/>
  <c r="R59" i="8"/>
  <c r="Q59" i="8"/>
  <c r="P59" i="8"/>
  <c r="O59" i="8"/>
  <c r="N59" i="8"/>
  <c r="M59" i="8"/>
  <c r="L59" i="8"/>
  <c r="K59" i="8"/>
  <c r="J59" i="8"/>
  <c r="I59" i="8"/>
  <c r="H59" i="8"/>
  <c r="G59" i="8"/>
  <c r="F59" i="8"/>
  <c r="E59" i="8"/>
  <c r="D59" i="8"/>
  <c r="C59" i="8"/>
  <c r="BK58" i="8"/>
  <c r="BK59" i="8" s="1"/>
  <c r="BK8" i="8"/>
  <c r="D33" i="8"/>
  <c r="BJ24" i="8"/>
  <c r="BI24" i="8"/>
  <c r="BH24" i="8"/>
  <c r="BG24" i="8"/>
  <c r="BF24" i="8"/>
  <c r="BE24" i="8"/>
  <c r="BD24" i="8"/>
  <c r="BC24" i="8"/>
  <c r="BB24" i="8"/>
  <c r="BA24" i="8"/>
  <c r="AZ24" i="8"/>
  <c r="AY24" i="8"/>
  <c r="AX24" i="8"/>
  <c r="AW24" i="8"/>
  <c r="AV24" i="8"/>
  <c r="AU24" i="8"/>
  <c r="AT24" i="8"/>
  <c r="AS24" i="8"/>
  <c r="AR24" i="8"/>
  <c r="AQ24" i="8"/>
  <c r="AP24" i="8"/>
  <c r="AO24" i="8"/>
  <c r="AN24" i="8"/>
  <c r="AM24" i="8"/>
  <c r="AL24" i="8"/>
  <c r="AK24" i="8"/>
  <c r="AJ24" i="8"/>
  <c r="AI24" i="8"/>
  <c r="AH24" i="8"/>
  <c r="AG24" i="8"/>
  <c r="AF24" i="8"/>
  <c r="AE24" i="8"/>
  <c r="AD24" i="8"/>
  <c r="AC24" i="8"/>
  <c r="AB24" i="8"/>
  <c r="AA24" i="8"/>
  <c r="Z24" i="8"/>
  <c r="Y24" i="8"/>
  <c r="X24" i="8"/>
  <c r="W24" i="8"/>
  <c r="V24" i="8"/>
  <c r="U24" i="8"/>
  <c r="T24" i="8"/>
  <c r="S24" i="8"/>
  <c r="R24" i="8"/>
  <c r="Q24" i="8"/>
  <c r="P24" i="8"/>
  <c r="O24" i="8"/>
  <c r="N24" i="8"/>
  <c r="M24" i="8"/>
  <c r="L24" i="8"/>
  <c r="K24" i="8"/>
  <c r="J24" i="8"/>
  <c r="I24" i="8"/>
  <c r="H24" i="8"/>
  <c r="G24" i="8"/>
  <c r="F24" i="8"/>
  <c r="E24" i="8"/>
  <c r="D24" i="8"/>
  <c r="BJ9" i="8"/>
  <c r="BI9" i="8"/>
  <c r="BH9" i="8"/>
  <c r="BG9" i="8"/>
  <c r="BF9" i="8"/>
  <c r="BE9" i="8"/>
  <c r="BD9" i="8"/>
  <c r="BC9" i="8"/>
  <c r="BB9" i="8"/>
  <c r="BA9" i="8"/>
  <c r="AZ9" i="8"/>
  <c r="AY9" i="8"/>
  <c r="AX9" i="8"/>
  <c r="AW9" i="8"/>
  <c r="AV9" i="8"/>
  <c r="AU9" i="8"/>
  <c r="AT9" i="8"/>
  <c r="AS9" i="8"/>
  <c r="AR9" i="8"/>
  <c r="AQ9" i="8"/>
  <c r="AP9" i="8"/>
  <c r="AO9" i="8"/>
  <c r="AN9" i="8"/>
  <c r="AM9" i="8"/>
  <c r="AL9" i="8"/>
  <c r="AK9" i="8"/>
  <c r="AJ9" i="8"/>
  <c r="AI9" i="8"/>
  <c r="AH9" i="8"/>
  <c r="AG9" i="8"/>
  <c r="AF9" i="8"/>
  <c r="AE9" i="8"/>
  <c r="AD9" i="8"/>
  <c r="AC9" i="8"/>
  <c r="AB9" i="8"/>
  <c r="AB25" i="8" s="1"/>
  <c r="AA9" i="8"/>
  <c r="Z9" i="8"/>
  <c r="Y9" i="8"/>
  <c r="X9" i="8"/>
  <c r="W9" i="8"/>
  <c r="V9" i="8"/>
  <c r="U9" i="8"/>
  <c r="T9" i="8"/>
  <c r="S9" i="8"/>
  <c r="R9" i="8"/>
  <c r="Q9" i="8"/>
  <c r="P9" i="8"/>
  <c r="O9" i="8"/>
  <c r="N9" i="8"/>
  <c r="M9" i="8"/>
  <c r="L9" i="8"/>
  <c r="K9" i="8"/>
  <c r="J9" i="8"/>
  <c r="I9" i="8"/>
  <c r="H9" i="8"/>
  <c r="G9" i="8"/>
  <c r="F9" i="8"/>
  <c r="E9" i="8"/>
  <c r="C9" i="8"/>
  <c r="C25" i="8" s="1"/>
  <c r="D9" i="8"/>
  <c r="D25" i="8" s="1"/>
  <c r="BK23" i="8"/>
  <c r="BK29" i="8"/>
  <c r="BK30" i="8" s="1"/>
  <c r="C30" i="8"/>
  <c r="D30" i="8"/>
  <c r="E30" i="8"/>
  <c r="F30" i="8"/>
  <c r="G30" i="8"/>
  <c r="H30" i="8"/>
  <c r="I30" i="8"/>
  <c r="J30" i="8"/>
  <c r="K30" i="8"/>
  <c r="L30" i="8"/>
  <c r="M30" i="8"/>
  <c r="N30" i="8"/>
  <c r="O30" i="8"/>
  <c r="P30" i="8"/>
  <c r="Q30" i="8"/>
  <c r="R30" i="8"/>
  <c r="S30" i="8"/>
  <c r="T30" i="8"/>
  <c r="U30" i="8"/>
  <c r="V30" i="8"/>
  <c r="W30" i="8"/>
  <c r="X30" i="8"/>
  <c r="Y30" i="8"/>
  <c r="Z30" i="8"/>
  <c r="AA30" i="8"/>
  <c r="AB30" i="8"/>
  <c r="AC30" i="8"/>
  <c r="AD30" i="8"/>
  <c r="AE30" i="8"/>
  <c r="AF30" i="8"/>
  <c r="AG30" i="8"/>
  <c r="AH30" i="8"/>
  <c r="AI30" i="8"/>
  <c r="AJ30" i="8"/>
  <c r="AK30" i="8"/>
  <c r="AL30" i="8"/>
  <c r="AM30" i="8"/>
  <c r="AN30" i="8"/>
  <c r="AO30" i="8"/>
  <c r="AP30" i="8"/>
  <c r="AQ30" i="8"/>
  <c r="AR30" i="8"/>
  <c r="AS30" i="8"/>
  <c r="AT30" i="8"/>
  <c r="AU30" i="8"/>
  <c r="AV30" i="8"/>
  <c r="AW30" i="8"/>
  <c r="AX30" i="8"/>
  <c r="AY30" i="8"/>
  <c r="AZ30" i="8"/>
  <c r="BA30" i="8"/>
  <c r="BC30" i="8"/>
  <c r="BD30" i="8"/>
  <c r="BE30" i="8"/>
  <c r="BF30" i="8"/>
  <c r="BG30" i="8"/>
  <c r="BH30" i="8"/>
  <c r="BI30" i="8"/>
  <c r="BJ30" i="8"/>
  <c r="BK32" i="8"/>
  <c r="BK33" i="8" s="1"/>
  <c r="C33" i="8"/>
  <c r="C34" i="8" s="1"/>
  <c r="E33" i="8"/>
  <c r="F33" i="8"/>
  <c r="G33" i="8"/>
  <c r="H33" i="8"/>
  <c r="I33" i="8"/>
  <c r="J33" i="8"/>
  <c r="K33" i="8"/>
  <c r="L33" i="8"/>
  <c r="M33" i="8"/>
  <c r="N33" i="8"/>
  <c r="O33" i="8"/>
  <c r="P33" i="8"/>
  <c r="Q33" i="8"/>
  <c r="R33" i="8"/>
  <c r="S33" i="8"/>
  <c r="T33" i="8"/>
  <c r="U33" i="8"/>
  <c r="V33" i="8"/>
  <c r="W33" i="8"/>
  <c r="X33" i="8"/>
  <c r="Y33" i="8"/>
  <c r="Z33" i="8"/>
  <c r="AA33" i="8"/>
  <c r="AB33" i="8"/>
  <c r="AC33" i="8"/>
  <c r="AD33" i="8"/>
  <c r="AE33" i="8"/>
  <c r="AF33" i="8"/>
  <c r="AG33" i="8"/>
  <c r="AH33" i="8"/>
  <c r="AI33" i="8"/>
  <c r="AJ33" i="8"/>
  <c r="AK33" i="8"/>
  <c r="AL33" i="8"/>
  <c r="AM33" i="8"/>
  <c r="AN33" i="8"/>
  <c r="AO33" i="8"/>
  <c r="AP33" i="8"/>
  <c r="AQ33" i="8"/>
  <c r="AR33" i="8"/>
  <c r="AS33" i="8"/>
  <c r="AT33" i="8"/>
  <c r="AU33" i="8"/>
  <c r="AV33" i="8"/>
  <c r="AW33" i="8"/>
  <c r="AX33" i="8"/>
  <c r="AY33" i="8"/>
  <c r="AZ33" i="8"/>
  <c r="BA33" i="8"/>
  <c r="BB33" i="8"/>
  <c r="BB34" i="8" s="1"/>
  <c r="BC33" i="8"/>
  <c r="BC34" i="8" s="1"/>
  <c r="BD33" i="8"/>
  <c r="BD34" i="8" s="1"/>
  <c r="BE33" i="8"/>
  <c r="BE34" i="8" s="1"/>
  <c r="BF33" i="8"/>
  <c r="BF34" i="8" s="1"/>
  <c r="BG33" i="8"/>
  <c r="BG34" i="8" s="1"/>
  <c r="BH33" i="8"/>
  <c r="BH34" i="8" s="1"/>
  <c r="BI33" i="8"/>
  <c r="BI34" i="8" s="1"/>
  <c r="BJ33" i="8"/>
  <c r="BJ34" i="8" s="1"/>
  <c r="BK43" i="8"/>
  <c r="BK44" i="8" s="1"/>
  <c r="C44" i="8"/>
  <c r="D44" i="8"/>
  <c r="E44" i="8"/>
  <c r="F44" i="8"/>
  <c r="G44" i="8"/>
  <c r="H44" i="8"/>
  <c r="I44" i="8"/>
  <c r="J44" i="8"/>
  <c r="K44" i="8"/>
  <c r="L44" i="8"/>
  <c r="M44" i="8"/>
  <c r="N44" i="8"/>
  <c r="O44" i="8"/>
  <c r="P44" i="8"/>
  <c r="Q44" i="8"/>
  <c r="R44" i="8"/>
  <c r="S44" i="8"/>
  <c r="T44" i="8"/>
  <c r="U44" i="8"/>
  <c r="V44" i="8"/>
  <c r="W44" i="8"/>
  <c r="X44" i="8"/>
  <c r="Y44" i="8"/>
  <c r="Z44" i="8"/>
  <c r="AA44" i="8"/>
  <c r="AB44" i="8"/>
  <c r="AC44" i="8"/>
  <c r="AD44" i="8"/>
  <c r="AE44" i="8"/>
  <c r="AF44" i="8"/>
  <c r="AG44" i="8"/>
  <c r="AH44" i="8"/>
  <c r="AI44" i="8"/>
  <c r="AJ44" i="8"/>
  <c r="AK44" i="8"/>
  <c r="AL44" i="8"/>
  <c r="AM44" i="8"/>
  <c r="AN44" i="8"/>
  <c r="AO44" i="8"/>
  <c r="AP44" i="8"/>
  <c r="AQ44" i="8"/>
  <c r="AR44" i="8"/>
  <c r="AS44" i="8"/>
  <c r="AT44" i="8"/>
  <c r="AU44" i="8"/>
  <c r="AV44" i="8"/>
  <c r="AW44" i="8"/>
  <c r="AX44" i="8"/>
  <c r="AY44" i="8"/>
  <c r="AZ44" i="8"/>
  <c r="BA44" i="8"/>
  <c r="BB44" i="8"/>
  <c r="BC44" i="8"/>
  <c r="BD44" i="8"/>
  <c r="BE44" i="8"/>
  <c r="BF44" i="8"/>
  <c r="BG44" i="8"/>
  <c r="BH44" i="8"/>
  <c r="BI44" i="8"/>
  <c r="BJ44" i="8"/>
  <c r="BK46" i="8"/>
  <c r="BK47" i="8" s="1"/>
  <c r="C47" i="8"/>
  <c r="D47" i="8"/>
  <c r="E47" i="8"/>
  <c r="F47" i="8"/>
  <c r="G47" i="8"/>
  <c r="H47" i="8"/>
  <c r="I47" i="8"/>
  <c r="J47" i="8"/>
  <c r="K47" i="8"/>
  <c r="L47" i="8"/>
  <c r="M47" i="8"/>
  <c r="N47" i="8"/>
  <c r="O47" i="8"/>
  <c r="P47" i="8"/>
  <c r="Q47" i="8"/>
  <c r="R47" i="8"/>
  <c r="S47" i="8"/>
  <c r="T47" i="8"/>
  <c r="U47" i="8"/>
  <c r="V47" i="8"/>
  <c r="W47" i="8"/>
  <c r="X47" i="8"/>
  <c r="Y47" i="8"/>
  <c r="Z47" i="8"/>
  <c r="AA47" i="8"/>
  <c r="AB47" i="8"/>
  <c r="AC47" i="8"/>
  <c r="AD47" i="8"/>
  <c r="AE47" i="8"/>
  <c r="AF47" i="8"/>
  <c r="AG47" i="8"/>
  <c r="AH47" i="8"/>
  <c r="AI47" i="8"/>
  <c r="AJ47" i="8"/>
  <c r="AK47" i="8"/>
  <c r="AL47" i="8"/>
  <c r="AM47" i="8"/>
  <c r="AN47" i="8"/>
  <c r="AO47" i="8"/>
  <c r="AP47" i="8"/>
  <c r="AQ47" i="8"/>
  <c r="AR47" i="8"/>
  <c r="AS47" i="8"/>
  <c r="AT47" i="8"/>
  <c r="AU47" i="8"/>
  <c r="AV47" i="8"/>
  <c r="AW47" i="8"/>
  <c r="AX47" i="8"/>
  <c r="AY47" i="8"/>
  <c r="AZ47" i="8"/>
  <c r="BA47" i="8"/>
  <c r="BB47" i="8"/>
  <c r="BC47" i="8"/>
  <c r="BD47" i="8"/>
  <c r="BE47" i="8"/>
  <c r="BF47" i="8"/>
  <c r="BG47" i="8"/>
  <c r="BH47" i="8"/>
  <c r="BI47" i="8"/>
  <c r="BJ47" i="8"/>
  <c r="BK52" i="8"/>
  <c r="BK53" i="8"/>
  <c r="BK9" i="8"/>
  <c r="AL25" i="8"/>
  <c r="BI25" i="8" l="1"/>
  <c r="AW25" i="8"/>
  <c r="AI34" i="8"/>
  <c r="Q34" i="8"/>
  <c r="AR34" i="8"/>
  <c r="AN34" i="8"/>
  <c r="AL34" i="8"/>
  <c r="AJ34" i="8"/>
  <c r="AH34" i="8"/>
  <c r="AF34" i="8"/>
  <c r="Z34" i="8"/>
  <c r="T34" i="8"/>
  <c r="R34" i="8"/>
  <c r="N34" i="8"/>
  <c r="L34" i="8"/>
  <c r="BA34" i="8"/>
  <c r="R25" i="8"/>
  <c r="AD25" i="8"/>
  <c r="AT25" i="8"/>
  <c r="BB25" i="8"/>
  <c r="O25" i="8"/>
  <c r="AO25" i="8"/>
  <c r="BE25" i="8"/>
  <c r="D34" i="8"/>
  <c r="AI48" i="8"/>
  <c r="AE48" i="8"/>
  <c r="Y34" i="8"/>
  <c r="Q25" i="8"/>
  <c r="AE25" i="8"/>
  <c r="BG48" i="8"/>
  <c r="BE48" i="8"/>
  <c r="AO48" i="8"/>
  <c r="AM48" i="8"/>
  <c r="AK48" i="8"/>
  <c r="AG48" i="8"/>
  <c r="AA48" i="8"/>
  <c r="Q48" i="8"/>
  <c r="O48" i="8"/>
  <c r="I48" i="8"/>
  <c r="E48" i="8"/>
  <c r="C48" i="8"/>
  <c r="C55" i="8" s="1"/>
  <c r="AY34" i="8"/>
  <c r="AW34" i="8"/>
  <c r="AU34" i="8"/>
  <c r="AS34" i="8"/>
  <c r="AQ34" i="8"/>
  <c r="AO34" i="8"/>
  <c r="AM34" i="8"/>
  <c r="AK34" i="8"/>
  <c r="AG34" i="8"/>
  <c r="AC34" i="8"/>
  <c r="AA34" i="8"/>
  <c r="W34" i="8"/>
  <c r="S34" i="8"/>
  <c r="AB48" i="8"/>
  <c r="V48" i="8"/>
  <c r="F48" i="8"/>
  <c r="I34" i="8"/>
  <c r="G34" i="8"/>
  <c r="E34" i="8"/>
  <c r="E25" i="8"/>
  <c r="AA25" i="8"/>
  <c r="AU25" i="8"/>
  <c r="AY25" i="8"/>
  <c r="BA25" i="8"/>
  <c r="BC25" i="8"/>
  <c r="BG25" i="8"/>
  <c r="J25" i="8"/>
  <c r="T25" i="8"/>
  <c r="AF25" i="8"/>
  <c r="AH25" i="8"/>
  <c r="AP25" i="8"/>
  <c r="AX25" i="8"/>
  <c r="AZ48" i="8"/>
  <c r="AX48" i="8"/>
  <c r="AV48" i="8"/>
  <c r="AT48" i="8"/>
  <c r="AR48" i="8"/>
  <c r="AP48" i="8"/>
  <c r="AN48" i="8"/>
  <c r="AH48" i="8"/>
  <c r="Z48" i="8"/>
  <c r="D48" i="8"/>
  <c r="AB34" i="8"/>
  <c r="J34" i="8"/>
  <c r="H34" i="8"/>
  <c r="F34" i="8"/>
  <c r="M34" i="8"/>
  <c r="F25" i="8"/>
  <c r="F55" i="8" s="1"/>
  <c r="H25" i="8"/>
  <c r="L25" i="8"/>
  <c r="N25" i="8"/>
  <c r="P25" i="8"/>
  <c r="V25" i="8"/>
  <c r="X25" i="8"/>
  <c r="Z25" i="8"/>
  <c r="AJ25" i="8"/>
  <c r="AN25" i="8"/>
  <c r="AR25" i="8"/>
  <c r="AV25" i="8"/>
  <c r="AZ25" i="8"/>
  <c r="BD25" i="8"/>
  <c r="BF25" i="8"/>
  <c r="BH25" i="8"/>
  <c r="BJ25" i="8"/>
  <c r="AY48" i="8"/>
  <c r="Y48" i="8"/>
  <c r="U48" i="8"/>
  <c r="S48" i="8"/>
  <c r="BI48" i="8"/>
  <c r="AQ48" i="8"/>
  <c r="AC48" i="8"/>
  <c r="K48" i="8"/>
  <c r="BC48" i="8"/>
  <c r="W48" i="8"/>
  <c r="M48" i="8"/>
  <c r="AH55" i="8"/>
  <c r="AT34" i="8"/>
  <c r="AD34" i="8"/>
  <c r="X34" i="8"/>
  <c r="U34" i="8"/>
  <c r="O34" i="8"/>
  <c r="BK34" i="8"/>
  <c r="AZ34" i="8"/>
  <c r="AX34" i="8"/>
  <c r="AX55" i="8" s="1"/>
  <c r="AV34" i="8"/>
  <c r="AP34" i="8"/>
  <c r="V34" i="8"/>
  <c r="P34" i="8"/>
  <c r="G25" i="8"/>
  <c r="I25" i="8"/>
  <c r="K25" i="8"/>
  <c r="U25" i="8"/>
  <c r="W25" i="8"/>
  <c r="AM25" i="8"/>
  <c r="BK24" i="8"/>
  <c r="BK25" i="8" s="1"/>
  <c r="S25" i="8"/>
  <c r="AI25" i="8"/>
  <c r="AK25" i="8"/>
  <c r="K42" i="9"/>
  <c r="BA48" i="8"/>
  <c r="AW48" i="8"/>
  <c r="AU48" i="8"/>
  <c r="AS48" i="8"/>
  <c r="G48" i="8"/>
  <c r="AN55" i="8"/>
  <c r="BJ48" i="8"/>
  <c r="BH48" i="8"/>
  <c r="BH55" i="8" s="1"/>
  <c r="BF48" i="8"/>
  <c r="BF55" i="8" s="1"/>
  <c r="BD48" i="8"/>
  <c r="BB48" i="8"/>
  <c r="AL48" i="8"/>
  <c r="AJ48" i="8"/>
  <c r="AF48" i="8"/>
  <c r="AF55" i="8" s="1"/>
  <c r="AD48" i="8"/>
  <c r="X48" i="8"/>
  <c r="T48" i="8"/>
  <c r="R48" i="8"/>
  <c r="P48" i="8"/>
  <c r="N48" i="8"/>
  <c r="L48" i="8"/>
  <c r="L55" i="8" s="1"/>
  <c r="J48" i="8"/>
  <c r="H48" i="8"/>
  <c r="AY55" i="8"/>
  <c r="BE55" i="8"/>
  <c r="AE34" i="8"/>
  <c r="K34" i="8"/>
  <c r="N55" i="8"/>
  <c r="M25" i="8"/>
  <c r="Y25" i="8"/>
  <c r="AC25" i="8"/>
  <c r="AG25" i="8"/>
  <c r="AQ25" i="8"/>
  <c r="AS25" i="8"/>
  <c r="BJ55" i="8" l="1"/>
  <c r="BI55" i="8"/>
  <c r="T55" i="8"/>
  <c r="AJ55" i="8"/>
  <c r="AG55" i="8"/>
  <c r="AE55" i="8"/>
  <c r="R55" i="8"/>
  <c r="AL55" i="8"/>
  <c r="AI55" i="8"/>
  <c r="O55" i="8"/>
  <c r="Z55" i="8"/>
  <c r="AD55" i="8"/>
  <c r="BB55" i="8"/>
  <c r="BA55" i="8"/>
  <c r="D55" i="8"/>
  <c r="AA55" i="8"/>
  <c r="AV55" i="8"/>
  <c r="M55" i="8"/>
  <c r="AU55" i="8"/>
  <c r="AK55" i="8"/>
  <c r="BD55" i="8"/>
  <c r="S55" i="8"/>
  <c r="AM55" i="8"/>
  <c r="BG55" i="8"/>
  <c r="AB55" i="8"/>
  <c r="AO55" i="8"/>
  <c r="Q55" i="8"/>
  <c r="AW55" i="8"/>
  <c r="AC55" i="8"/>
  <c r="J55" i="8"/>
  <c r="AZ55" i="8"/>
  <c r="V55" i="8"/>
  <c r="AR55" i="8"/>
  <c r="BC55" i="8"/>
  <c r="E55" i="8"/>
  <c r="I55" i="8"/>
  <c r="AS55" i="8"/>
  <c r="H55" i="8"/>
  <c r="U55" i="8"/>
  <c r="AP55" i="8"/>
  <c r="W55" i="8"/>
  <c r="AT55" i="8"/>
  <c r="AQ55" i="8"/>
  <c r="BK48" i="8"/>
  <c r="BK55" i="8" s="1"/>
  <c r="Y55" i="8"/>
  <c r="P55" i="8"/>
  <c r="K55" i="8"/>
  <c r="G55" i="8"/>
  <c r="X55" i="8"/>
</calcChain>
</file>

<file path=xl/sharedStrings.xml><?xml version="1.0" encoding="utf-8"?>
<sst xmlns="http://schemas.openxmlformats.org/spreadsheetml/2006/main" count="153" uniqueCount="112">
  <si>
    <t>A</t>
  </si>
  <si>
    <t>B</t>
  </si>
  <si>
    <t>ELSS</t>
  </si>
  <si>
    <t>Gilt</t>
  </si>
  <si>
    <t>D</t>
  </si>
  <si>
    <t>F</t>
  </si>
  <si>
    <t>INCOME / DEBT ORIENTED SCHEMES</t>
  </si>
  <si>
    <t>GROWTH / EQUITY ORIENTED SCHEMES</t>
  </si>
  <si>
    <t>BALANCED SCHEMES</t>
  </si>
  <si>
    <t>EXCHANGE TRADED FUND</t>
  </si>
  <si>
    <t>FMP</t>
  </si>
  <si>
    <t>Total</t>
  </si>
  <si>
    <t>T15</t>
  </si>
  <si>
    <t>B15</t>
  </si>
  <si>
    <t>Liquid/ Money Market</t>
  </si>
  <si>
    <t>Debt (assured return)</t>
  </si>
  <si>
    <t>Other Debt Schemes</t>
  </si>
  <si>
    <t>Others</t>
  </si>
  <si>
    <t>C</t>
  </si>
  <si>
    <t>Balanced schemes</t>
  </si>
  <si>
    <t>GOLD ETF</t>
  </si>
  <si>
    <t xml:space="preserve">Other ETFs </t>
  </si>
  <si>
    <t>E</t>
  </si>
  <si>
    <t>FUND OF FUNDS INVESTING OVERSEAS</t>
  </si>
  <si>
    <t>Fund of funds investing overseas</t>
  </si>
  <si>
    <t>GRAND TOTAL</t>
  </si>
  <si>
    <t>Fund of Funds Scheme (Domestic)</t>
  </si>
  <si>
    <t>Through Associate Distributors</t>
  </si>
  <si>
    <t>Through Non - Associate Distributors</t>
  </si>
  <si>
    <t xml:space="preserve">T15 : Top 15 cities as identified by AMFI </t>
  </si>
  <si>
    <t xml:space="preserve">B15 : Other than T15  </t>
  </si>
  <si>
    <t xml:space="preserve">Through Direct Plan </t>
  </si>
  <si>
    <t>Scheme Category/ Scheme Name</t>
  </si>
  <si>
    <t xml:space="preserve">1 : Retail Investor </t>
  </si>
  <si>
    <t>2 : Corporates</t>
  </si>
  <si>
    <t>5 : High Networth Individuals</t>
  </si>
  <si>
    <t>I : Contribution of sponsor and its associates in AUM</t>
  </si>
  <si>
    <t>II : Contribution of other than sponsor and its associates in AUM</t>
  </si>
  <si>
    <t>I</t>
  </si>
  <si>
    <t>II</t>
  </si>
  <si>
    <t xml:space="preserve">Scheme names </t>
  </si>
  <si>
    <t>Category of Investor</t>
  </si>
  <si>
    <t xml:space="preserve">Name of the States/ Union Territories </t>
  </si>
  <si>
    <t>Andaman and Nicobar Islands</t>
  </si>
  <si>
    <t>Andhra Pradesh</t>
  </si>
  <si>
    <t>Arunachal Pradesh</t>
  </si>
  <si>
    <t>Assam</t>
  </si>
  <si>
    <t>Bihar</t>
  </si>
  <si>
    <t>Chandigarh</t>
  </si>
  <si>
    <t>Chhattisgarh</t>
  </si>
  <si>
    <t>Dadra and Nagar Haveli</t>
  </si>
  <si>
    <t>Daman and Diu</t>
  </si>
  <si>
    <t>Goa</t>
  </si>
  <si>
    <t>Gujarat</t>
  </si>
  <si>
    <t>Haryana</t>
  </si>
  <si>
    <t>Himachal Pradesh</t>
  </si>
  <si>
    <t>Jammu and Kashmir</t>
  </si>
  <si>
    <t>Jharkhand</t>
  </si>
  <si>
    <t>Karnataka</t>
  </si>
  <si>
    <t>Kerala</t>
  </si>
  <si>
    <t>Lakshadweep</t>
  </si>
  <si>
    <t>Madhya Pradesh</t>
  </si>
  <si>
    <t>Maharashtra</t>
  </si>
  <si>
    <t>Manipur</t>
  </si>
  <si>
    <t>Meghalaya</t>
  </si>
  <si>
    <t>Mizoram</t>
  </si>
  <si>
    <t>Nagaland</t>
  </si>
  <si>
    <t>New Delhi</t>
  </si>
  <si>
    <t>Orissa</t>
  </si>
  <si>
    <t>Pondicherry</t>
  </si>
  <si>
    <t>Punjab</t>
  </si>
  <si>
    <t>Rajasthan</t>
  </si>
  <si>
    <t>Sikkim</t>
  </si>
  <si>
    <t>Tamil Nadu</t>
  </si>
  <si>
    <t>Tripura</t>
  </si>
  <si>
    <t>Uttar Pradesh</t>
  </si>
  <si>
    <t>Uttarakhand</t>
  </si>
  <si>
    <t>West Bengal</t>
  </si>
  <si>
    <t>TOTAL</t>
  </si>
  <si>
    <t>Sl. No.</t>
  </si>
  <si>
    <t>(i)</t>
  </si>
  <si>
    <t>(ii)</t>
  </si>
  <si>
    <t>(iii)</t>
  </si>
  <si>
    <t>(iv)</t>
  </si>
  <si>
    <t>Grand Sub-Total (a+b+c+d+e+f)</t>
  </si>
  <si>
    <t>(v)</t>
  </si>
  <si>
    <t>(vi)</t>
  </si>
  <si>
    <t>Grand Sub-Total</t>
  </si>
  <si>
    <t>Grand Sub-Total (a+b)</t>
  </si>
  <si>
    <t>(a) Sub-Total</t>
  </si>
  <si>
    <t>(b) Sub-Total</t>
  </si>
  <si>
    <t xml:space="preserve">LIQUID SCHEMES </t>
  </si>
  <si>
    <t>OTHER DEBT ORIENTED SCHEMES</t>
  </si>
  <si>
    <t>(f) Sub-Total</t>
  </si>
  <si>
    <t xml:space="preserve"> (e) Sub-Total</t>
  </si>
  <si>
    <t xml:space="preserve"> (d) Sub-Total</t>
  </si>
  <si>
    <t>(c) Sub-Total</t>
  </si>
  <si>
    <t>GOLD EXCHANGE TRADED FUND</t>
  </si>
  <si>
    <t>OTHER EXCHANGE TRADED FUND</t>
  </si>
  <si>
    <t>FUND OF FUNDS INVESTING DOMESTIC</t>
  </si>
  <si>
    <t>Infrastructure Debt Funds</t>
  </si>
  <si>
    <t>3 : Banks/FIs</t>
  </si>
  <si>
    <t>GRAND TOTAL (A+B+C+D+E)</t>
  </si>
  <si>
    <t>4 : FIIs/FPIs</t>
  </si>
  <si>
    <t>Quantum Mutual Fund (All figures in Rs. Crore)</t>
  </si>
  <si>
    <t>Quantum Gold Fund</t>
  </si>
  <si>
    <t>Quantum Liquid / Money Market</t>
  </si>
  <si>
    <t>Telangana</t>
  </si>
  <si>
    <t>Quantum Nifty ETF</t>
  </si>
  <si>
    <t>Note: Name of new states / union territories shall be added alphabetically</t>
  </si>
  <si>
    <t>Table showing State wise /Union Territory wise contribution to AUM of category of schemes as on 31st December 17</t>
  </si>
  <si>
    <t>Quantum Mutual Fund: Net Assets Under Management (AUM) as on 31st December 17 (All figures in Rs. Crore)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</si>
</sst>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 * #,##0.00_ ;_ * \-#,##0.00_ ;_ * &quot;-&quot;??_ ;_ @_ "/>
    <numFmt numFmtId="165" formatCode="_ * #,##0.0000000000_ ;_ * \-#,##0.0000000000_ ;_ * &quot;-&quot;??_ ;_ @_ "/>
    <numFmt numFmtId="166" formatCode="_ * #,##0.0000_ ;_ * \-#,##0.0000_ ;_ * &quot;-&quot;??_ ;_ @_ "/>
    <numFmt numFmtId="167" formatCode="0.000000"/>
  </numFmts>
  <fonts count="18" x14ac:knownFonts="1">
    <font>
      <sz val="10"/>
      <color indexed="8"/>
      <name val="Arial"/>
      <family val="2"/>
      <charset val="1"/>
    </font>
    <font>
      <sz val="10"/>
      <color indexed="8"/>
      <name val="Arial"/>
      <family val="2"/>
      <charset val="1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4"/>
      <name val="Trebuchet MS"/>
      <family val="2"/>
    </font>
    <font>
      <sz val="10"/>
      <name val="Trebuchet MS"/>
      <family val="2"/>
    </font>
    <font>
      <b/>
      <sz val="10"/>
      <name val="Trebuchet MS"/>
      <family val="2"/>
    </font>
    <font>
      <sz val="10"/>
      <color indexed="64"/>
      <name val="Arial"/>
      <family val="2"/>
    </font>
    <font>
      <b/>
      <sz val="12"/>
      <name val="Trebuchet MS"/>
      <family val="2"/>
    </font>
    <font>
      <sz val="12"/>
      <name val="Trebuchet MS"/>
      <family val="2"/>
    </font>
    <font>
      <i/>
      <sz val="10"/>
      <color indexed="8"/>
      <name val="Arial"/>
      <family val="2"/>
    </font>
    <font>
      <sz val="9"/>
      <color indexed="8"/>
      <name val="Arial"/>
      <family val="2"/>
      <charset val="1"/>
    </font>
    <font>
      <b/>
      <sz val="10"/>
      <color indexed="8"/>
      <name val="Arial"/>
      <family val="2"/>
      <charset val="1"/>
    </font>
    <font>
      <b/>
      <sz val="12"/>
      <color theme="1"/>
      <name val="Arial"/>
      <family val="2"/>
    </font>
    <font>
      <sz val="10"/>
      <name val="Arial"/>
      <family val="2"/>
      <charset val="1"/>
    </font>
    <font>
      <b/>
      <sz val="10"/>
      <name val="Arial"/>
      <family val="2"/>
    </font>
    <font>
      <sz val="10"/>
      <name val="Arial"/>
      <family val="2"/>
    </font>
    <font>
      <b/>
      <sz val="9"/>
      <color indexed="8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0" fontId="7" fillId="0" borderId="0"/>
    <xf numFmtId="0" fontId="3" fillId="0" borderId="0"/>
    <xf numFmtId="0" fontId="1" fillId="0" borderId="0"/>
  </cellStyleXfs>
  <cellXfs count="126">
    <xf numFmtId="0" fontId="0" fillId="0" borderId="0" xfId="0"/>
    <xf numFmtId="0" fontId="5" fillId="0" borderId="0" xfId="3" applyFont="1"/>
    <xf numFmtId="2" fontId="5" fillId="0" borderId="0" xfId="3" applyNumberFormat="1" applyFont="1"/>
    <xf numFmtId="0" fontId="0" fillId="0" borderId="0" xfId="0" applyBorder="1"/>
    <xf numFmtId="0" fontId="2" fillId="0" borderId="0" xfId="0" applyFont="1" applyBorder="1"/>
    <xf numFmtId="2" fontId="6" fillId="0" borderId="0" xfId="3" applyNumberFormat="1" applyFont="1" applyAlignment="1">
      <alignment horizontal="center"/>
    </xf>
    <xf numFmtId="0" fontId="6" fillId="0" borderId="0" xfId="3" applyFont="1" applyAlignment="1">
      <alignment horizontal="center"/>
    </xf>
    <xf numFmtId="0" fontId="6" fillId="0" borderId="0" xfId="3" applyFont="1"/>
    <xf numFmtId="2" fontId="9" fillId="0" borderId="0" xfId="3" applyNumberFormat="1" applyFont="1"/>
    <xf numFmtId="0" fontId="9" fillId="0" borderId="0" xfId="3" applyFont="1"/>
    <xf numFmtId="2" fontId="8" fillId="0" borderId="0" xfId="3" applyNumberFormat="1" applyFont="1"/>
    <xf numFmtId="0" fontId="8" fillId="0" borderId="0" xfId="3" applyFont="1"/>
    <xf numFmtId="0" fontId="6" fillId="0" borderId="1" xfId="3" applyNumberFormat="1" applyFont="1" applyFill="1" applyBorder="1" applyAlignment="1">
      <alignment horizontal="center" wrapText="1"/>
    </xf>
    <xf numFmtId="0" fontId="6" fillId="0" borderId="2" xfId="3" applyNumberFormat="1" applyFont="1" applyFill="1" applyBorder="1" applyAlignment="1">
      <alignment horizontal="center" wrapText="1"/>
    </xf>
    <xf numFmtId="0" fontId="6" fillId="0" borderId="3" xfId="3" applyNumberFormat="1" applyFont="1" applyFill="1" applyBorder="1" applyAlignment="1">
      <alignment horizontal="center" wrapText="1"/>
    </xf>
    <xf numFmtId="0" fontId="2" fillId="0" borderId="4" xfId="0" applyFont="1" applyBorder="1"/>
    <xf numFmtId="0" fontId="2" fillId="0" borderId="0" xfId="0" applyFont="1" applyFill="1" applyBorder="1"/>
    <xf numFmtId="0" fontId="11" fillId="0" borderId="1" xfId="2" applyFont="1" applyBorder="1" applyAlignment="1">
      <alignment horizontal="center"/>
    </xf>
    <xf numFmtId="0" fontId="11" fillId="0" borderId="1" xfId="2" applyFont="1" applyBorder="1" applyAlignment="1">
      <alignment horizontal="left"/>
    </xf>
    <xf numFmtId="0" fontId="11" fillId="0" borderId="1" xfId="2" applyFont="1" applyBorder="1"/>
    <xf numFmtId="2" fontId="6" fillId="0" borderId="1" xfId="3" applyNumberFormat="1" applyFont="1" applyFill="1" applyBorder="1" applyAlignment="1">
      <alignment horizontal="center" vertical="top" wrapText="1"/>
    </xf>
    <xf numFmtId="0" fontId="2" fillId="0" borderId="0" xfId="0" applyFont="1" applyBorder="1" applyAlignment="1">
      <alignment horizontal="right" wrapText="1"/>
    </xf>
    <xf numFmtId="0" fontId="2" fillId="0" borderId="5" xfId="0" applyFont="1" applyBorder="1" applyAlignment="1">
      <alignment wrapText="1"/>
    </xf>
    <xf numFmtId="0" fontId="0" fillId="0" borderId="5" xfId="0" applyFont="1" applyBorder="1" applyAlignment="1">
      <alignment wrapText="1"/>
    </xf>
    <xf numFmtId="0" fontId="0" fillId="0" borderId="5" xfId="0" applyBorder="1" applyAlignment="1">
      <alignment horizontal="right" wrapText="1"/>
    </xf>
    <xf numFmtId="0" fontId="2" fillId="0" borderId="5" xfId="0" applyFont="1" applyBorder="1" applyAlignment="1">
      <alignment horizontal="right" wrapText="1"/>
    </xf>
    <xf numFmtId="0" fontId="10" fillId="0" borderId="5" xfId="0" applyFont="1" applyBorder="1" applyAlignment="1">
      <alignment wrapText="1"/>
    </xf>
    <xf numFmtId="0" fontId="2" fillId="0" borderId="5" xfId="0" applyFont="1" applyBorder="1" applyAlignment="1">
      <alignment horizontal="center" wrapText="1"/>
    </xf>
    <xf numFmtId="0" fontId="2" fillId="0" borderId="6" xfId="0" applyFont="1" applyBorder="1" applyAlignment="1">
      <alignment horizontal="right"/>
    </xf>
    <xf numFmtId="2" fontId="6" fillId="0" borderId="6" xfId="3" applyNumberFormat="1" applyFont="1" applyFill="1" applyBorder="1"/>
    <xf numFmtId="0" fontId="2" fillId="0" borderId="7" xfId="0" applyFont="1" applyBorder="1"/>
    <xf numFmtId="0" fontId="0" fillId="0" borderId="5" xfId="0" applyBorder="1" applyAlignment="1">
      <alignment wrapText="1"/>
    </xf>
    <xf numFmtId="164" fontId="0" fillId="0" borderId="2" xfId="1" applyFont="1" applyBorder="1"/>
    <xf numFmtId="164" fontId="0" fillId="0" borderId="1" xfId="1" applyFont="1" applyBorder="1"/>
    <xf numFmtId="164" fontId="0" fillId="0" borderId="3" xfId="1" applyFont="1" applyBorder="1"/>
    <xf numFmtId="164" fontId="0" fillId="0" borderId="4" xfId="1" applyFont="1" applyBorder="1"/>
    <xf numFmtId="164" fontId="2" fillId="0" borderId="4" xfId="1" applyFont="1" applyBorder="1"/>
    <xf numFmtId="164" fontId="0" fillId="0" borderId="6" xfId="1" applyFont="1" applyBorder="1"/>
    <xf numFmtId="164" fontId="0" fillId="0" borderId="8" xfId="1" applyFont="1" applyBorder="1"/>
    <xf numFmtId="164" fontId="0" fillId="0" borderId="1" xfId="1" applyFont="1" applyBorder="1" applyAlignment="1">
      <alignment horizontal="center"/>
    </xf>
    <xf numFmtId="164" fontId="0" fillId="0" borderId="2" xfId="1" applyFont="1" applyBorder="1" applyAlignment="1">
      <alignment horizontal="center"/>
    </xf>
    <xf numFmtId="164" fontId="11" fillId="0" borderId="1" xfId="1" applyFont="1" applyBorder="1" applyAlignment="1">
      <alignment horizontal="left"/>
    </xf>
    <xf numFmtId="164" fontId="11" fillId="0" borderId="1" xfId="1" applyFont="1" applyBorder="1"/>
    <xf numFmtId="164" fontId="0" fillId="0" borderId="0" xfId="0" applyNumberFormat="1" applyBorder="1"/>
    <xf numFmtId="164" fontId="6" fillId="0" borderId="1" xfId="1" applyFont="1" applyFill="1" applyBorder="1" applyAlignment="1">
      <alignment horizontal="center" vertical="top" wrapText="1"/>
    </xf>
    <xf numFmtId="164" fontId="0" fillId="0" borderId="0" xfId="1" applyFont="1"/>
    <xf numFmtId="0" fontId="12" fillId="0" borderId="1" xfId="0" applyFont="1" applyBorder="1"/>
    <xf numFmtId="164" fontId="12" fillId="0" borderId="1" xfId="1" applyFont="1" applyBorder="1"/>
    <xf numFmtId="0" fontId="2" fillId="0" borderId="1" xfId="0" applyFont="1" applyBorder="1"/>
    <xf numFmtId="164" fontId="0" fillId="0" borderId="8" xfId="1" applyFont="1" applyBorder="1" applyAlignment="1">
      <alignment horizontal="center"/>
    </xf>
    <xf numFmtId="2" fontId="6" fillId="0" borderId="0" xfId="3" applyNumberFormat="1" applyFont="1"/>
    <xf numFmtId="2" fontId="0" fillId="0" borderId="0" xfId="0" applyNumberFormat="1" applyBorder="1"/>
    <xf numFmtId="0" fontId="0" fillId="2" borderId="10" xfId="0" applyFill="1" applyBorder="1" applyAlignment="1">
      <alignment horizontal="right" wrapText="1"/>
    </xf>
    <xf numFmtId="164" fontId="0" fillId="0" borderId="5" xfId="1" applyFont="1" applyBorder="1"/>
    <xf numFmtId="0" fontId="0" fillId="0" borderId="10" xfId="0" applyBorder="1" applyAlignment="1">
      <alignment horizontal="right" wrapText="1"/>
    </xf>
    <xf numFmtId="164" fontId="2" fillId="0" borderId="5" xfId="1" applyFont="1" applyBorder="1"/>
    <xf numFmtId="164" fontId="14" fillId="0" borderId="2" xfId="1" applyFont="1" applyBorder="1"/>
    <xf numFmtId="2" fontId="2" fillId="0" borderId="0" xfId="0" applyNumberFormat="1" applyFont="1" applyBorder="1"/>
    <xf numFmtId="0" fontId="16" fillId="0" borderId="4" xfId="0" applyFont="1" applyBorder="1"/>
    <xf numFmtId="0" fontId="16" fillId="2" borderId="5" xfId="0" applyFont="1" applyFill="1" applyBorder="1" applyAlignment="1">
      <alignment horizontal="right" wrapText="1"/>
    </xf>
    <xf numFmtId="164" fontId="16" fillId="0" borderId="2" xfId="1" applyFont="1" applyBorder="1"/>
    <xf numFmtId="164" fontId="16" fillId="0" borderId="1" xfId="1" applyFont="1" applyBorder="1"/>
    <xf numFmtId="164" fontId="16" fillId="0" borderId="3" xfId="1" applyFont="1" applyBorder="1"/>
    <xf numFmtId="164" fontId="16" fillId="0" borderId="0" xfId="0" applyNumberFormat="1" applyFont="1" applyBorder="1"/>
    <xf numFmtId="2" fontId="16" fillId="0" borderId="0" xfId="0" applyNumberFormat="1" applyFont="1" applyBorder="1"/>
    <xf numFmtId="0" fontId="16" fillId="0" borderId="0" xfId="0" applyFont="1" applyBorder="1"/>
    <xf numFmtId="0" fontId="16" fillId="0" borderId="5" xfId="0" applyFont="1" applyBorder="1" applyAlignment="1">
      <alignment horizontal="right" wrapText="1"/>
    </xf>
    <xf numFmtId="164" fontId="15" fillId="0" borderId="2" xfId="1" applyFont="1" applyBorder="1"/>
    <xf numFmtId="0" fontId="15" fillId="0" borderId="4" xfId="0" applyFont="1" applyBorder="1"/>
    <xf numFmtId="0" fontId="16" fillId="0" borderId="5" xfId="0" applyFont="1" applyBorder="1" applyAlignment="1">
      <alignment wrapText="1"/>
    </xf>
    <xf numFmtId="164" fontId="16" fillId="0" borderId="2" xfId="1" applyFont="1" applyFill="1" applyBorder="1"/>
    <xf numFmtId="164" fontId="16" fillId="0" borderId="0" xfId="1" applyFont="1" applyBorder="1"/>
    <xf numFmtId="0" fontId="15" fillId="0" borderId="5" xfId="0" applyFont="1" applyBorder="1" applyAlignment="1">
      <alignment horizontal="right" wrapText="1"/>
    </xf>
    <xf numFmtId="164" fontId="15" fillId="0" borderId="4" xfId="1" applyFont="1" applyBorder="1"/>
    <xf numFmtId="0" fontId="15" fillId="0" borderId="5" xfId="0" applyFont="1" applyBorder="1" applyAlignment="1">
      <alignment wrapText="1"/>
    </xf>
    <xf numFmtId="164" fontId="16" fillId="0" borderId="4" xfId="1" applyFont="1" applyBorder="1"/>
    <xf numFmtId="164" fontId="16" fillId="0" borderId="2" xfId="1" applyNumberFormat="1" applyFont="1" applyBorder="1"/>
    <xf numFmtId="164" fontId="16" fillId="0" borderId="1" xfId="1" applyNumberFormat="1" applyFont="1" applyBorder="1"/>
    <xf numFmtId="165" fontId="16" fillId="0" borderId="1" xfId="1" applyNumberFormat="1" applyFont="1" applyBorder="1"/>
    <xf numFmtId="164" fontId="16" fillId="0" borderId="3" xfId="1" applyNumberFormat="1" applyFont="1" applyBorder="1"/>
    <xf numFmtId="0" fontId="16" fillId="0" borderId="5" xfId="0" applyFont="1" applyFill="1" applyBorder="1" applyAlignment="1">
      <alignment horizontal="right" wrapText="1"/>
    </xf>
    <xf numFmtId="166" fontId="16" fillId="0" borderId="1" xfId="1" applyNumberFormat="1" applyFont="1" applyBorder="1"/>
    <xf numFmtId="164" fontId="16" fillId="0" borderId="1" xfId="0" applyNumberFormat="1" applyFont="1" applyBorder="1"/>
    <xf numFmtId="164" fontId="2" fillId="0" borderId="2" xfId="1" applyFont="1" applyBorder="1"/>
    <xf numFmtId="164" fontId="17" fillId="0" borderId="1" xfId="1" applyFont="1" applyBorder="1" applyAlignment="1">
      <alignment horizontal="left"/>
    </xf>
    <xf numFmtId="167" fontId="0" fillId="0" borderId="0" xfId="0" applyNumberFormat="1"/>
    <xf numFmtId="167" fontId="0" fillId="0" borderId="0" xfId="1" applyNumberFormat="1" applyFont="1"/>
    <xf numFmtId="165" fontId="0" fillId="0" borderId="0" xfId="0" applyNumberFormat="1"/>
    <xf numFmtId="2" fontId="0" fillId="0" borderId="0" xfId="0" applyNumberFormat="1"/>
    <xf numFmtId="164" fontId="0" fillId="0" borderId="8" xfId="1" applyFont="1" applyBorder="1" applyAlignment="1">
      <alignment horizontal="center"/>
    </xf>
    <xf numFmtId="164" fontId="0" fillId="0" borderId="10" xfId="1" applyFont="1" applyBorder="1" applyAlignment="1">
      <alignment horizontal="center"/>
    </xf>
    <xf numFmtId="164" fontId="0" fillId="0" borderId="6" xfId="1" applyFont="1" applyBorder="1" applyAlignment="1">
      <alignment horizontal="center"/>
    </xf>
    <xf numFmtId="164" fontId="16" fillId="0" borderId="9" xfId="1" applyFont="1" applyBorder="1" applyAlignment="1">
      <alignment horizontal="center"/>
    </xf>
    <xf numFmtId="164" fontId="16" fillId="0" borderId="10" xfId="1" applyFont="1" applyBorder="1" applyAlignment="1">
      <alignment horizontal="center"/>
    </xf>
    <xf numFmtId="164" fontId="16" fillId="0" borderId="5" xfId="1" applyFont="1" applyBorder="1" applyAlignment="1">
      <alignment horizontal="center"/>
    </xf>
    <xf numFmtId="164" fontId="0" fillId="0" borderId="9" xfId="1" applyFont="1" applyBorder="1" applyAlignment="1">
      <alignment horizontal="center"/>
    </xf>
    <xf numFmtId="164" fontId="0" fillId="0" borderId="5" xfId="1" applyFont="1" applyBorder="1" applyAlignment="1">
      <alignment horizontal="center"/>
    </xf>
    <xf numFmtId="164" fontId="2" fillId="0" borderId="9" xfId="1" applyFont="1" applyBorder="1" applyAlignment="1">
      <alignment horizontal="center"/>
    </xf>
    <xf numFmtId="164" fontId="2" fillId="0" borderId="10" xfId="1" applyFont="1" applyBorder="1" applyAlignment="1">
      <alignment horizontal="center"/>
    </xf>
    <xf numFmtId="164" fontId="2" fillId="0" borderId="5" xfId="1" applyFont="1" applyBorder="1" applyAlignment="1">
      <alignment horizontal="center"/>
    </xf>
    <xf numFmtId="49" fontId="13" fillId="0" borderId="11" xfId="2" applyNumberFormat="1" applyFont="1" applyFill="1" applyBorder="1" applyAlignment="1">
      <alignment horizontal="center" vertical="center" wrapText="1"/>
    </xf>
    <xf numFmtId="49" fontId="13" fillId="0" borderId="4" xfId="2" applyNumberFormat="1" applyFont="1" applyFill="1" applyBorder="1" applyAlignment="1">
      <alignment horizontal="center" vertical="center" wrapText="1"/>
    </xf>
    <xf numFmtId="2" fontId="8" fillId="0" borderId="19" xfId="3" applyNumberFormat="1" applyFont="1" applyFill="1" applyBorder="1" applyAlignment="1">
      <alignment horizontal="center" vertical="top" wrapText="1"/>
    </xf>
    <xf numFmtId="2" fontId="8" fillId="0" borderId="20" xfId="3" applyNumberFormat="1" applyFont="1" applyFill="1" applyBorder="1" applyAlignment="1">
      <alignment horizontal="center" vertical="top" wrapText="1"/>
    </xf>
    <xf numFmtId="2" fontId="8" fillId="0" borderId="18" xfId="3" applyNumberFormat="1" applyFont="1" applyFill="1" applyBorder="1" applyAlignment="1">
      <alignment horizontal="center" vertical="top" wrapText="1"/>
    </xf>
    <xf numFmtId="2" fontId="4" fillId="0" borderId="12" xfId="3" applyNumberFormat="1" applyFont="1" applyFill="1" applyBorder="1" applyAlignment="1">
      <alignment horizontal="center" vertical="top" wrapText="1"/>
    </xf>
    <xf numFmtId="2" fontId="4" fillId="0" borderId="13" xfId="3" applyNumberFormat="1" applyFont="1" applyFill="1" applyBorder="1" applyAlignment="1">
      <alignment horizontal="center" vertical="top" wrapText="1"/>
    </xf>
    <xf numFmtId="2" fontId="4" fillId="0" borderId="14" xfId="3" applyNumberFormat="1" applyFont="1" applyFill="1" applyBorder="1" applyAlignment="1">
      <alignment horizontal="center" vertical="top" wrapText="1"/>
    </xf>
    <xf numFmtId="2" fontId="8" fillId="0" borderId="12" xfId="3" applyNumberFormat="1" applyFont="1" applyFill="1" applyBorder="1" applyAlignment="1">
      <alignment horizontal="center"/>
    </xf>
    <xf numFmtId="2" fontId="8" fillId="0" borderId="13" xfId="3" applyNumberFormat="1" applyFont="1" applyFill="1" applyBorder="1" applyAlignment="1">
      <alignment horizontal="center"/>
    </xf>
    <xf numFmtId="2" fontId="8" fillId="0" borderId="14" xfId="3" applyNumberFormat="1" applyFont="1" applyFill="1" applyBorder="1" applyAlignment="1">
      <alignment horizontal="center"/>
    </xf>
    <xf numFmtId="3" fontId="8" fillId="0" borderId="21" xfId="3" applyNumberFormat="1" applyFont="1" applyFill="1" applyBorder="1" applyAlignment="1">
      <alignment horizontal="center" vertical="center" wrapText="1"/>
    </xf>
    <xf numFmtId="3" fontId="8" fillId="0" borderId="22" xfId="3" applyNumberFormat="1" applyFont="1" applyFill="1" applyBorder="1" applyAlignment="1">
      <alignment horizontal="center" vertical="center" wrapText="1"/>
    </xf>
    <xf numFmtId="3" fontId="8" fillId="0" borderId="23" xfId="3" applyNumberFormat="1" applyFont="1" applyFill="1" applyBorder="1" applyAlignment="1">
      <alignment horizontal="center" vertical="center" wrapText="1"/>
    </xf>
    <xf numFmtId="49" fontId="13" fillId="0" borderId="18" xfId="2" applyNumberFormat="1" applyFont="1" applyFill="1" applyBorder="1" applyAlignment="1">
      <alignment horizontal="center" vertical="center" wrapText="1"/>
    </xf>
    <xf numFmtId="49" fontId="13" fillId="0" borderId="5" xfId="2" applyNumberFormat="1" applyFont="1" applyFill="1" applyBorder="1" applyAlignment="1">
      <alignment horizontal="center" vertical="center" wrapText="1"/>
    </xf>
    <xf numFmtId="2" fontId="8" fillId="0" borderId="12" xfId="3" applyNumberFormat="1" applyFont="1" applyFill="1" applyBorder="1" applyAlignment="1">
      <alignment horizontal="center" vertical="top" wrapText="1"/>
    </xf>
    <xf numFmtId="2" fontId="8" fillId="0" borderId="13" xfId="3" applyNumberFormat="1" applyFont="1" applyFill="1" applyBorder="1" applyAlignment="1">
      <alignment horizontal="center" vertical="top" wrapText="1"/>
    </xf>
    <xf numFmtId="2" fontId="8" fillId="0" borderId="14" xfId="3" applyNumberFormat="1" applyFont="1" applyFill="1" applyBorder="1" applyAlignment="1">
      <alignment horizontal="center" vertical="top" wrapText="1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5" xfId="0" applyBorder="1" applyAlignment="1">
      <alignment horizontal="center"/>
    </xf>
    <xf numFmtId="2" fontId="8" fillId="0" borderId="15" xfId="3" applyNumberFormat="1" applyFont="1" applyFill="1" applyBorder="1" applyAlignment="1">
      <alignment horizontal="center" vertical="top" wrapText="1"/>
    </xf>
    <xf numFmtId="2" fontId="8" fillId="0" borderId="16" xfId="3" applyNumberFormat="1" applyFont="1" applyFill="1" applyBorder="1" applyAlignment="1">
      <alignment horizontal="center" vertical="top" wrapText="1"/>
    </xf>
    <xf numFmtId="2" fontId="8" fillId="0" borderId="17" xfId="3" applyNumberFormat="1" applyFont="1" applyFill="1" applyBorder="1" applyAlignment="1">
      <alignment horizontal="center" vertical="top" wrapText="1"/>
    </xf>
    <xf numFmtId="0" fontId="2" fillId="0" borderId="1" xfId="0" applyFont="1" applyBorder="1" applyAlignment="1">
      <alignment horizontal="center"/>
    </xf>
  </cellXfs>
  <cellStyles count="5">
    <cellStyle name="Comma" xfId="1" builtinId="3"/>
    <cellStyle name="Normal" xfId="0" builtinId="0"/>
    <cellStyle name="Normal 2" xfId="2"/>
    <cellStyle name="Normal 2 2" xfId="3"/>
    <cellStyle name="Normal 3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A74"/>
  <sheetViews>
    <sheetView tabSelected="1" zoomScale="85" zoomScaleNormal="85" workbookViewId="0">
      <selection sqref="A1:A5"/>
    </sheetView>
  </sheetViews>
  <sheetFormatPr defaultRowHeight="12.75" x14ac:dyDescent="0.2"/>
  <cols>
    <col min="1" max="1" width="8.5703125" style="3" bestFit="1" customWidth="1"/>
    <col min="2" max="2" width="39" style="3" customWidth="1"/>
    <col min="3" max="4" width="15" style="3" bestFit="1" customWidth="1"/>
    <col min="5" max="6" width="6.28515625" style="3" bestFit="1" customWidth="1"/>
    <col min="7" max="7" width="15" style="3" bestFit="1" customWidth="1"/>
    <col min="8" max="8" width="7.85546875" style="3" bestFit="1" customWidth="1"/>
    <col min="9" max="9" width="6.7109375" style="3" bestFit="1" customWidth="1"/>
    <col min="10" max="11" width="5.7109375" style="3" bestFit="1" customWidth="1"/>
    <col min="12" max="12" width="9" style="3" customWidth="1"/>
    <col min="13" max="14" width="13.85546875" style="3" bestFit="1" customWidth="1"/>
    <col min="15" max="16" width="5.140625" style="3" bestFit="1" customWidth="1"/>
    <col min="17" max="17" width="13.85546875" style="3" bestFit="1" customWidth="1"/>
    <col min="18" max="18" width="7.7109375" style="3" bestFit="1" customWidth="1"/>
    <col min="19" max="19" width="6" style="3" bestFit="1" customWidth="1"/>
    <col min="20" max="21" width="5.140625" style="3" bestFit="1" customWidth="1"/>
    <col min="22" max="22" width="6.85546875" style="3" customWidth="1"/>
    <col min="23" max="23" width="5.140625" style="3" bestFit="1" customWidth="1"/>
    <col min="24" max="24" width="12.7109375" style="3" bestFit="1" customWidth="1"/>
    <col min="25" max="27" width="5.140625" style="3" bestFit="1" customWidth="1"/>
    <col min="28" max="28" width="12.7109375" style="3" bestFit="1" customWidth="1"/>
    <col min="29" max="29" width="5.7109375" style="3" bestFit="1" customWidth="1"/>
    <col min="30" max="31" width="5.140625" style="3" bestFit="1" customWidth="1"/>
    <col min="32" max="32" width="12.7109375" style="3" bestFit="1" customWidth="1"/>
    <col min="33" max="37" width="5.140625" style="3" bestFit="1" customWidth="1"/>
    <col min="38" max="38" width="12.7109375" style="3" bestFit="1" customWidth="1"/>
    <col min="39" max="42" width="5.140625" style="3" bestFit="1" customWidth="1"/>
    <col min="43" max="47" width="4.85546875" style="3" bestFit="1" customWidth="1"/>
    <col min="48" max="48" width="6.7109375" style="3" bestFit="1" customWidth="1"/>
    <col min="49" max="49" width="5.7109375" style="3" bestFit="1" customWidth="1"/>
    <col min="50" max="51" width="4.85546875" style="3" bestFit="1" customWidth="1"/>
    <col min="52" max="52" width="6.7109375" style="3" bestFit="1" customWidth="1"/>
    <col min="53" max="53" width="5.7109375" style="3" bestFit="1" customWidth="1"/>
    <col min="54" max="57" width="4.85546875" style="3" bestFit="1" customWidth="1"/>
    <col min="58" max="58" width="6.85546875" style="3" customWidth="1"/>
    <col min="59" max="59" width="5.7109375" style="3" bestFit="1" customWidth="1"/>
    <col min="60" max="61" width="4.85546875" style="3" bestFit="1" customWidth="1"/>
    <col min="62" max="62" width="5.7109375" style="3" bestFit="1" customWidth="1"/>
    <col min="63" max="63" width="17.28515625" style="3" bestFit="1" customWidth="1"/>
    <col min="64" max="64" width="9.140625" style="3"/>
    <col min="65" max="65" width="9.140625" style="51"/>
    <col min="66" max="254" width="9.140625" style="3"/>
    <col min="255" max="255" width="8.5703125" style="3" bestFit="1" customWidth="1"/>
    <col min="256" max="256" width="39" style="3" customWidth="1"/>
    <col min="257" max="258" width="15" style="3" bestFit="1" customWidth="1"/>
    <col min="259" max="260" width="6.28515625" style="3" bestFit="1" customWidth="1"/>
    <col min="261" max="261" width="15" style="3" bestFit="1" customWidth="1"/>
    <col min="262" max="262" width="7.85546875" style="3" bestFit="1" customWidth="1"/>
    <col min="263" max="263" width="6.7109375" style="3" bestFit="1" customWidth="1"/>
    <col min="264" max="265" width="5.7109375" style="3" bestFit="1" customWidth="1"/>
    <col min="266" max="266" width="9" style="3" customWidth="1"/>
    <col min="267" max="268" width="13.85546875" style="3" bestFit="1" customWidth="1"/>
    <col min="269" max="270" width="5.140625" style="3" bestFit="1" customWidth="1"/>
    <col min="271" max="271" width="13.85546875" style="3" bestFit="1" customWidth="1"/>
    <col min="272" max="272" width="7.7109375" style="3" bestFit="1" customWidth="1"/>
    <col min="273" max="273" width="6" style="3" bestFit="1" customWidth="1"/>
    <col min="274" max="275" width="5.140625" style="3" bestFit="1" customWidth="1"/>
    <col min="276" max="276" width="6.85546875" style="3" customWidth="1"/>
    <col min="277" max="277" width="5.140625" style="3" bestFit="1" customWidth="1"/>
    <col min="278" max="278" width="12.7109375" style="3" bestFit="1" customWidth="1"/>
    <col min="279" max="281" width="5.140625" style="3" bestFit="1" customWidth="1"/>
    <col min="282" max="282" width="12.7109375" style="3" bestFit="1" customWidth="1"/>
    <col min="283" max="283" width="5.7109375" style="3" bestFit="1" customWidth="1"/>
    <col min="284" max="285" width="5.140625" style="3" bestFit="1" customWidth="1"/>
    <col min="286" max="286" width="12.7109375" style="3" bestFit="1" customWidth="1"/>
    <col min="287" max="291" width="5.140625" style="3" bestFit="1" customWidth="1"/>
    <col min="292" max="292" width="12.7109375" style="3" bestFit="1" customWidth="1"/>
    <col min="293" max="296" width="5.140625" style="3" bestFit="1" customWidth="1"/>
    <col min="297" max="301" width="4.85546875" style="3" bestFit="1" customWidth="1"/>
    <col min="302" max="302" width="6.7109375" style="3" bestFit="1" customWidth="1"/>
    <col min="303" max="303" width="5.7109375" style="3" bestFit="1" customWidth="1"/>
    <col min="304" max="305" width="4.85546875" style="3" bestFit="1" customWidth="1"/>
    <col min="306" max="306" width="6.7109375" style="3" bestFit="1" customWidth="1"/>
    <col min="307" max="307" width="5.7109375" style="3" bestFit="1" customWidth="1"/>
    <col min="308" max="311" width="4.85546875" style="3" bestFit="1" customWidth="1"/>
    <col min="312" max="312" width="6.85546875" style="3" customWidth="1"/>
    <col min="313" max="313" width="5.7109375" style="3" bestFit="1" customWidth="1"/>
    <col min="314" max="315" width="4.85546875" style="3" bestFit="1" customWidth="1"/>
    <col min="316" max="316" width="5.7109375" style="3" bestFit="1" customWidth="1"/>
    <col min="317" max="317" width="17.28515625" style="3" bestFit="1" customWidth="1"/>
    <col min="318" max="320" width="9.140625" style="3"/>
    <col min="321" max="321" width="11.7109375" style="3" customWidth="1"/>
    <col min="322" max="510" width="9.140625" style="3"/>
    <col min="511" max="511" width="8.5703125" style="3" bestFit="1" customWidth="1"/>
    <col min="512" max="512" width="39" style="3" customWidth="1"/>
    <col min="513" max="514" width="15" style="3" bestFit="1" customWidth="1"/>
    <col min="515" max="516" width="6.28515625" style="3" bestFit="1" customWidth="1"/>
    <col min="517" max="517" width="15" style="3" bestFit="1" customWidth="1"/>
    <col min="518" max="518" width="7.85546875" style="3" bestFit="1" customWidth="1"/>
    <col min="519" max="519" width="6.7109375" style="3" bestFit="1" customWidth="1"/>
    <col min="520" max="521" width="5.7109375" style="3" bestFit="1" customWidth="1"/>
    <col min="522" max="522" width="9" style="3" customWidth="1"/>
    <col min="523" max="524" width="13.85546875" style="3" bestFit="1" customWidth="1"/>
    <col min="525" max="526" width="5.140625" style="3" bestFit="1" customWidth="1"/>
    <col min="527" max="527" width="13.85546875" style="3" bestFit="1" customWidth="1"/>
    <col min="528" max="528" width="7.7109375" style="3" bestFit="1" customWidth="1"/>
    <col min="529" max="529" width="6" style="3" bestFit="1" customWidth="1"/>
    <col min="530" max="531" width="5.140625" style="3" bestFit="1" customWidth="1"/>
    <col min="532" max="532" width="6.85546875" style="3" customWidth="1"/>
    <col min="533" max="533" width="5.140625" style="3" bestFit="1" customWidth="1"/>
    <col min="534" max="534" width="12.7109375" style="3" bestFit="1" customWidth="1"/>
    <col min="535" max="537" width="5.140625" style="3" bestFit="1" customWidth="1"/>
    <col min="538" max="538" width="12.7109375" style="3" bestFit="1" customWidth="1"/>
    <col min="539" max="539" width="5.7109375" style="3" bestFit="1" customWidth="1"/>
    <col min="540" max="541" width="5.140625" style="3" bestFit="1" customWidth="1"/>
    <col min="542" max="542" width="12.7109375" style="3" bestFit="1" customWidth="1"/>
    <col min="543" max="547" width="5.140625" style="3" bestFit="1" customWidth="1"/>
    <col min="548" max="548" width="12.7109375" style="3" bestFit="1" customWidth="1"/>
    <col min="549" max="552" width="5.140625" style="3" bestFit="1" customWidth="1"/>
    <col min="553" max="557" width="4.85546875" style="3" bestFit="1" customWidth="1"/>
    <col min="558" max="558" width="6.7109375" style="3" bestFit="1" customWidth="1"/>
    <col min="559" max="559" width="5.7109375" style="3" bestFit="1" customWidth="1"/>
    <col min="560" max="561" width="4.85546875" style="3" bestFit="1" customWidth="1"/>
    <col min="562" max="562" width="6.7109375" style="3" bestFit="1" customWidth="1"/>
    <col min="563" max="563" width="5.7109375" style="3" bestFit="1" customWidth="1"/>
    <col min="564" max="567" width="4.85546875" style="3" bestFit="1" customWidth="1"/>
    <col min="568" max="568" width="6.85546875" style="3" customWidth="1"/>
    <col min="569" max="569" width="5.7109375" style="3" bestFit="1" customWidth="1"/>
    <col min="570" max="571" width="4.85546875" style="3" bestFit="1" customWidth="1"/>
    <col min="572" max="572" width="5.7109375" style="3" bestFit="1" customWidth="1"/>
    <col min="573" max="573" width="17.28515625" style="3" bestFit="1" customWidth="1"/>
    <col min="574" max="576" width="9.140625" style="3"/>
    <col min="577" max="577" width="11.7109375" style="3" customWidth="1"/>
    <col min="578" max="766" width="9.140625" style="3"/>
    <col min="767" max="767" width="8.5703125" style="3" bestFit="1" customWidth="1"/>
    <col min="768" max="768" width="39" style="3" customWidth="1"/>
    <col min="769" max="770" width="15" style="3" bestFit="1" customWidth="1"/>
    <col min="771" max="772" width="6.28515625" style="3" bestFit="1" customWidth="1"/>
    <col min="773" max="773" width="15" style="3" bestFit="1" customWidth="1"/>
    <col min="774" max="774" width="7.85546875" style="3" bestFit="1" customWidth="1"/>
    <col min="775" max="775" width="6.7109375" style="3" bestFit="1" customWidth="1"/>
    <col min="776" max="777" width="5.7109375" style="3" bestFit="1" customWidth="1"/>
    <col min="778" max="778" width="9" style="3" customWidth="1"/>
    <col min="779" max="780" width="13.85546875" style="3" bestFit="1" customWidth="1"/>
    <col min="781" max="782" width="5.140625" style="3" bestFit="1" customWidth="1"/>
    <col min="783" max="783" width="13.85546875" style="3" bestFit="1" customWidth="1"/>
    <col min="784" max="784" width="7.7109375" style="3" bestFit="1" customWidth="1"/>
    <col min="785" max="785" width="6" style="3" bestFit="1" customWidth="1"/>
    <col min="786" max="787" width="5.140625" style="3" bestFit="1" customWidth="1"/>
    <col min="788" max="788" width="6.85546875" style="3" customWidth="1"/>
    <col min="789" max="789" width="5.140625" style="3" bestFit="1" customWidth="1"/>
    <col min="790" max="790" width="12.7109375" style="3" bestFit="1" customWidth="1"/>
    <col min="791" max="793" width="5.140625" style="3" bestFit="1" customWidth="1"/>
    <col min="794" max="794" width="12.7109375" style="3" bestFit="1" customWidth="1"/>
    <col min="795" max="795" width="5.7109375" style="3" bestFit="1" customWidth="1"/>
    <col min="796" max="797" width="5.140625" style="3" bestFit="1" customWidth="1"/>
    <col min="798" max="798" width="12.7109375" style="3" bestFit="1" customWidth="1"/>
    <col min="799" max="803" width="5.140625" style="3" bestFit="1" customWidth="1"/>
    <col min="804" max="804" width="12.7109375" style="3" bestFit="1" customWidth="1"/>
    <col min="805" max="808" width="5.140625" style="3" bestFit="1" customWidth="1"/>
    <col min="809" max="813" width="4.85546875" style="3" bestFit="1" customWidth="1"/>
    <col min="814" max="814" width="6.7109375" style="3" bestFit="1" customWidth="1"/>
    <col min="815" max="815" width="5.7109375" style="3" bestFit="1" customWidth="1"/>
    <col min="816" max="817" width="4.85546875" style="3" bestFit="1" customWidth="1"/>
    <col min="818" max="818" width="6.7109375" style="3" bestFit="1" customWidth="1"/>
    <col min="819" max="819" width="5.7109375" style="3" bestFit="1" customWidth="1"/>
    <col min="820" max="823" width="4.85546875" style="3" bestFit="1" customWidth="1"/>
    <col min="824" max="824" width="6.85546875" style="3" customWidth="1"/>
    <col min="825" max="825" width="5.7109375" style="3" bestFit="1" customWidth="1"/>
    <col min="826" max="827" width="4.85546875" style="3" bestFit="1" customWidth="1"/>
    <col min="828" max="828" width="5.7109375" style="3" bestFit="1" customWidth="1"/>
    <col min="829" max="829" width="17.28515625" style="3" bestFit="1" customWidth="1"/>
    <col min="830" max="832" width="9.140625" style="3"/>
    <col min="833" max="833" width="11.7109375" style="3" customWidth="1"/>
    <col min="834" max="1022" width="9.140625" style="3"/>
    <col min="1023" max="1023" width="8.5703125" style="3" bestFit="1" customWidth="1"/>
    <col min="1024" max="1024" width="39" style="3" customWidth="1"/>
    <col min="1025" max="1026" width="15" style="3" bestFit="1" customWidth="1"/>
    <col min="1027" max="1028" width="6.28515625" style="3" bestFit="1" customWidth="1"/>
    <col min="1029" max="1029" width="15" style="3" bestFit="1" customWidth="1"/>
    <col min="1030" max="1030" width="7.85546875" style="3" bestFit="1" customWidth="1"/>
    <col min="1031" max="1031" width="6.7109375" style="3" bestFit="1" customWidth="1"/>
    <col min="1032" max="1033" width="5.7109375" style="3" bestFit="1" customWidth="1"/>
    <col min="1034" max="1034" width="9" style="3" customWidth="1"/>
    <col min="1035" max="1036" width="13.85546875" style="3" bestFit="1" customWidth="1"/>
    <col min="1037" max="1038" width="5.140625" style="3" bestFit="1" customWidth="1"/>
    <col min="1039" max="1039" width="13.85546875" style="3" bestFit="1" customWidth="1"/>
    <col min="1040" max="1040" width="7.7109375" style="3" bestFit="1" customWidth="1"/>
    <col min="1041" max="1041" width="6" style="3" bestFit="1" customWidth="1"/>
    <col min="1042" max="1043" width="5.140625" style="3" bestFit="1" customWidth="1"/>
    <col min="1044" max="1044" width="6.85546875" style="3" customWidth="1"/>
    <col min="1045" max="1045" width="5.140625" style="3" bestFit="1" customWidth="1"/>
    <col min="1046" max="1046" width="12.7109375" style="3" bestFit="1" customWidth="1"/>
    <col min="1047" max="1049" width="5.140625" style="3" bestFit="1" customWidth="1"/>
    <col min="1050" max="1050" width="12.7109375" style="3" bestFit="1" customWidth="1"/>
    <col min="1051" max="1051" width="5.7109375" style="3" bestFit="1" customWidth="1"/>
    <col min="1052" max="1053" width="5.140625" style="3" bestFit="1" customWidth="1"/>
    <col min="1054" max="1054" width="12.7109375" style="3" bestFit="1" customWidth="1"/>
    <col min="1055" max="1059" width="5.140625" style="3" bestFit="1" customWidth="1"/>
    <col min="1060" max="1060" width="12.7109375" style="3" bestFit="1" customWidth="1"/>
    <col min="1061" max="1064" width="5.140625" style="3" bestFit="1" customWidth="1"/>
    <col min="1065" max="1069" width="4.85546875" style="3" bestFit="1" customWidth="1"/>
    <col min="1070" max="1070" width="6.7109375" style="3" bestFit="1" customWidth="1"/>
    <col min="1071" max="1071" width="5.7109375" style="3" bestFit="1" customWidth="1"/>
    <col min="1072" max="1073" width="4.85546875" style="3" bestFit="1" customWidth="1"/>
    <col min="1074" max="1074" width="6.7109375" style="3" bestFit="1" customWidth="1"/>
    <col min="1075" max="1075" width="5.7109375" style="3" bestFit="1" customWidth="1"/>
    <col min="1076" max="1079" width="4.85546875" style="3" bestFit="1" customWidth="1"/>
    <col min="1080" max="1080" width="6.85546875" style="3" customWidth="1"/>
    <col min="1081" max="1081" width="5.7109375" style="3" bestFit="1" customWidth="1"/>
    <col min="1082" max="1083" width="4.85546875" style="3" bestFit="1" customWidth="1"/>
    <col min="1084" max="1084" width="5.7109375" style="3" bestFit="1" customWidth="1"/>
    <col min="1085" max="1085" width="17.28515625" style="3" bestFit="1" customWidth="1"/>
    <col min="1086" max="1088" width="9.140625" style="3"/>
    <col min="1089" max="1089" width="11.7109375" style="3" customWidth="1"/>
    <col min="1090" max="1278" width="9.140625" style="3"/>
    <col min="1279" max="1279" width="8.5703125" style="3" bestFit="1" customWidth="1"/>
    <col min="1280" max="1280" width="39" style="3" customWidth="1"/>
    <col min="1281" max="1282" width="15" style="3" bestFit="1" customWidth="1"/>
    <col min="1283" max="1284" width="6.28515625" style="3" bestFit="1" customWidth="1"/>
    <col min="1285" max="1285" width="15" style="3" bestFit="1" customWidth="1"/>
    <col min="1286" max="1286" width="7.85546875" style="3" bestFit="1" customWidth="1"/>
    <col min="1287" max="1287" width="6.7109375" style="3" bestFit="1" customWidth="1"/>
    <col min="1288" max="1289" width="5.7109375" style="3" bestFit="1" customWidth="1"/>
    <col min="1290" max="1290" width="9" style="3" customWidth="1"/>
    <col min="1291" max="1292" width="13.85546875" style="3" bestFit="1" customWidth="1"/>
    <col min="1293" max="1294" width="5.140625" style="3" bestFit="1" customWidth="1"/>
    <col min="1295" max="1295" width="13.85546875" style="3" bestFit="1" customWidth="1"/>
    <col min="1296" max="1296" width="7.7109375" style="3" bestFit="1" customWidth="1"/>
    <col min="1297" max="1297" width="6" style="3" bestFit="1" customWidth="1"/>
    <col min="1298" max="1299" width="5.140625" style="3" bestFit="1" customWidth="1"/>
    <col min="1300" max="1300" width="6.85546875" style="3" customWidth="1"/>
    <col min="1301" max="1301" width="5.140625" style="3" bestFit="1" customWidth="1"/>
    <col min="1302" max="1302" width="12.7109375" style="3" bestFit="1" customWidth="1"/>
    <col min="1303" max="1305" width="5.140625" style="3" bestFit="1" customWidth="1"/>
    <col min="1306" max="1306" width="12.7109375" style="3" bestFit="1" customWidth="1"/>
    <col min="1307" max="1307" width="5.7109375" style="3" bestFit="1" customWidth="1"/>
    <col min="1308" max="1309" width="5.140625" style="3" bestFit="1" customWidth="1"/>
    <col min="1310" max="1310" width="12.7109375" style="3" bestFit="1" customWidth="1"/>
    <col min="1311" max="1315" width="5.140625" style="3" bestFit="1" customWidth="1"/>
    <col min="1316" max="1316" width="12.7109375" style="3" bestFit="1" customWidth="1"/>
    <col min="1317" max="1320" width="5.140625" style="3" bestFit="1" customWidth="1"/>
    <col min="1321" max="1325" width="4.85546875" style="3" bestFit="1" customWidth="1"/>
    <col min="1326" max="1326" width="6.7109375" style="3" bestFit="1" customWidth="1"/>
    <col min="1327" max="1327" width="5.7109375" style="3" bestFit="1" customWidth="1"/>
    <col min="1328" max="1329" width="4.85546875" style="3" bestFit="1" customWidth="1"/>
    <col min="1330" max="1330" width="6.7109375" style="3" bestFit="1" customWidth="1"/>
    <col min="1331" max="1331" width="5.7109375" style="3" bestFit="1" customWidth="1"/>
    <col min="1332" max="1335" width="4.85546875" style="3" bestFit="1" customWidth="1"/>
    <col min="1336" max="1336" width="6.85546875" style="3" customWidth="1"/>
    <col min="1337" max="1337" width="5.7109375" style="3" bestFit="1" customWidth="1"/>
    <col min="1338" max="1339" width="4.85546875" style="3" bestFit="1" customWidth="1"/>
    <col min="1340" max="1340" width="5.7109375" style="3" bestFit="1" customWidth="1"/>
    <col min="1341" max="1341" width="17.28515625" style="3" bestFit="1" customWidth="1"/>
    <col min="1342" max="1344" width="9.140625" style="3"/>
    <col min="1345" max="1345" width="11.7109375" style="3" customWidth="1"/>
    <col min="1346" max="1534" width="9.140625" style="3"/>
    <col min="1535" max="1535" width="8.5703125" style="3" bestFit="1" customWidth="1"/>
    <col min="1536" max="1536" width="39" style="3" customWidth="1"/>
    <col min="1537" max="1538" width="15" style="3" bestFit="1" customWidth="1"/>
    <col min="1539" max="1540" width="6.28515625" style="3" bestFit="1" customWidth="1"/>
    <col min="1541" max="1541" width="15" style="3" bestFit="1" customWidth="1"/>
    <col min="1542" max="1542" width="7.85546875" style="3" bestFit="1" customWidth="1"/>
    <col min="1543" max="1543" width="6.7109375" style="3" bestFit="1" customWidth="1"/>
    <col min="1544" max="1545" width="5.7109375" style="3" bestFit="1" customWidth="1"/>
    <col min="1546" max="1546" width="9" style="3" customWidth="1"/>
    <col min="1547" max="1548" width="13.85546875" style="3" bestFit="1" customWidth="1"/>
    <col min="1549" max="1550" width="5.140625" style="3" bestFit="1" customWidth="1"/>
    <col min="1551" max="1551" width="13.85546875" style="3" bestFit="1" customWidth="1"/>
    <col min="1552" max="1552" width="7.7109375" style="3" bestFit="1" customWidth="1"/>
    <col min="1553" max="1553" width="6" style="3" bestFit="1" customWidth="1"/>
    <col min="1554" max="1555" width="5.140625" style="3" bestFit="1" customWidth="1"/>
    <col min="1556" max="1556" width="6.85546875" style="3" customWidth="1"/>
    <col min="1557" max="1557" width="5.140625" style="3" bestFit="1" customWidth="1"/>
    <col min="1558" max="1558" width="12.7109375" style="3" bestFit="1" customWidth="1"/>
    <col min="1559" max="1561" width="5.140625" style="3" bestFit="1" customWidth="1"/>
    <col min="1562" max="1562" width="12.7109375" style="3" bestFit="1" customWidth="1"/>
    <col min="1563" max="1563" width="5.7109375" style="3" bestFit="1" customWidth="1"/>
    <col min="1564" max="1565" width="5.140625" style="3" bestFit="1" customWidth="1"/>
    <col min="1566" max="1566" width="12.7109375" style="3" bestFit="1" customWidth="1"/>
    <col min="1567" max="1571" width="5.140625" style="3" bestFit="1" customWidth="1"/>
    <col min="1572" max="1572" width="12.7109375" style="3" bestFit="1" customWidth="1"/>
    <col min="1573" max="1576" width="5.140625" style="3" bestFit="1" customWidth="1"/>
    <col min="1577" max="1581" width="4.85546875" style="3" bestFit="1" customWidth="1"/>
    <col min="1582" max="1582" width="6.7109375" style="3" bestFit="1" customWidth="1"/>
    <col min="1583" max="1583" width="5.7109375" style="3" bestFit="1" customWidth="1"/>
    <col min="1584" max="1585" width="4.85546875" style="3" bestFit="1" customWidth="1"/>
    <col min="1586" max="1586" width="6.7109375" style="3" bestFit="1" customWidth="1"/>
    <col min="1587" max="1587" width="5.7109375" style="3" bestFit="1" customWidth="1"/>
    <col min="1588" max="1591" width="4.85546875" style="3" bestFit="1" customWidth="1"/>
    <col min="1592" max="1592" width="6.85546875" style="3" customWidth="1"/>
    <col min="1593" max="1593" width="5.7109375" style="3" bestFit="1" customWidth="1"/>
    <col min="1594" max="1595" width="4.85546875" style="3" bestFit="1" customWidth="1"/>
    <col min="1596" max="1596" width="5.7109375" style="3" bestFit="1" customWidth="1"/>
    <col min="1597" max="1597" width="17.28515625" style="3" bestFit="1" customWidth="1"/>
    <col min="1598" max="1600" width="9.140625" style="3"/>
    <col min="1601" max="1601" width="11.7109375" style="3" customWidth="1"/>
    <col min="1602" max="1790" width="9.140625" style="3"/>
    <col min="1791" max="1791" width="8.5703125" style="3" bestFit="1" customWidth="1"/>
    <col min="1792" max="1792" width="39" style="3" customWidth="1"/>
    <col min="1793" max="1794" width="15" style="3" bestFit="1" customWidth="1"/>
    <col min="1795" max="1796" width="6.28515625" style="3" bestFit="1" customWidth="1"/>
    <col min="1797" max="1797" width="15" style="3" bestFit="1" customWidth="1"/>
    <col min="1798" max="1798" width="7.85546875" style="3" bestFit="1" customWidth="1"/>
    <col min="1799" max="1799" width="6.7109375" style="3" bestFit="1" customWidth="1"/>
    <col min="1800" max="1801" width="5.7109375" style="3" bestFit="1" customWidth="1"/>
    <col min="1802" max="1802" width="9" style="3" customWidth="1"/>
    <col min="1803" max="1804" width="13.85546875" style="3" bestFit="1" customWidth="1"/>
    <col min="1805" max="1806" width="5.140625" style="3" bestFit="1" customWidth="1"/>
    <col min="1807" max="1807" width="13.85546875" style="3" bestFit="1" customWidth="1"/>
    <col min="1808" max="1808" width="7.7109375" style="3" bestFit="1" customWidth="1"/>
    <col min="1809" max="1809" width="6" style="3" bestFit="1" customWidth="1"/>
    <col min="1810" max="1811" width="5.140625" style="3" bestFit="1" customWidth="1"/>
    <col min="1812" max="1812" width="6.85546875" style="3" customWidth="1"/>
    <col min="1813" max="1813" width="5.140625" style="3" bestFit="1" customWidth="1"/>
    <col min="1814" max="1814" width="12.7109375" style="3" bestFit="1" customWidth="1"/>
    <col min="1815" max="1817" width="5.140625" style="3" bestFit="1" customWidth="1"/>
    <col min="1818" max="1818" width="12.7109375" style="3" bestFit="1" customWidth="1"/>
    <col min="1819" max="1819" width="5.7109375" style="3" bestFit="1" customWidth="1"/>
    <col min="1820" max="1821" width="5.140625" style="3" bestFit="1" customWidth="1"/>
    <col min="1822" max="1822" width="12.7109375" style="3" bestFit="1" customWidth="1"/>
    <col min="1823" max="1827" width="5.140625" style="3" bestFit="1" customWidth="1"/>
    <col min="1828" max="1828" width="12.7109375" style="3" bestFit="1" customWidth="1"/>
    <col min="1829" max="1832" width="5.140625" style="3" bestFit="1" customWidth="1"/>
    <col min="1833" max="1837" width="4.85546875" style="3" bestFit="1" customWidth="1"/>
    <col min="1838" max="1838" width="6.7109375" style="3" bestFit="1" customWidth="1"/>
    <col min="1839" max="1839" width="5.7109375" style="3" bestFit="1" customWidth="1"/>
    <col min="1840" max="1841" width="4.85546875" style="3" bestFit="1" customWidth="1"/>
    <col min="1842" max="1842" width="6.7109375" style="3" bestFit="1" customWidth="1"/>
    <col min="1843" max="1843" width="5.7109375" style="3" bestFit="1" customWidth="1"/>
    <col min="1844" max="1847" width="4.85546875" style="3" bestFit="1" customWidth="1"/>
    <col min="1848" max="1848" width="6.85546875" style="3" customWidth="1"/>
    <col min="1849" max="1849" width="5.7109375" style="3" bestFit="1" customWidth="1"/>
    <col min="1850" max="1851" width="4.85546875" style="3" bestFit="1" customWidth="1"/>
    <col min="1852" max="1852" width="5.7109375" style="3" bestFit="1" customWidth="1"/>
    <col min="1853" max="1853" width="17.28515625" style="3" bestFit="1" customWidth="1"/>
    <col min="1854" max="1856" width="9.140625" style="3"/>
    <col min="1857" max="1857" width="11.7109375" style="3" customWidth="1"/>
    <col min="1858" max="2046" width="9.140625" style="3"/>
    <col min="2047" max="2047" width="8.5703125" style="3" bestFit="1" customWidth="1"/>
    <col min="2048" max="2048" width="39" style="3" customWidth="1"/>
    <col min="2049" max="2050" width="15" style="3" bestFit="1" customWidth="1"/>
    <col min="2051" max="2052" width="6.28515625" style="3" bestFit="1" customWidth="1"/>
    <col min="2053" max="2053" width="15" style="3" bestFit="1" customWidth="1"/>
    <col min="2054" max="2054" width="7.85546875" style="3" bestFit="1" customWidth="1"/>
    <col min="2055" max="2055" width="6.7109375" style="3" bestFit="1" customWidth="1"/>
    <col min="2056" max="2057" width="5.7109375" style="3" bestFit="1" customWidth="1"/>
    <col min="2058" max="2058" width="9" style="3" customWidth="1"/>
    <col min="2059" max="2060" width="13.85546875" style="3" bestFit="1" customWidth="1"/>
    <col min="2061" max="2062" width="5.140625" style="3" bestFit="1" customWidth="1"/>
    <col min="2063" max="2063" width="13.85546875" style="3" bestFit="1" customWidth="1"/>
    <col min="2064" max="2064" width="7.7109375" style="3" bestFit="1" customWidth="1"/>
    <col min="2065" max="2065" width="6" style="3" bestFit="1" customWidth="1"/>
    <col min="2066" max="2067" width="5.140625" style="3" bestFit="1" customWidth="1"/>
    <col min="2068" max="2068" width="6.85546875" style="3" customWidth="1"/>
    <col min="2069" max="2069" width="5.140625" style="3" bestFit="1" customWidth="1"/>
    <col min="2070" max="2070" width="12.7109375" style="3" bestFit="1" customWidth="1"/>
    <col min="2071" max="2073" width="5.140625" style="3" bestFit="1" customWidth="1"/>
    <col min="2074" max="2074" width="12.7109375" style="3" bestFit="1" customWidth="1"/>
    <col min="2075" max="2075" width="5.7109375" style="3" bestFit="1" customWidth="1"/>
    <col min="2076" max="2077" width="5.140625" style="3" bestFit="1" customWidth="1"/>
    <col min="2078" max="2078" width="12.7109375" style="3" bestFit="1" customWidth="1"/>
    <col min="2079" max="2083" width="5.140625" style="3" bestFit="1" customWidth="1"/>
    <col min="2084" max="2084" width="12.7109375" style="3" bestFit="1" customWidth="1"/>
    <col min="2085" max="2088" width="5.140625" style="3" bestFit="1" customWidth="1"/>
    <col min="2089" max="2093" width="4.85546875" style="3" bestFit="1" customWidth="1"/>
    <col min="2094" max="2094" width="6.7109375" style="3" bestFit="1" customWidth="1"/>
    <col min="2095" max="2095" width="5.7109375" style="3" bestFit="1" customWidth="1"/>
    <col min="2096" max="2097" width="4.85546875" style="3" bestFit="1" customWidth="1"/>
    <col min="2098" max="2098" width="6.7109375" style="3" bestFit="1" customWidth="1"/>
    <col min="2099" max="2099" width="5.7109375" style="3" bestFit="1" customWidth="1"/>
    <col min="2100" max="2103" width="4.85546875" style="3" bestFit="1" customWidth="1"/>
    <col min="2104" max="2104" width="6.85546875" style="3" customWidth="1"/>
    <col min="2105" max="2105" width="5.7109375" style="3" bestFit="1" customWidth="1"/>
    <col min="2106" max="2107" width="4.85546875" style="3" bestFit="1" customWidth="1"/>
    <col min="2108" max="2108" width="5.7109375" style="3" bestFit="1" customWidth="1"/>
    <col min="2109" max="2109" width="17.28515625" style="3" bestFit="1" customWidth="1"/>
    <col min="2110" max="2112" width="9.140625" style="3"/>
    <col min="2113" max="2113" width="11.7109375" style="3" customWidth="1"/>
    <col min="2114" max="2302" width="9.140625" style="3"/>
    <col min="2303" max="2303" width="8.5703125" style="3" bestFit="1" customWidth="1"/>
    <col min="2304" max="2304" width="39" style="3" customWidth="1"/>
    <col min="2305" max="2306" width="15" style="3" bestFit="1" customWidth="1"/>
    <col min="2307" max="2308" width="6.28515625" style="3" bestFit="1" customWidth="1"/>
    <col min="2309" max="2309" width="15" style="3" bestFit="1" customWidth="1"/>
    <col min="2310" max="2310" width="7.85546875" style="3" bestFit="1" customWidth="1"/>
    <col min="2311" max="2311" width="6.7109375" style="3" bestFit="1" customWidth="1"/>
    <col min="2312" max="2313" width="5.7109375" style="3" bestFit="1" customWidth="1"/>
    <col min="2314" max="2314" width="9" style="3" customWidth="1"/>
    <col min="2315" max="2316" width="13.85546875" style="3" bestFit="1" customWidth="1"/>
    <col min="2317" max="2318" width="5.140625" style="3" bestFit="1" customWidth="1"/>
    <col min="2319" max="2319" width="13.85546875" style="3" bestFit="1" customWidth="1"/>
    <col min="2320" max="2320" width="7.7109375" style="3" bestFit="1" customWidth="1"/>
    <col min="2321" max="2321" width="6" style="3" bestFit="1" customWidth="1"/>
    <col min="2322" max="2323" width="5.140625" style="3" bestFit="1" customWidth="1"/>
    <col min="2324" max="2324" width="6.85546875" style="3" customWidth="1"/>
    <col min="2325" max="2325" width="5.140625" style="3" bestFit="1" customWidth="1"/>
    <col min="2326" max="2326" width="12.7109375" style="3" bestFit="1" customWidth="1"/>
    <col min="2327" max="2329" width="5.140625" style="3" bestFit="1" customWidth="1"/>
    <col min="2330" max="2330" width="12.7109375" style="3" bestFit="1" customWidth="1"/>
    <col min="2331" max="2331" width="5.7109375" style="3" bestFit="1" customWidth="1"/>
    <col min="2332" max="2333" width="5.140625" style="3" bestFit="1" customWidth="1"/>
    <col min="2334" max="2334" width="12.7109375" style="3" bestFit="1" customWidth="1"/>
    <col min="2335" max="2339" width="5.140625" style="3" bestFit="1" customWidth="1"/>
    <col min="2340" max="2340" width="12.7109375" style="3" bestFit="1" customWidth="1"/>
    <col min="2341" max="2344" width="5.140625" style="3" bestFit="1" customWidth="1"/>
    <col min="2345" max="2349" width="4.85546875" style="3" bestFit="1" customWidth="1"/>
    <col min="2350" max="2350" width="6.7109375" style="3" bestFit="1" customWidth="1"/>
    <col min="2351" max="2351" width="5.7109375" style="3" bestFit="1" customWidth="1"/>
    <col min="2352" max="2353" width="4.85546875" style="3" bestFit="1" customWidth="1"/>
    <col min="2354" max="2354" width="6.7109375" style="3" bestFit="1" customWidth="1"/>
    <col min="2355" max="2355" width="5.7109375" style="3" bestFit="1" customWidth="1"/>
    <col min="2356" max="2359" width="4.85546875" style="3" bestFit="1" customWidth="1"/>
    <col min="2360" max="2360" width="6.85546875" style="3" customWidth="1"/>
    <col min="2361" max="2361" width="5.7109375" style="3" bestFit="1" customWidth="1"/>
    <col min="2362" max="2363" width="4.85546875" style="3" bestFit="1" customWidth="1"/>
    <col min="2364" max="2364" width="5.7109375" style="3" bestFit="1" customWidth="1"/>
    <col min="2365" max="2365" width="17.28515625" style="3" bestFit="1" customWidth="1"/>
    <col min="2366" max="2368" width="9.140625" style="3"/>
    <col min="2369" max="2369" width="11.7109375" style="3" customWidth="1"/>
    <col min="2370" max="2558" width="9.140625" style="3"/>
    <col min="2559" max="2559" width="8.5703125" style="3" bestFit="1" customWidth="1"/>
    <col min="2560" max="2560" width="39" style="3" customWidth="1"/>
    <col min="2561" max="2562" width="15" style="3" bestFit="1" customWidth="1"/>
    <col min="2563" max="2564" width="6.28515625" style="3" bestFit="1" customWidth="1"/>
    <col min="2565" max="2565" width="15" style="3" bestFit="1" customWidth="1"/>
    <col min="2566" max="2566" width="7.85546875" style="3" bestFit="1" customWidth="1"/>
    <col min="2567" max="2567" width="6.7109375" style="3" bestFit="1" customWidth="1"/>
    <col min="2568" max="2569" width="5.7109375" style="3" bestFit="1" customWidth="1"/>
    <col min="2570" max="2570" width="9" style="3" customWidth="1"/>
    <col min="2571" max="2572" width="13.85546875" style="3" bestFit="1" customWidth="1"/>
    <col min="2573" max="2574" width="5.140625" style="3" bestFit="1" customWidth="1"/>
    <col min="2575" max="2575" width="13.85546875" style="3" bestFit="1" customWidth="1"/>
    <col min="2576" max="2576" width="7.7109375" style="3" bestFit="1" customWidth="1"/>
    <col min="2577" max="2577" width="6" style="3" bestFit="1" customWidth="1"/>
    <col min="2578" max="2579" width="5.140625" style="3" bestFit="1" customWidth="1"/>
    <col min="2580" max="2580" width="6.85546875" style="3" customWidth="1"/>
    <col min="2581" max="2581" width="5.140625" style="3" bestFit="1" customWidth="1"/>
    <col min="2582" max="2582" width="12.7109375" style="3" bestFit="1" customWidth="1"/>
    <col min="2583" max="2585" width="5.140625" style="3" bestFit="1" customWidth="1"/>
    <col min="2586" max="2586" width="12.7109375" style="3" bestFit="1" customWidth="1"/>
    <col min="2587" max="2587" width="5.7109375" style="3" bestFit="1" customWidth="1"/>
    <col min="2588" max="2589" width="5.140625" style="3" bestFit="1" customWidth="1"/>
    <col min="2590" max="2590" width="12.7109375" style="3" bestFit="1" customWidth="1"/>
    <col min="2591" max="2595" width="5.140625" style="3" bestFit="1" customWidth="1"/>
    <col min="2596" max="2596" width="12.7109375" style="3" bestFit="1" customWidth="1"/>
    <col min="2597" max="2600" width="5.140625" style="3" bestFit="1" customWidth="1"/>
    <col min="2601" max="2605" width="4.85546875" style="3" bestFit="1" customWidth="1"/>
    <col min="2606" max="2606" width="6.7109375" style="3" bestFit="1" customWidth="1"/>
    <col min="2607" max="2607" width="5.7109375" style="3" bestFit="1" customWidth="1"/>
    <col min="2608" max="2609" width="4.85546875" style="3" bestFit="1" customWidth="1"/>
    <col min="2610" max="2610" width="6.7109375" style="3" bestFit="1" customWidth="1"/>
    <col min="2611" max="2611" width="5.7109375" style="3" bestFit="1" customWidth="1"/>
    <col min="2612" max="2615" width="4.85546875" style="3" bestFit="1" customWidth="1"/>
    <col min="2616" max="2616" width="6.85546875" style="3" customWidth="1"/>
    <col min="2617" max="2617" width="5.7109375" style="3" bestFit="1" customWidth="1"/>
    <col min="2618" max="2619" width="4.85546875" style="3" bestFit="1" customWidth="1"/>
    <col min="2620" max="2620" width="5.7109375" style="3" bestFit="1" customWidth="1"/>
    <col min="2621" max="2621" width="17.28515625" style="3" bestFit="1" customWidth="1"/>
    <col min="2622" max="2624" width="9.140625" style="3"/>
    <col min="2625" max="2625" width="11.7109375" style="3" customWidth="1"/>
    <col min="2626" max="2814" width="9.140625" style="3"/>
    <col min="2815" max="2815" width="8.5703125" style="3" bestFit="1" customWidth="1"/>
    <col min="2816" max="2816" width="39" style="3" customWidth="1"/>
    <col min="2817" max="2818" width="15" style="3" bestFit="1" customWidth="1"/>
    <col min="2819" max="2820" width="6.28515625" style="3" bestFit="1" customWidth="1"/>
    <col min="2821" max="2821" width="15" style="3" bestFit="1" customWidth="1"/>
    <col min="2822" max="2822" width="7.85546875" style="3" bestFit="1" customWidth="1"/>
    <col min="2823" max="2823" width="6.7109375" style="3" bestFit="1" customWidth="1"/>
    <col min="2824" max="2825" width="5.7109375" style="3" bestFit="1" customWidth="1"/>
    <col min="2826" max="2826" width="9" style="3" customWidth="1"/>
    <col min="2827" max="2828" width="13.85546875" style="3" bestFit="1" customWidth="1"/>
    <col min="2829" max="2830" width="5.140625" style="3" bestFit="1" customWidth="1"/>
    <col min="2831" max="2831" width="13.85546875" style="3" bestFit="1" customWidth="1"/>
    <col min="2832" max="2832" width="7.7109375" style="3" bestFit="1" customWidth="1"/>
    <col min="2833" max="2833" width="6" style="3" bestFit="1" customWidth="1"/>
    <col min="2834" max="2835" width="5.140625" style="3" bestFit="1" customWidth="1"/>
    <col min="2836" max="2836" width="6.85546875" style="3" customWidth="1"/>
    <col min="2837" max="2837" width="5.140625" style="3" bestFit="1" customWidth="1"/>
    <col min="2838" max="2838" width="12.7109375" style="3" bestFit="1" customWidth="1"/>
    <col min="2839" max="2841" width="5.140625" style="3" bestFit="1" customWidth="1"/>
    <col min="2842" max="2842" width="12.7109375" style="3" bestFit="1" customWidth="1"/>
    <col min="2843" max="2843" width="5.7109375" style="3" bestFit="1" customWidth="1"/>
    <col min="2844" max="2845" width="5.140625" style="3" bestFit="1" customWidth="1"/>
    <col min="2846" max="2846" width="12.7109375" style="3" bestFit="1" customWidth="1"/>
    <col min="2847" max="2851" width="5.140625" style="3" bestFit="1" customWidth="1"/>
    <col min="2852" max="2852" width="12.7109375" style="3" bestFit="1" customWidth="1"/>
    <col min="2853" max="2856" width="5.140625" style="3" bestFit="1" customWidth="1"/>
    <col min="2857" max="2861" width="4.85546875" style="3" bestFit="1" customWidth="1"/>
    <col min="2862" max="2862" width="6.7109375" style="3" bestFit="1" customWidth="1"/>
    <col min="2863" max="2863" width="5.7109375" style="3" bestFit="1" customWidth="1"/>
    <col min="2864" max="2865" width="4.85546875" style="3" bestFit="1" customWidth="1"/>
    <col min="2866" max="2866" width="6.7109375" style="3" bestFit="1" customWidth="1"/>
    <col min="2867" max="2867" width="5.7109375" style="3" bestFit="1" customWidth="1"/>
    <col min="2868" max="2871" width="4.85546875" style="3" bestFit="1" customWidth="1"/>
    <col min="2872" max="2872" width="6.85546875" style="3" customWidth="1"/>
    <col min="2873" max="2873" width="5.7109375" style="3" bestFit="1" customWidth="1"/>
    <col min="2874" max="2875" width="4.85546875" style="3" bestFit="1" customWidth="1"/>
    <col min="2876" max="2876" width="5.7109375" style="3" bestFit="1" customWidth="1"/>
    <col min="2877" max="2877" width="17.28515625" style="3" bestFit="1" customWidth="1"/>
    <col min="2878" max="2880" width="9.140625" style="3"/>
    <col min="2881" max="2881" width="11.7109375" style="3" customWidth="1"/>
    <col min="2882" max="3070" width="9.140625" style="3"/>
    <col min="3071" max="3071" width="8.5703125" style="3" bestFit="1" customWidth="1"/>
    <col min="3072" max="3072" width="39" style="3" customWidth="1"/>
    <col min="3073" max="3074" width="15" style="3" bestFit="1" customWidth="1"/>
    <col min="3075" max="3076" width="6.28515625" style="3" bestFit="1" customWidth="1"/>
    <col min="3077" max="3077" width="15" style="3" bestFit="1" customWidth="1"/>
    <col min="3078" max="3078" width="7.85546875" style="3" bestFit="1" customWidth="1"/>
    <col min="3079" max="3079" width="6.7109375" style="3" bestFit="1" customWidth="1"/>
    <col min="3080" max="3081" width="5.7109375" style="3" bestFit="1" customWidth="1"/>
    <col min="3082" max="3082" width="9" style="3" customWidth="1"/>
    <col min="3083" max="3084" width="13.85546875" style="3" bestFit="1" customWidth="1"/>
    <col min="3085" max="3086" width="5.140625" style="3" bestFit="1" customWidth="1"/>
    <col min="3087" max="3087" width="13.85546875" style="3" bestFit="1" customWidth="1"/>
    <col min="3088" max="3088" width="7.7109375" style="3" bestFit="1" customWidth="1"/>
    <col min="3089" max="3089" width="6" style="3" bestFit="1" customWidth="1"/>
    <col min="3090" max="3091" width="5.140625" style="3" bestFit="1" customWidth="1"/>
    <col min="3092" max="3092" width="6.85546875" style="3" customWidth="1"/>
    <col min="3093" max="3093" width="5.140625" style="3" bestFit="1" customWidth="1"/>
    <col min="3094" max="3094" width="12.7109375" style="3" bestFit="1" customWidth="1"/>
    <col min="3095" max="3097" width="5.140625" style="3" bestFit="1" customWidth="1"/>
    <col min="3098" max="3098" width="12.7109375" style="3" bestFit="1" customWidth="1"/>
    <col min="3099" max="3099" width="5.7109375" style="3" bestFit="1" customWidth="1"/>
    <col min="3100" max="3101" width="5.140625" style="3" bestFit="1" customWidth="1"/>
    <col min="3102" max="3102" width="12.7109375" style="3" bestFit="1" customWidth="1"/>
    <col min="3103" max="3107" width="5.140625" style="3" bestFit="1" customWidth="1"/>
    <col min="3108" max="3108" width="12.7109375" style="3" bestFit="1" customWidth="1"/>
    <col min="3109" max="3112" width="5.140625" style="3" bestFit="1" customWidth="1"/>
    <col min="3113" max="3117" width="4.85546875" style="3" bestFit="1" customWidth="1"/>
    <col min="3118" max="3118" width="6.7109375" style="3" bestFit="1" customWidth="1"/>
    <col min="3119" max="3119" width="5.7109375" style="3" bestFit="1" customWidth="1"/>
    <col min="3120" max="3121" width="4.85546875" style="3" bestFit="1" customWidth="1"/>
    <col min="3122" max="3122" width="6.7109375" style="3" bestFit="1" customWidth="1"/>
    <col min="3123" max="3123" width="5.7109375" style="3" bestFit="1" customWidth="1"/>
    <col min="3124" max="3127" width="4.85546875" style="3" bestFit="1" customWidth="1"/>
    <col min="3128" max="3128" width="6.85546875" style="3" customWidth="1"/>
    <col min="3129" max="3129" width="5.7109375" style="3" bestFit="1" customWidth="1"/>
    <col min="3130" max="3131" width="4.85546875" style="3" bestFit="1" customWidth="1"/>
    <col min="3132" max="3132" width="5.7109375" style="3" bestFit="1" customWidth="1"/>
    <col min="3133" max="3133" width="17.28515625" style="3" bestFit="1" customWidth="1"/>
    <col min="3134" max="3136" width="9.140625" style="3"/>
    <col min="3137" max="3137" width="11.7109375" style="3" customWidth="1"/>
    <col min="3138" max="3326" width="9.140625" style="3"/>
    <col min="3327" max="3327" width="8.5703125" style="3" bestFit="1" customWidth="1"/>
    <col min="3328" max="3328" width="39" style="3" customWidth="1"/>
    <col min="3329" max="3330" width="15" style="3" bestFit="1" customWidth="1"/>
    <col min="3331" max="3332" width="6.28515625" style="3" bestFit="1" customWidth="1"/>
    <col min="3333" max="3333" width="15" style="3" bestFit="1" customWidth="1"/>
    <col min="3334" max="3334" width="7.85546875" style="3" bestFit="1" customWidth="1"/>
    <col min="3335" max="3335" width="6.7109375" style="3" bestFit="1" customWidth="1"/>
    <col min="3336" max="3337" width="5.7109375" style="3" bestFit="1" customWidth="1"/>
    <col min="3338" max="3338" width="9" style="3" customWidth="1"/>
    <col min="3339" max="3340" width="13.85546875" style="3" bestFit="1" customWidth="1"/>
    <col min="3341" max="3342" width="5.140625" style="3" bestFit="1" customWidth="1"/>
    <col min="3343" max="3343" width="13.85546875" style="3" bestFit="1" customWidth="1"/>
    <col min="3344" max="3344" width="7.7109375" style="3" bestFit="1" customWidth="1"/>
    <col min="3345" max="3345" width="6" style="3" bestFit="1" customWidth="1"/>
    <col min="3346" max="3347" width="5.140625" style="3" bestFit="1" customWidth="1"/>
    <col min="3348" max="3348" width="6.85546875" style="3" customWidth="1"/>
    <col min="3349" max="3349" width="5.140625" style="3" bestFit="1" customWidth="1"/>
    <col min="3350" max="3350" width="12.7109375" style="3" bestFit="1" customWidth="1"/>
    <col min="3351" max="3353" width="5.140625" style="3" bestFit="1" customWidth="1"/>
    <col min="3354" max="3354" width="12.7109375" style="3" bestFit="1" customWidth="1"/>
    <col min="3355" max="3355" width="5.7109375" style="3" bestFit="1" customWidth="1"/>
    <col min="3356" max="3357" width="5.140625" style="3" bestFit="1" customWidth="1"/>
    <col min="3358" max="3358" width="12.7109375" style="3" bestFit="1" customWidth="1"/>
    <col min="3359" max="3363" width="5.140625" style="3" bestFit="1" customWidth="1"/>
    <col min="3364" max="3364" width="12.7109375" style="3" bestFit="1" customWidth="1"/>
    <col min="3365" max="3368" width="5.140625" style="3" bestFit="1" customWidth="1"/>
    <col min="3369" max="3373" width="4.85546875" style="3" bestFit="1" customWidth="1"/>
    <col min="3374" max="3374" width="6.7109375" style="3" bestFit="1" customWidth="1"/>
    <col min="3375" max="3375" width="5.7109375" style="3" bestFit="1" customWidth="1"/>
    <col min="3376" max="3377" width="4.85546875" style="3" bestFit="1" customWidth="1"/>
    <col min="3378" max="3378" width="6.7109375" style="3" bestFit="1" customWidth="1"/>
    <col min="3379" max="3379" width="5.7109375" style="3" bestFit="1" customWidth="1"/>
    <col min="3380" max="3383" width="4.85546875" style="3" bestFit="1" customWidth="1"/>
    <col min="3384" max="3384" width="6.85546875" style="3" customWidth="1"/>
    <col min="3385" max="3385" width="5.7109375" style="3" bestFit="1" customWidth="1"/>
    <col min="3386" max="3387" width="4.85546875" style="3" bestFit="1" customWidth="1"/>
    <col min="3388" max="3388" width="5.7109375" style="3" bestFit="1" customWidth="1"/>
    <col min="3389" max="3389" width="17.28515625" style="3" bestFit="1" customWidth="1"/>
    <col min="3390" max="3392" width="9.140625" style="3"/>
    <col min="3393" max="3393" width="11.7109375" style="3" customWidth="1"/>
    <col min="3394" max="3582" width="9.140625" style="3"/>
    <col min="3583" max="3583" width="8.5703125" style="3" bestFit="1" customWidth="1"/>
    <col min="3584" max="3584" width="39" style="3" customWidth="1"/>
    <col min="3585" max="3586" width="15" style="3" bestFit="1" customWidth="1"/>
    <col min="3587" max="3588" width="6.28515625" style="3" bestFit="1" customWidth="1"/>
    <col min="3589" max="3589" width="15" style="3" bestFit="1" customWidth="1"/>
    <col min="3590" max="3590" width="7.85546875" style="3" bestFit="1" customWidth="1"/>
    <col min="3591" max="3591" width="6.7109375" style="3" bestFit="1" customWidth="1"/>
    <col min="3592" max="3593" width="5.7109375" style="3" bestFit="1" customWidth="1"/>
    <col min="3594" max="3594" width="9" style="3" customWidth="1"/>
    <col min="3595" max="3596" width="13.85546875" style="3" bestFit="1" customWidth="1"/>
    <col min="3597" max="3598" width="5.140625" style="3" bestFit="1" customWidth="1"/>
    <col min="3599" max="3599" width="13.85546875" style="3" bestFit="1" customWidth="1"/>
    <col min="3600" max="3600" width="7.7109375" style="3" bestFit="1" customWidth="1"/>
    <col min="3601" max="3601" width="6" style="3" bestFit="1" customWidth="1"/>
    <col min="3602" max="3603" width="5.140625" style="3" bestFit="1" customWidth="1"/>
    <col min="3604" max="3604" width="6.85546875" style="3" customWidth="1"/>
    <col min="3605" max="3605" width="5.140625" style="3" bestFit="1" customWidth="1"/>
    <col min="3606" max="3606" width="12.7109375" style="3" bestFit="1" customWidth="1"/>
    <col min="3607" max="3609" width="5.140625" style="3" bestFit="1" customWidth="1"/>
    <col min="3610" max="3610" width="12.7109375" style="3" bestFit="1" customWidth="1"/>
    <col min="3611" max="3611" width="5.7109375" style="3" bestFit="1" customWidth="1"/>
    <col min="3612" max="3613" width="5.140625" style="3" bestFit="1" customWidth="1"/>
    <col min="3614" max="3614" width="12.7109375" style="3" bestFit="1" customWidth="1"/>
    <col min="3615" max="3619" width="5.140625" style="3" bestFit="1" customWidth="1"/>
    <col min="3620" max="3620" width="12.7109375" style="3" bestFit="1" customWidth="1"/>
    <col min="3621" max="3624" width="5.140625" style="3" bestFit="1" customWidth="1"/>
    <col min="3625" max="3629" width="4.85546875" style="3" bestFit="1" customWidth="1"/>
    <col min="3630" max="3630" width="6.7109375" style="3" bestFit="1" customWidth="1"/>
    <col min="3631" max="3631" width="5.7109375" style="3" bestFit="1" customWidth="1"/>
    <col min="3632" max="3633" width="4.85546875" style="3" bestFit="1" customWidth="1"/>
    <col min="3634" max="3634" width="6.7109375" style="3" bestFit="1" customWidth="1"/>
    <col min="3635" max="3635" width="5.7109375" style="3" bestFit="1" customWidth="1"/>
    <col min="3636" max="3639" width="4.85546875" style="3" bestFit="1" customWidth="1"/>
    <col min="3640" max="3640" width="6.85546875" style="3" customWidth="1"/>
    <col min="3641" max="3641" width="5.7109375" style="3" bestFit="1" customWidth="1"/>
    <col min="3642" max="3643" width="4.85546875" style="3" bestFit="1" customWidth="1"/>
    <col min="3644" max="3644" width="5.7109375" style="3" bestFit="1" customWidth="1"/>
    <col min="3645" max="3645" width="17.28515625" style="3" bestFit="1" customWidth="1"/>
    <col min="3646" max="3648" width="9.140625" style="3"/>
    <col min="3649" max="3649" width="11.7109375" style="3" customWidth="1"/>
    <col min="3650" max="3838" width="9.140625" style="3"/>
    <col min="3839" max="3839" width="8.5703125" style="3" bestFit="1" customWidth="1"/>
    <col min="3840" max="3840" width="39" style="3" customWidth="1"/>
    <col min="3841" max="3842" width="15" style="3" bestFit="1" customWidth="1"/>
    <col min="3843" max="3844" width="6.28515625" style="3" bestFit="1" customWidth="1"/>
    <col min="3845" max="3845" width="15" style="3" bestFit="1" customWidth="1"/>
    <col min="3846" max="3846" width="7.85546875" style="3" bestFit="1" customWidth="1"/>
    <col min="3847" max="3847" width="6.7109375" style="3" bestFit="1" customWidth="1"/>
    <col min="3848" max="3849" width="5.7109375" style="3" bestFit="1" customWidth="1"/>
    <col min="3850" max="3850" width="9" style="3" customWidth="1"/>
    <col min="3851" max="3852" width="13.85546875" style="3" bestFit="1" customWidth="1"/>
    <col min="3853" max="3854" width="5.140625" style="3" bestFit="1" customWidth="1"/>
    <col min="3855" max="3855" width="13.85546875" style="3" bestFit="1" customWidth="1"/>
    <col min="3856" max="3856" width="7.7109375" style="3" bestFit="1" customWidth="1"/>
    <col min="3857" max="3857" width="6" style="3" bestFit="1" customWidth="1"/>
    <col min="3858" max="3859" width="5.140625" style="3" bestFit="1" customWidth="1"/>
    <col min="3860" max="3860" width="6.85546875" style="3" customWidth="1"/>
    <col min="3861" max="3861" width="5.140625" style="3" bestFit="1" customWidth="1"/>
    <col min="3862" max="3862" width="12.7109375" style="3" bestFit="1" customWidth="1"/>
    <col min="3863" max="3865" width="5.140625" style="3" bestFit="1" customWidth="1"/>
    <col min="3866" max="3866" width="12.7109375" style="3" bestFit="1" customWidth="1"/>
    <col min="3867" max="3867" width="5.7109375" style="3" bestFit="1" customWidth="1"/>
    <col min="3868" max="3869" width="5.140625" style="3" bestFit="1" customWidth="1"/>
    <col min="3870" max="3870" width="12.7109375" style="3" bestFit="1" customWidth="1"/>
    <col min="3871" max="3875" width="5.140625" style="3" bestFit="1" customWidth="1"/>
    <col min="3876" max="3876" width="12.7109375" style="3" bestFit="1" customWidth="1"/>
    <col min="3877" max="3880" width="5.140625" style="3" bestFit="1" customWidth="1"/>
    <col min="3881" max="3885" width="4.85546875" style="3" bestFit="1" customWidth="1"/>
    <col min="3886" max="3886" width="6.7109375" style="3" bestFit="1" customWidth="1"/>
    <col min="3887" max="3887" width="5.7109375" style="3" bestFit="1" customWidth="1"/>
    <col min="3888" max="3889" width="4.85546875" style="3" bestFit="1" customWidth="1"/>
    <col min="3890" max="3890" width="6.7109375" style="3" bestFit="1" customWidth="1"/>
    <col min="3891" max="3891" width="5.7109375" style="3" bestFit="1" customWidth="1"/>
    <col min="3892" max="3895" width="4.85546875" style="3" bestFit="1" customWidth="1"/>
    <col min="3896" max="3896" width="6.85546875" style="3" customWidth="1"/>
    <col min="3897" max="3897" width="5.7109375" style="3" bestFit="1" customWidth="1"/>
    <col min="3898" max="3899" width="4.85546875" style="3" bestFit="1" customWidth="1"/>
    <col min="3900" max="3900" width="5.7109375" style="3" bestFit="1" customWidth="1"/>
    <col min="3901" max="3901" width="17.28515625" style="3" bestFit="1" customWidth="1"/>
    <col min="3902" max="3904" width="9.140625" style="3"/>
    <col min="3905" max="3905" width="11.7109375" style="3" customWidth="1"/>
    <col min="3906" max="4094" width="9.140625" style="3"/>
    <col min="4095" max="4095" width="8.5703125" style="3" bestFit="1" customWidth="1"/>
    <col min="4096" max="4096" width="39" style="3" customWidth="1"/>
    <col min="4097" max="4098" width="15" style="3" bestFit="1" customWidth="1"/>
    <col min="4099" max="4100" width="6.28515625" style="3" bestFit="1" customWidth="1"/>
    <col min="4101" max="4101" width="15" style="3" bestFit="1" customWidth="1"/>
    <col min="4102" max="4102" width="7.85546875" style="3" bestFit="1" customWidth="1"/>
    <col min="4103" max="4103" width="6.7109375" style="3" bestFit="1" customWidth="1"/>
    <col min="4104" max="4105" width="5.7109375" style="3" bestFit="1" customWidth="1"/>
    <col min="4106" max="4106" width="9" style="3" customWidth="1"/>
    <col min="4107" max="4108" width="13.85546875" style="3" bestFit="1" customWidth="1"/>
    <col min="4109" max="4110" width="5.140625" style="3" bestFit="1" customWidth="1"/>
    <col min="4111" max="4111" width="13.85546875" style="3" bestFit="1" customWidth="1"/>
    <col min="4112" max="4112" width="7.7109375" style="3" bestFit="1" customWidth="1"/>
    <col min="4113" max="4113" width="6" style="3" bestFit="1" customWidth="1"/>
    <col min="4114" max="4115" width="5.140625" style="3" bestFit="1" customWidth="1"/>
    <col min="4116" max="4116" width="6.85546875" style="3" customWidth="1"/>
    <col min="4117" max="4117" width="5.140625" style="3" bestFit="1" customWidth="1"/>
    <col min="4118" max="4118" width="12.7109375" style="3" bestFit="1" customWidth="1"/>
    <col min="4119" max="4121" width="5.140625" style="3" bestFit="1" customWidth="1"/>
    <col min="4122" max="4122" width="12.7109375" style="3" bestFit="1" customWidth="1"/>
    <col min="4123" max="4123" width="5.7109375" style="3" bestFit="1" customWidth="1"/>
    <col min="4124" max="4125" width="5.140625" style="3" bestFit="1" customWidth="1"/>
    <col min="4126" max="4126" width="12.7109375" style="3" bestFit="1" customWidth="1"/>
    <col min="4127" max="4131" width="5.140625" style="3" bestFit="1" customWidth="1"/>
    <col min="4132" max="4132" width="12.7109375" style="3" bestFit="1" customWidth="1"/>
    <col min="4133" max="4136" width="5.140625" style="3" bestFit="1" customWidth="1"/>
    <col min="4137" max="4141" width="4.85546875" style="3" bestFit="1" customWidth="1"/>
    <col min="4142" max="4142" width="6.7109375" style="3" bestFit="1" customWidth="1"/>
    <col min="4143" max="4143" width="5.7109375" style="3" bestFit="1" customWidth="1"/>
    <col min="4144" max="4145" width="4.85546875" style="3" bestFit="1" customWidth="1"/>
    <col min="4146" max="4146" width="6.7109375" style="3" bestFit="1" customWidth="1"/>
    <col min="4147" max="4147" width="5.7109375" style="3" bestFit="1" customWidth="1"/>
    <col min="4148" max="4151" width="4.85546875" style="3" bestFit="1" customWidth="1"/>
    <col min="4152" max="4152" width="6.85546875" style="3" customWidth="1"/>
    <col min="4153" max="4153" width="5.7109375" style="3" bestFit="1" customWidth="1"/>
    <col min="4154" max="4155" width="4.85546875" style="3" bestFit="1" customWidth="1"/>
    <col min="4156" max="4156" width="5.7109375" style="3" bestFit="1" customWidth="1"/>
    <col min="4157" max="4157" width="17.28515625" style="3" bestFit="1" customWidth="1"/>
    <col min="4158" max="4160" width="9.140625" style="3"/>
    <col min="4161" max="4161" width="11.7109375" style="3" customWidth="1"/>
    <col min="4162" max="4350" width="9.140625" style="3"/>
    <col min="4351" max="4351" width="8.5703125" style="3" bestFit="1" customWidth="1"/>
    <col min="4352" max="4352" width="39" style="3" customWidth="1"/>
    <col min="4353" max="4354" width="15" style="3" bestFit="1" customWidth="1"/>
    <col min="4355" max="4356" width="6.28515625" style="3" bestFit="1" customWidth="1"/>
    <col min="4357" max="4357" width="15" style="3" bestFit="1" customWidth="1"/>
    <col min="4358" max="4358" width="7.85546875" style="3" bestFit="1" customWidth="1"/>
    <col min="4359" max="4359" width="6.7109375" style="3" bestFit="1" customWidth="1"/>
    <col min="4360" max="4361" width="5.7109375" style="3" bestFit="1" customWidth="1"/>
    <col min="4362" max="4362" width="9" style="3" customWidth="1"/>
    <col min="4363" max="4364" width="13.85546875" style="3" bestFit="1" customWidth="1"/>
    <col min="4365" max="4366" width="5.140625" style="3" bestFit="1" customWidth="1"/>
    <col min="4367" max="4367" width="13.85546875" style="3" bestFit="1" customWidth="1"/>
    <col min="4368" max="4368" width="7.7109375" style="3" bestFit="1" customWidth="1"/>
    <col min="4369" max="4369" width="6" style="3" bestFit="1" customWidth="1"/>
    <col min="4370" max="4371" width="5.140625" style="3" bestFit="1" customWidth="1"/>
    <col min="4372" max="4372" width="6.85546875" style="3" customWidth="1"/>
    <col min="4373" max="4373" width="5.140625" style="3" bestFit="1" customWidth="1"/>
    <col min="4374" max="4374" width="12.7109375" style="3" bestFit="1" customWidth="1"/>
    <col min="4375" max="4377" width="5.140625" style="3" bestFit="1" customWidth="1"/>
    <col min="4378" max="4378" width="12.7109375" style="3" bestFit="1" customWidth="1"/>
    <col min="4379" max="4379" width="5.7109375" style="3" bestFit="1" customWidth="1"/>
    <col min="4380" max="4381" width="5.140625" style="3" bestFit="1" customWidth="1"/>
    <col min="4382" max="4382" width="12.7109375" style="3" bestFit="1" customWidth="1"/>
    <col min="4383" max="4387" width="5.140625" style="3" bestFit="1" customWidth="1"/>
    <col min="4388" max="4388" width="12.7109375" style="3" bestFit="1" customWidth="1"/>
    <col min="4389" max="4392" width="5.140625" style="3" bestFit="1" customWidth="1"/>
    <col min="4393" max="4397" width="4.85546875" style="3" bestFit="1" customWidth="1"/>
    <col min="4398" max="4398" width="6.7109375" style="3" bestFit="1" customWidth="1"/>
    <col min="4399" max="4399" width="5.7109375" style="3" bestFit="1" customWidth="1"/>
    <col min="4400" max="4401" width="4.85546875" style="3" bestFit="1" customWidth="1"/>
    <col min="4402" max="4402" width="6.7109375" style="3" bestFit="1" customWidth="1"/>
    <col min="4403" max="4403" width="5.7109375" style="3" bestFit="1" customWidth="1"/>
    <col min="4404" max="4407" width="4.85546875" style="3" bestFit="1" customWidth="1"/>
    <col min="4408" max="4408" width="6.85546875" style="3" customWidth="1"/>
    <col min="4409" max="4409" width="5.7109375" style="3" bestFit="1" customWidth="1"/>
    <col min="4410" max="4411" width="4.85546875" style="3" bestFit="1" customWidth="1"/>
    <col min="4412" max="4412" width="5.7109375" style="3" bestFit="1" customWidth="1"/>
    <col min="4413" max="4413" width="17.28515625" style="3" bestFit="1" customWidth="1"/>
    <col min="4414" max="4416" width="9.140625" style="3"/>
    <col min="4417" max="4417" width="11.7109375" style="3" customWidth="1"/>
    <col min="4418" max="4606" width="9.140625" style="3"/>
    <col min="4607" max="4607" width="8.5703125" style="3" bestFit="1" customWidth="1"/>
    <col min="4608" max="4608" width="39" style="3" customWidth="1"/>
    <col min="4609" max="4610" width="15" style="3" bestFit="1" customWidth="1"/>
    <col min="4611" max="4612" width="6.28515625" style="3" bestFit="1" customWidth="1"/>
    <col min="4613" max="4613" width="15" style="3" bestFit="1" customWidth="1"/>
    <col min="4614" max="4614" width="7.85546875" style="3" bestFit="1" customWidth="1"/>
    <col min="4615" max="4615" width="6.7109375" style="3" bestFit="1" customWidth="1"/>
    <col min="4616" max="4617" width="5.7109375" style="3" bestFit="1" customWidth="1"/>
    <col min="4618" max="4618" width="9" style="3" customWidth="1"/>
    <col min="4619" max="4620" width="13.85546875" style="3" bestFit="1" customWidth="1"/>
    <col min="4621" max="4622" width="5.140625" style="3" bestFit="1" customWidth="1"/>
    <col min="4623" max="4623" width="13.85546875" style="3" bestFit="1" customWidth="1"/>
    <col min="4624" max="4624" width="7.7109375" style="3" bestFit="1" customWidth="1"/>
    <col min="4625" max="4625" width="6" style="3" bestFit="1" customWidth="1"/>
    <col min="4626" max="4627" width="5.140625" style="3" bestFit="1" customWidth="1"/>
    <col min="4628" max="4628" width="6.85546875" style="3" customWidth="1"/>
    <col min="4629" max="4629" width="5.140625" style="3" bestFit="1" customWidth="1"/>
    <col min="4630" max="4630" width="12.7109375" style="3" bestFit="1" customWidth="1"/>
    <col min="4631" max="4633" width="5.140625" style="3" bestFit="1" customWidth="1"/>
    <col min="4634" max="4634" width="12.7109375" style="3" bestFit="1" customWidth="1"/>
    <col min="4635" max="4635" width="5.7109375" style="3" bestFit="1" customWidth="1"/>
    <col min="4636" max="4637" width="5.140625" style="3" bestFit="1" customWidth="1"/>
    <col min="4638" max="4638" width="12.7109375" style="3" bestFit="1" customWidth="1"/>
    <col min="4639" max="4643" width="5.140625" style="3" bestFit="1" customWidth="1"/>
    <col min="4644" max="4644" width="12.7109375" style="3" bestFit="1" customWidth="1"/>
    <col min="4645" max="4648" width="5.140625" style="3" bestFit="1" customWidth="1"/>
    <col min="4649" max="4653" width="4.85546875" style="3" bestFit="1" customWidth="1"/>
    <col min="4654" max="4654" width="6.7109375" style="3" bestFit="1" customWidth="1"/>
    <col min="4655" max="4655" width="5.7109375" style="3" bestFit="1" customWidth="1"/>
    <col min="4656" max="4657" width="4.85546875" style="3" bestFit="1" customWidth="1"/>
    <col min="4658" max="4658" width="6.7109375" style="3" bestFit="1" customWidth="1"/>
    <col min="4659" max="4659" width="5.7109375" style="3" bestFit="1" customWidth="1"/>
    <col min="4660" max="4663" width="4.85546875" style="3" bestFit="1" customWidth="1"/>
    <col min="4664" max="4664" width="6.85546875" style="3" customWidth="1"/>
    <col min="4665" max="4665" width="5.7109375" style="3" bestFit="1" customWidth="1"/>
    <col min="4666" max="4667" width="4.85546875" style="3" bestFit="1" customWidth="1"/>
    <col min="4668" max="4668" width="5.7109375" style="3" bestFit="1" customWidth="1"/>
    <col min="4669" max="4669" width="17.28515625" style="3" bestFit="1" customWidth="1"/>
    <col min="4670" max="4672" width="9.140625" style="3"/>
    <col min="4673" max="4673" width="11.7109375" style="3" customWidth="1"/>
    <col min="4674" max="4862" width="9.140625" style="3"/>
    <col min="4863" max="4863" width="8.5703125" style="3" bestFit="1" customWidth="1"/>
    <col min="4864" max="4864" width="39" style="3" customWidth="1"/>
    <col min="4865" max="4866" width="15" style="3" bestFit="1" customWidth="1"/>
    <col min="4867" max="4868" width="6.28515625" style="3" bestFit="1" customWidth="1"/>
    <col min="4869" max="4869" width="15" style="3" bestFit="1" customWidth="1"/>
    <col min="4870" max="4870" width="7.85546875" style="3" bestFit="1" customWidth="1"/>
    <col min="4871" max="4871" width="6.7109375" style="3" bestFit="1" customWidth="1"/>
    <col min="4872" max="4873" width="5.7109375" style="3" bestFit="1" customWidth="1"/>
    <col min="4874" max="4874" width="9" style="3" customWidth="1"/>
    <col min="4875" max="4876" width="13.85546875" style="3" bestFit="1" customWidth="1"/>
    <col min="4877" max="4878" width="5.140625" style="3" bestFit="1" customWidth="1"/>
    <col min="4879" max="4879" width="13.85546875" style="3" bestFit="1" customWidth="1"/>
    <col min="4880" max="4880" width="7.7109375" style="3" bestFit="1" customWidth="1"/>
    <col min="4881" max="4881" width="6" style="3" bestFit="1" customWidth="1"/>
    <col min="4882" max="4883" width="5.140625" style="3" bestFit="1" customWidth="1"/>
    <col min="4884" max="4884" width="6.85546875" style="3" customWidth="1"/>
    <col min="4885" max="4885" width="5.140625" style="3" bestFit="1" customWidth="1"/>
    <col min="4886" max="4886" width="12.7109375" style="3" bestFit="1" customWidth="1"/>
    <col min="4887" max="4889" width="5.140625" style="3" bestFit="1" customWidth="1"/>
    <col min="4890" max="4890" width="12.7109375" style="3" bestFit="1" customWidth="1"/>
    <col min="4891" max="4891" width="5.7109375" style="3" bestFit="1" customWidth="1"/>
    <col min="4892" max="4893" width="5.140625" style="3" bestFit="1" customWidth="1"/>
    <col min="4894" max="4894" width="12.7109375" style="3" bestFit="1" customWidth="1"/>
    <col min="4895" max="4899" width="5.140625" style="3" bestFit="1" customWidth="1"/>
    <col min="4900" max="4900" width="12.7109375" style="3" bestFit="1" customWidth="1"/>
    <col min="4901" max="4904" width="5.140625" style="3" bestFit="1" customWidth="1"/>
    <col min="4905" max="4909" width="4.85546875" style="3" bestFit="1" customWidth="1"/>
    <col min="4910" max="4910" width="6.7109375" style="3" bestFit="1" customWidth="1"/>
    <col min="4911" max="4911" width="5.7109375" style="3" bestFit="1" customWidth="1"/>
    <col min="4912" max="4913" width="4.85546875" style="3" bestFit="1" customWidth="1"/>
    <col min="4914" max="4914" width="6.7109375" style="3" bestFit="1" customWidth="1"/>
    <col min="4915" max="4915" width="5.7109375" style="3" bestFit="1" customWidth="1"/>
    <col min="4916" max="4919" width="4.85546875" style="3" bestFit="1" customWidth="1"/>
    <col min="4920" max="4920" width="6.85546875" style="3" customWidth="1"/>
    <col min="4921" max="4921" width="5.7109375" style="3" bestFit="1" customWidth="1"/>
    <col min="4922" max="4923" width="4.85546875" style="3" bestFit="1" customWidth="1"/>
    <col min="4924" max="4924" width="5.7109375" style="3" bestFit="1" customWidth="1"/>
    <col min="4925" max="4925" width="17.28515625" style="3" bestFit="1" customWidth="1"/>
    <col min="4926" max="4928" width="9.140625" style="3"/>
    <col min="4929" max="4929" width="11.7109375" style="3" customWidth="1"/>
    <col min="4930" max="5118" width="9.140625" style="3"/>
    <col min="5119" max="5119" width="8.5703125" style="3" bestFit="1" customWidth="1"/>
    <col min="5120" max="5120" width="39" style="3" customWidth="1"/>
    <col min="5121" max="5122" width="15" style="3" bestFit="1" customWidth="1"/>
    <col min="5123" max="5124" width="6.28515625" style="3" bestFit="1" customWidth="1"/>
    <col min="5125" max="5125" width="15" style="3" bestFit="1" customWidth="1"/>
    <col min="5126" max="5126" width="7.85546875" style="3" bestFit="1" customWidth="1"/>
    <col min="5127" max="5127" width="6.7109375" style="3" bestFit="1" customWidth="1"/>
    <col min="5128" max="5129" width="5.7109375" style="3" bestFit="1" customWidth="1"/>
    <col min="5130" max="5130" width="9" style="3" customWidth="1"/>
    <col min="5131" max="5132" width="13.85546875" style="3" bestFit="1" customWidth="1"/>
    <col min="5133" max="5134" width="5.140625" style="3" bestFit="1" customWidth="1"/>
    <col min="5135" max="5135" width="13.85546875" style="3" bestFit="1" customWidth="1"/>
    <col min="5136" max="5136" width="7.7109375" style="3" bestFit="1" customWidth="1"/>
    <col min="5137" max="5137" width="6" style="3" bestFit="1" customWidth="1"/>
    <col min="5138" max="5139" width="5.140625" style="3" bestFit="1" customWidth="1"/>
    <col min="5140" max="5140" width="6.85546875" style="3" customWidth="1"/>
    <col min="5141" max="5141" width="5.140625" style="3" bestFit="1" customWidth="1"/>
    <col min="5142" max="5142" width="12.7109375" style="3" bestFit="1" customWidth="1"/>
    <col min="5143" max="5145" width="5.140625" style="3" bestFit="1" customWidth="1"/>
    <col min="5146" max="5146" width="12.7109375" style="3" bestFit="1" customWidth="1"/>
    <col min="5147" max="5147" width="5.7109375" style="3" bestFit="1" customWidth="1"/>
    <col min="5148" max="5149" width="5.140625" style="3" bestFit="1" customWidth="1"/>
    <col min="5150" max="5150" width="12.7109375" style="3" bestFit="1" customWidth="1"/>
    <col min="5151" max="5155" width="5.140625" style="3" bestFit="1" customWidth="1"/>
    <col min="5156" max="5156" width="12.7109375" style="3" bestFit="1" customWidth="1"/>
    <col min="5157" max="5160" width="5.140625" style="3" bestFit="1" customWidth="1"/>
    <col min="5161" max="5165" width="4.85546875" style="3" bestFit="1" customWidth="1"/>
    <col min="5166" max="5166" width="6.7109375" style="3" bestFit="1" customWidth="1"/>
    <col min="5167" max="5167" width="5.7109375" style="3" bestFit="1" customWidth="1"/>
    <col min="5168" max="5169" width="4.85546875" style="3" bestFit="1" customWidth="1"/>
    <col min="5170" max="5170" width="6.7109375" style="3" bestFit="1" customWidth="1"/>
    <col min="5171" max="5171" width="5.7109375" style="3" bestFit="1" customWidth="1"/>
    <col min="5172" max="5175" width="4.85546875" style="3" bestFit="1" customWidth="1"/>
    <col min="5176" max="5176" width="6.85546875" style="3" customWidth="1"/>
    <col min="5177" max="5177" width="5.7109375" style="3" bestFit="1" customWidth="1"/>
    <col min="5178" max="5179" width="4.85546875" style="3" bestFit="1" customWidth="1"/>
    <col min="5180" max="5180" width="5.7109375" style="3" bestFit="1" customWidth="1"/>
    <col min="5181" max="5181" width="17.28515625" style="3" bestFit="1" customWidth="1"/>
    <col min="5182" max="5184" width="9.140625" style="3"/>
    <col min="5185" max="5185" width="11.7109375" style="3" customWidth="1"/>
    <col min="5186" max="5374" width="9.140625" style="3"/>
    <col min="5375" max="5375" width="8.5703125" style="3" bestFit="1" customWidth="1"/>
    <col min="5376" max="5376" width="39" style="3" customWidth="1"/>
    <col min="5377" max="5378" width="15" style="3" bestFit="1" customWidth="1"/>
    <col min="5379" max="5380" width="6.28515625" style="3" bestFit="1" customWidth="1"/>
    <col min="5381" max="5381" width="15" style="3" bestFit="1" customWidth="1"/>
    <col min="5382" max="5382" width="7.85546875" style="3" bestFit="1" customWidth="1"/>
    <col min="5383" max="5383" width="6.7109375" style="3" bestFit="1" customWidth="1"/>
    <col min="5384" max="5385" width="5.7109375" style="3" bestFit="1" customWidth="1"/>
    <col min="5386" max="5386" width="9" style="3" customWidth="1"/>
    <col min="5387" max="5388" width="13.85546875" style="3" bestFit="1" customWidth="1"/>
    <col min="5389" max="5390" width="5.140625" style="3" bestFit="1" customWidth="1"/>
    <col min="5391" max="5391" width="13.85546875" style="3" bestFit="1" customWidth="1"/>
    <col min="5392" max="5392" width="7.7109375" style="3" bestFit="1" customWidth="1"/>
    <col min="5393" max="5393" width="6" style="3" bestFit="1" customWidth="1"/>
    <col min="5394" max="5395" width="5.140625" style="3" bestFit="1" customWidth="1"/>
    <col min="5396" max="5396" width="6.85546875" style="3" customWidth="1"/>
    <col min="5397" max="5397" width="5.140625" style="3" bestFit="1" customWidth="1"/>
    <col min="5398" max="5398" width="12.7109375" style="3" bestFit="1" customWidth="1"/>
    <col min="5399" max="5401" width="5.140625" style="3" bestFit="1" customWidth="1"/>
    <col min="5402" max="5402" width="12.7109375" style="3" bestFit="1" customWidth="1"/>
    <col min="5403" max="5403" width="5.7109375" style="3" bestFit="1" customWidth="1"/>
    <col min="5404" max="5405" width="5.140625" style="3" bestFit="1" customWidth="1"/>
    <col min="5406" max="5406" width="12.7109375" style="3" bestFit="1" customWidth="1"/>
    <col min="5407" max="5411" width="5.140625" style="3" bestFit="1" customWidth="1"/>
    <col min="5412" max="5412" width="12.7109375" style="3" bestFit="1" customWidth="1"/>
    <col min="5413" max="5416" width="5.140625" style="3" bestFit="1" customWidth="1"/>
    <col min="5417" max="5421" width="4.85546875" style="3" bestFit="1" customWidth="1"/>
    <col min="5422" max="5422" width="6.7109375" style="3" bestFit="1" customWidth="1"/>
    <col min="5423" max="5423" width="5.7109375" style="3" bestFit="1" customWidth="1"/>
    <col min="5424" max="5425" width="4.85546875" style="3" bestFit="1" customWidth="1"/>
    <col min="5426" max="5426" width="6.7109375" style="3" bestFit="1" customWidth="1"/>
    <col min="5427" max="5427" width="5.7109375" style="3" bestFit="1" customWidth="1"/>
    <col min="5428" max="5431" width="4.85546875" style="3" bestFit="1" customWidth="1"/>
    <col min="5432" max="5432" width="6.85546875" style="3" customWidth="1"/>
    <col min="5433" max="5433" width="5.7109375" style="3" bestFit="1" customWidth="1"/>
    <col min="5434" max="5435" width="4.85546875" style="3" bestFit="1" customWidth="1"/>
    <col min="5436" max="5436" width="5.7109375" style="3" bestFit="1" customWidth="1"/>
    <col min="5437" max="5437" width="17.28515625" style="3" bestFit="1" customWidth="1"/>
    <col min="5438" max="5440" width="9.140625" style="3"/>
    <col min="5441" max="5441" width="11.7109375" style="3" customWidth="1"/>
    <col min="5442" max="5630" width="9.140625" style="3"/>
    <col min="5631" max="5631" width="8.5703125" style="3" bestFit="1" customWidth="1"/>
    <col min="5632" max="5632" width="39" style="3" customWidth="1"/>
    <col min="5633" max="5634" width="15" style="3" bestFit="1" customWidth="1"/>
    <col min="5635" max="5636" width="6.28515625" style="3" bestFit="1" customWidth="1"/>
    <col min="5637" max="5637" width="15" style="3" bestFit="1" customWidth="1"/>
    <col min="5638" max="5638" width="7.85546875" style="3" bestFit="1" customWidth="1"/>
    <col min="5639" max="5639" width="6.7109375" style="3" bestFit="1" customWidth="1"/>
    <col min="5640" max="5641" width="5.7109375" style="3" bestFit="1" customWidth="1"/>
    <col min="5642" max="5642" width="9" style="3" customWidth="1"/>
    <col min="5643" max="5644" width="13.85546875" style="3" bestFit="1" customWidth="1"/>
    <col min="5645" max="5646" width="5.140625" style="3" bestFit="1" customWidth="1"/>
    <col min="5647" max="5647" width="13.85546875" style="3" bestFit="1" customWidth="1"/>
    <col min="5648" max="5648" width="7.7109375" style="3" bestFit="1" customWidth="1"/>
    <col min="5649" max="5649" width="6" style="3" bestFit="1" customWidth="1"/>
    <col min="5650" max="5651" width="5.140625" style="3" bestFit="1" customWidth="1"/>
    <col min="5652" max="5652" width="6.85546875" style="3" customWidth="1"/>
    <col min="5653" max="5653" width="5.140625" style="3" bestFit="1" customWidth="1"/>
    <col min="5654" max="5654" width="12.7109375" style="3" bestFit="1" customWidth="1"/>
    <col min="5655" max="5657" width="5.140625" style="3" bestFit="1" customWidth="1"/>
    <col min="5658" max="5658" width="12.7109375" style="3" bestFit="1" customWidth="1"/>
    <col min="5659" max="5659" width="5.7109375" style="3" bestFit="1" customWidth="1"/>
    <col min="5660" max="5661" width="5.140625" style="3" bestFit="1" customWidth="1"/>
    <col min="5662" max="5662" width="12.7109375" style="3" bestFit="1" customWidth="1"/>
    <col min="5663" max="5667" width="5.140625" style="3" bestFit="1" customWidth="1"/>
    <col min="5668" max="5668" width="12.7109375" style="3" bestFit="1" customWidth="1"/>
    <col min="5669" max="5672" width="5.140625" style="3" bestFit="1" customWidth="1"/>
    <col min="5673" max="5677" width="4.85546875" style="3" bestFit="1" customWidth="1"/>
    <col min="5678" max="5678" width="6.7109375" style="3" bestFit="1" customWidth="1"/>
    <col min="5679" max="5679" width="5.7109375" style="3" bestFit="1" customWidth="1"/>
    <col min="5680" max="5681" width="4.85546875" style="3" bestFit="1" customWidth="1"/>
    <col min="5682" max="5682" width="6.7109375" style="3" bestFit="1" customWidth="1"/>
    <col min="5683" max="5683" width="5.7109375" style="3" bestFit="1" customWidth="1"/>
    <col min="5684" max="5687" width="4.85546875" style="3" bestFit="1" customWidth="1"/>
    <col min="5688" max="5688" width="6.85546875" style="3" customWidth="1"/>
    <col min="5689" max="5689" width="5.7109375" style="3" bestFit="1" customWidth="1"/>
    <col min="5690" max="5691" width="4.85546875" style="3" bestFit="1" customWidth="1"/>
    <col min="5692" max="5692" width="5.7109375" style="3" bestFit="1" customWidth="1"/>
    <col min="5693" max="5693" width="17.28515625" style="3" bestFit="1" customWidth="1"/>
    <col min="5694" max="5696" width="9.140625" style="3"/>
    <col min="5697" max="5697" width="11.7109375" style="3" customWidth="1"/>
    <col min="5698" max="5886" width="9.140625" style="3"/>
    <col min="5887" max="5887" width="8.5703125" style="3" bestFit="1" customWidth="1"/>
    <col min="5888" max="5888" width="39" style="3" customWidth="1"/>
    <col min="5889" max="5890" width="15" style="3" bestFit="1" customWidth="1"/>
    <col min="5891" max="5892" width="6.28515625" style="3" bestFit="1" customWidth="1"/>
    <col min="5893" max="5893" width="15" style="3" bestFit="1" customWidth="1"/>
    <col min="5894" max="5894" width="7.85546875" style="3" bestFit="1" customWidth="1"/>
    <col min="5895" max="5895" width="6.7109375" style="3" bestFit="1" customWidth="1"/>
    <col min="5896" max="5897" width="5.7109375" style="3" bestFit="1" customWidth="1"/>
    <col min="5898" max="5898" width="9" style="3" customWidth="1"/>
    <col min="5899" max="5900" width="13.85546875" style="3" bestFit="1" customWidth="1"/>
    <col min="5901" max="5902" width="5.140625" style="3" bestFit="1" customWidth="1"/>
    <col min="5903" max="5903" width="13.85546875" style="3" bestFit="1" customWidth="1"/>
    <col min="5904" max="5904" width="7.7109375" style="3" bestFit="1" customWidth="1"/>
    <col min="5905" max="5905" width="6" style="3" bestFit="1" customWidth="1"/>
    <col min="5906" max="5907" width="5.140625" style="3" bestFit="1" customWidth="1"/>
    <col min="5908" max="5908" width="6.85546875" style="3" customWidth="1"/>
    <col min="5909" max="5909" width="5.140625" style="3" bestFit="1" customWidth="1"/>
    <col min="5910" max="5910" width="12.7109375" style="3" bestFit="1" customWidth="1"/>
    <col min="5911" max="5913" width="5.140625" style="3" bestFit="1" customWidth="1"/>
    <col min="5914" max="5914" width="12.7109375" style="3" bestFit="1" customWidth="1"/>
    <col min="5915" max="5915" width="5.7109375" style="3" bestFit="1" customWidth="1"/>
    <col min="5916" max="5917" width="5.140625" style="3" bestFit="1" customWidth="1"/>
    <col min="5918" max="5918" width="12.7109375" style="3" bestFit="1" customWidth="1"/>
    <col min="5919" max="5923" width="5.140625" style="3" bestFit="1" customWidth="1"/>
    <col min="5924" max="5924" width="12.7109375" style="3" bestFit="1" customWidth="1"/>
    <col min="5925" max="5928" width="5.140625" style="3" bestFit="1" customWidth="1"/>
    <col min="5929" max="5933" width="4.85546875" style="3" bestFit="1" customWidth="1"/>
    <col min="5934" max="5934" width="6.7109375" style="3" bestFit="1" customWidth="1"/>
    <col min="5935" max="5935" width="5.7109375" style="3" bestFit="1" customWidth="1"/>
    <col min="5936" max="5937" width="4.85546875" style="3" bestFit="1" customWidth="1"/>
    <col min="5938" max="5938" width="6.7109375" style="3" bestFit="1" customWidth="1"/>
    <col min="5939" max="5939" width="5.7109375" style="3" bestFit="1" customWidth="1"/>
    <col min="5940" max="5943" width="4.85546875" style="3" bestFit="1" customWidth="1"/>
    <col min="5944" max="5944" width="6.85546875" style="3" customWidth="1"/>
    <col min="5945" max="5945" width="5.7109375" style="3" bestFit="1" customWidth="1"/>
    <col min="5946" max="5947" width="4.85546875" style="3" bestFit="1" customWidth="1"/>
    <col min="5948" max="5948" width="5.7109375" style="3" bestFit="1" customWidth="1"/>
    <col min="5949" max="5949" width="17.28515625" style="3" bestFit="1" customWidth="1"/>
    <col min="5950" max="5952" width="9.140625" style="3"/>
    <col min="5953" max="5953" width="11.7109375" style="3" customWidth="1"/>
    <col min="5954" max="6142" width="9.140625" style="3"/>
    <col min="6143" max="6143" width="8.5703125" style="3" bestFit="1" customWidth="1"/>
    <col min="6144" max="6144" width="39" style="3" customWidth="1"/>
    <col min="6145" max="6146" width="15" style="3" bestFit="1" customWidth="1"/>
    <col min="6147" max="6148" width="6.28515625" style="3" bestFit="1" customWidth="1"/>
    <col min="6149" max="6149" width="15" style="3" bestFit="1" customWidth="1"/>
    <col min="6150" max="6150" width="7.85546875" style="3" bestFit="1" customWidth="1"/>
    <col min="6151" max="6151" width="6.7109375" style="3" bestFit="1" customWidth="1"/>
    <col min="6152" max="6153" width="5.7109375" style="3" bestFit="1" customWidth="1"/>
    <col min="6154" max="6154" width="9" style="3" customWidth="1"/>
    <col min="6155" max="6156" width="13.85546875" style="3" bestFit="1" customWidth="1"/>
    <col min="6157" max="6158" width="5.140625" style="3" bestFit="1" customWidth="1"/>
    <col min="6159" max="6159" width="13.85546875" style="3" bestFit="1" customWidth="1"/>
    <col min="6160" max="6160" width="7.7109375" style="3" bestFit="1" customWidth="1"/>
    <col min="6161" max="6161" width="6" style="3" bestFit="1" customWidth="1"/>
    <col min="6162" max="6163" width="5.140625" style="3" bestFit="1" customWidth="1"/>
    <col min="6164" max="6164" width="6.85546875" style="3" customWidth="1"/>
    <col min="6165" max="6165" width="5.140625" style="3" bestFit="1" customWidth="1"/>
    <col min="6166" max="6166" width="12.7109375" style="3" bestFit="1" customWidth="1"/>
    <col min="6167" max="6169" width="5.140625" style="3" bestFit="1" customWidth="1"/>
    <col min="6170" max="6170" width="12.7109375" style="3" bestFit="1" customWidth="1"/>
    <col min="6171" max="6171" width="5.7109375" style="3" bestFit="1" customWidth="1"/>
    <col min="6172" max="6173" width="5.140625" style="3" bestFit="1" customWidth="1"/>
    <col min="6174" max="6174" width="12.7109375" style="3" bestFit="1" customWidth="1"/>
    <col min="6175" max="6179" width="5.140625" style="3" bestFit="1" customWidth="1"/>
    <col min="6180" max="6180" width="12.7109375" style="3" bestFit="1" customWidth="1"/>
    <col min="6181" max="6184" width="5.140625" style="3" bestFit="1" customWidth="1"/>
    <col min="6185" max="6189" width="4.85546875" style="3" bestFit="1" customWidth="1"/>
    <col min="6190" max="6190" width="6.7109375" style="3" bestFit="1" customWidth="1"/>
    <col min="6191" max="6191" width="5.7109375" style="3" bestFit="1" customWidth="1"/>
    <col min="6192" max="6193" width="4.85546875" style="3" bestFit="1" customWidth="1"/>
    <col min="6194" max="6194" width="6.7109375" style="3" bestFit="1" customWidth="1"/>
    <col min="6195" max="6195" width="5.7109375" style="3" bestFit="1" customWidth="1"/>
    <col min="6196" max="6199" width="4.85546875" style="3" bestFit="1" customWidth="1"/>
    <col min="6200" max="6200" width="6.85546875" style="3" customWidth="1"/>
    <col min="6201" max="6201" width="5.7109375" style="3" bestFit="1" customWidth="1"/>
    <col min="6202" max="6203" width="4.85546875" style="3" bestFit="1" customWidth="1"/>
    <col min="6204" max="6204" width="5.7109375" style="3" bestFit="1" customWidth="1"/>
    <col min="6205" max="6205" width="17.28515625" style="3" bestFit="1" customWidth="1"/>
    <col min="6206" max="6208" width="9.140625" style="3"/>
    <col min="6209" max="6209" width="11.7109375" style="3" customWidth="1"/>
    <col min="6210" max="6398" width="9.140625" style="3"/>
    <col min="6399" max="6399" width="8.5703125" style="3" bestFit="1" customWidth="1"/>
    <col min="6400" max="6400" width="39" style="3" customWidth="1"/>
    <col min="6401" max="6402" width="15" style="3" bestFit="1" customWidth="1"/>
    <col min="6403" max="6404" width="6.28515625" style="3" bestFit="1" customWidth="1"/>
    <col min="6405" max="6405" width="15" style="3" bestFit="1" customWidth="1"/>
    <col min="6406" max="6406" width="7.85546875" style="3" bestFit="1" customWidth="1"/>
    <col min="6407" max="6407" width="6.7109375" style="3" bestFit="1" customWidth="1"/>
    <col min="6408" max="6409" width="5.7109375" style="3" bestFit="1" customWidth="1"/>
    <col min="6410" max="6410" width="9" style="3" customWidth="1"/>
    <col min="6411" max="6412" width="13.85546875" style="3" bestFit="1" customWidth="1"/>
    <col min="6413" max="6414" width="5.140625" style="3" bestFit="1" customWidth="1"/>
    <col min="6415" max="6415" width="13.85546875" style="3" bestFit="1" customWidth="1"/>
    <col min="6416" max="6416" width="7.7109375" style="3" bestFit="1" customWidth="1"/>
    <col min="6417" max="6417" width="6" style="3" bestFit="1" customWidth="1"/>
    <col min="6418" max="6419" width="5.140625" style="3" bestFit="1" customWidth="1"/>
    <col min="6420" max="6420" width="6.85546875" style="3" customWidth="1"/>
    <col min="6421" max="6421" width="5.140625" style="3" bestFit="1" customWidth="1"/>
    <col min="6422" max="6422" width="12.7109375" style="3" bestFit="1" customWidth="1"/>
    <col min="6423" max="6425" width="5.140625" style="3" bestFit="1" customWidth="1"/>
    <col min="6426" max="6426" width="12.7109375" style="3" bestFit="1" customWidth="1"/>
    <col min="6427" max="6427" width="5.7109375" style="3" bestFit="1" customWidth="1"/>
    <col min="6428" max="6429" width="5.140625" style="3" bestFit="1" customWidth="1"/>
    <col min="6430" max="6430" width="12.7109375" style="3" bestFit="1" customWidth="1"/>
    <col min="6431" max="6435" width="5.140625" style="3" bestFit="1" customWidth="1"/>
    <col min="6436" max="6436" width="12.7109375" style="3" bestFit="1" customWidth="1"/>
    <col min="6437" max="6440" width="5.140625" style="3" bestFit="1" customWidth="1"/>
    <col min="6441" max="6445" width="4.85546875" style="3" bestFit="1" customWidth="1"/>
    <col min="6446" max="6446" width="6.7109375" style="3" bestFit="1" customWidth="1"/>
    <col min="6447" max="6447" width="5.7109375" style="3" bestFit="1" customWidth="1"/>
    <col min="6448" max="6449" width="4.85546875" style="3" bestFit="1" customWidth="1"/>
    <col min="6450" max="6450" width="6.7109375" style="3" bestFit="1" customWidth="1"/>
    <col min="6451" max="6451" width="5.7109375" style="3" bestFit="1" customWidth="1"/>
    <col min="6452" max="6455" width="4.85546875" style="3" bestFit="1" customWidth="1"/>
    <col min="6456" max="6456" width="6.85546875" style="3" customWidth="1"/>
    <col min="6457" max="6457" width="5.7109375" style="3" bestFit="1" customWidth="1"/>
    <col min="6458" max="6459" width="4.85546875" style="3" bestFit="1" customWidth="1"/>
    <col min="6460" max="6460" width="5.7109375" style="3" bestFit="1" customWidth="1"/>
    <col min="6461" max="6461" width="17.28515625" style="3" bestFit="1" customWidth="1"/>
    <col min="6462" max="6464" width="9.140625" style="3"/>
    <col min="6465" max="6465" width="11.7109375" style="3" customWidth="1"/>
    <col min="6466" max="6654" width="9.140625" style="3"/>
    <col min="6655" max="6655" width="8.5703125" style="3" bestFit="1" customWidth="1"/>
    <col min="6656" max="6656" width="39" style="3" customWidth="1"/>
    <col min="6657" max="6658" width="15" style="3" bestFit="1" customWidth="1"/>
    <col min="6659" max="6660" width="6.28515625" style="3" bestFit="1" customWidth="1"/>
    <col min="6661" max="6661" width="15" style="3" bestFit="1" customWidth="1"/>
    <col min="6662" max="6662" width="7.85546875" style="3" bestFit="1" customWidth="1"/>
    <col min="6663" max="6663" width="6.7109375" style="3" bestFit="1" customWidth="1"/>
    <col min="6664" max="6665" width="5.7109375" style="3" bestFit="1" customWidth="1"/>
    <col min="6666" max="6666" width="9" style="3" customWidth="1"/>
    <col min="6667" max="6668" width="13.85546875" style="3" bestFit="1" customWidth="1"/>
    <col min="6669" max="6670" width="5.140625" style="3" bestFit="1" customWidth="1"/>
    <col min="6671" max="6671" width="13.85546875" style="3" bestFit="1" customWidth="1"/>
    <col min="6672" max="6672" width="7.7109375" style="3" bestFit="1" customWidth="1"/>
    <col min="6673" max="6673" width="6" style="3" bestFit="1" customWidth="1"/>
    <col min="6674" max="6675" width="5.140625" style="3" bestFit="1" customWidth="1"/>
    <col min="6676" max="6676" width="6.85546875" style="3" customWidth="1"/>
    <col min="6677" max="6677" width="5.140625" style="3" bestFit="1" customWidth="1"/>
    <col min="6678" max="6678" width="12.7109375" style="3" bestFit="1" customWidth="1"/>
    <col min="6679" max="6681" width="5.140625" style="3" bestFit="1" customWidth="1"/>
    <col min="6682" max="6682" width="12.7109375" style="3" bestFit="1" customWidth="1"/>
    <col min="6683" max="6683" width="5.7109375" style="3" bestFit="1" customWidth="1"/>
    <col min="6684" max="6685" width="5.140625" style="3" bestFit="1" customWidth="1"/>
    <col min="6686" max="6686" width="12.7109375" style="3" bestFit="1" customWidth="1"/>
    <col min="6687" max="6691" width="5.140625" style="3" bestFit="1" customWidth="1"/>
    <col min="6692" max="6692" width="12.7109375" style="3" bestFit="1" customWidth="1"/>
    <col min="6693" max="6696" width="5.140625" style="3" bestFit="1" customWidth="1"/>
    <col min="6697" max="6701" width="4.85546875" style="3" bestFit="1" customWidth="1"/>
    <col min="6702" max="6702" width="6.7109375" style="3" bestFit="1" customWidth="1"/>
    <col min="6703" max="6703" width="5.7109375" style="3" bestFit="1" customWidth="1"/>
    <col min="6704" max="6705" width="4.85546875" style="3" bestFit="1" customWidth="1"/>
    <col min="6706" max="6706" width="6.7109375" style="3" bestFit="1" customWidth="1"/>
    <col min="6707" max="6707" width="5.7109375" style="3" bestFit="1" customWidth="1"/>
    <col min="6708" max="6711" width="4.85546875" style="3" bestFit="1" customWidth="1"/>
    <col min="6712" max="6712" width="6.85546875" style="3" customWidth="1"/>
    <col min="6713" max="6713" width="5.7109375" style="3" bestFit="1" customWidth="1"/>
    <col min="6714" max="6715" width="4.85546875" style="3" bestFit="1" customWidth="1"/>
    <col min="6716" max="6716" width="5.7109375" style="3" bestFit="1" customWidth="1"/>
    <col min="6717" max="6717" width="17.28515625" style="3" bestFit="1" customWidth="1"/>
    <col min="6718" max="6720" width="9.140625" style="3"/>
    <col min="6721" max="6721" width="11.7109375" style="3" customWidth="1"/>
    <col min="6722" max="6910" width="9.140625" style="3"/>
    <col min="6911" max="6911" width="8.5703125" style="3" bestFit="1" customWidth="1"/>
    <col min="6912" max="6912" width="39" style="3" customWidth="1"/>
    <col min="6913" max="6914" width="15" style="3" bestFit="1" customWidth="1"/>
    <col min="6915" max="6916" width="6.28515625" style="3" bestFit="1" customWidth="1"/>
    <col min="6917" max="6917" width="15" style="3" bestFit="1" customWidth="1"/>
    <col min="6918" max="6918" width="7.85546875" style="3" bestFit="1" customWidth="1"/>
    <col min="6919" max="6919" width="6.7109375" style="3" bestFit="1" customWidth="1"/>
    <col min="6920" max="6921" width="5.7109375" style="3" bestFit="1" customWidth="1"/>
    <col min="6922" max="6922" width="9" style="3" customWidth="1"/>
    <col min="6923" max="6924" width="13.85546875" style="3" bestFit="1" customWidth="1"/>
    <col min="6925" max="6926" width="5.140625" style="3" bestFit="1" customWidth="1"/>
    <col min="6927" max="6927" width="13.85546875" style="3" bestFit="1" customWidth="1"/>
    <col min="6928" max="6928" width="7.7109375" style="3" bestFit="1" customWidth="1"/>
    <col min="6929" max="6929" width="6" style="3" bestFit="1" customWidth="1"/>
    <col min="6930" max="6931" width="5.140625" style="3" bestFit="1" customWidth="1"/>
    <col min="6932" max="6932" width="6.85546875" style="3" customWidth="1"/>
    <col min="6933" max="6933" width="5.140625" style="3" bestFit="1" customWidth="1"/>
    <col min="6934" max="6934" width="12.7109375" style="3" bestFit="1" customWidth="1"/>
    <col min="6935" max="6937" width="5.140625" style="3" bestFit="1" customWidth="1"/>
    <col min="6938" max="6938" width="12.7109375" style="3" bestFit="1" customWidth="1"/>
    <col min="6939" max="6939" width="5.7109375" style="3" bestFit="1" customWidth="1"/>
    <col min="6940" max="6941" width="5.140625" style="3" bestFit="1" customWidth="1"/>
    <col min="6942" max="6942" width="12.7109375" style="3" bestFit="1" customWidth="1"/>
    <col min="6943" max="6947" width="5.140625" style="3" bestFit="1" customWidth="1"/>
    <col min="6948" max="6948" width="12.7109375" style="3" bestFit="1" customWidth="1"/>
    <col min="6949" max="6952" width="5.140625" style="3" bestFit="1" customWidth="1"/>
    <col min="6953" max="6957" width="4.85546875" style="3" bestFit="1" customWidth="1"/>
    <col min="6958" max="6958" width="6.7109375" style="3" bestFit="1" customWidth="1"/>
    <col min="6959" max="6959" width="5.7109375" style="3" bestFit="1" customWidth="1"/>
    <col min="6960" max="6961" width="4.85546875" style="3" bestFit="1" customWidth="1"/>
    <col min="6962" max="6962" width="6.7109375" style="3" bestFit="1" customWidth="1"/>
    <col min="6963" max="6963" width="5.7109375" style="3" bestFit="1" customWidth="1"/>
    <col min="6964" max="6967" width="4.85546875" style="3" bestFit="1" customWidth="1"/>
    <col min="6968" max="6968" width="6.85546875" style="3" customWidth="1"/>
    <col min="6969" max="6969" width="5.7109375" style="3" bestFit="1" customWidth="1"/>
    <col min="6970" max="6971" width="4.85546875" style="3" bestFit="1" customWidth="1"/>
    <col min="6972" max="6972" width="5.7109375" style="3" bestFit="1" customWidth="1"/>
    <col min="6973" max="6973" width="17.28515625" style="3" bestFit="1" customWidth="1"/>
    <col min="6974" max="6976" width="9.140625" style="3"/>
    <col min="6977" max="6977" width="11.7109375" style="3" customWidth="1"/>
    <col min="6978" max="7166" width="9.140625" style="3"/>
    <col min="7167" max="7167" width="8.5703125" style="3" bestFit="1" customWidth="1"/>
    <col min="7168" max="7168" width="39" style="3" customWidth="1"/>
    <col min="7169" max="7170" width="15" style="3" bestFit="1" customWidth="1"/>
    <col min="7171" max="7172" width="6.28515625" style="3" bestFit="1" customWidth="1"/>
    <col min="7173" max="7173" width="15" style="3" bestFit="1" customWidth="1"/>
    <col min="7174" max="7174" width="7.85546875" style="3" bestFit="1" customWidth="1"/>
    <col min="7175" max="7175" width="6.7109375" style="3" bestFit="1" customWidth="1"/>
    <col min="7176" max="7177" width="5.7109375" style="3" bestFit="1" customWidth="1"/>
    <col min="7178" max="7178" width="9" style="3" customWidth="1"/>
    <col min="7179" max="7180" width="13.85546875" style="3" bestFit="1" customWidth="1"/>
    <col min="7181" max="7182" width="5.140625" style="3" bestFit="1" customWidth="1"/>
    <col min="7183" max="7183" width="13.85546875" style="3" bestFit="1" customWidth="1"/>
    <col min="7184" max="7184" width="7.7109375" style="3" bestFit="1" customWidth="1"/>
    <col min="7185" max="7185" width="6" style="3" bestFit="1" customWidth="1"/>
    <col min="7186" max="7187" width="5.140625" style="3" bestFit="1" customWidth="1"/>
    <col min="7188" max="7188" width="6.85546875" style="3" customWidth="1"/>
    <col min="7189" max="7189" width="5.140625" style="3" bestFit="1" customWidth="1"/>
    <col min="7190" max="7190" width="12.7109375" style="3" bestFit="1" customWidth="1"/>
    <col min="7191" max="7193" width="5.140625" style="3" bestFit="1" customWidth="1"/>
    <col min="7194" max="7194" width="12.7109375" style="3" bestFit="1" customWidth="1"/>
    <col min="7195" max="7195" width="5.7109375" style="3" bestFit="1" customWidth="1"/>
    <col min="7196" max="7197" width="5.140625" style="3" bestFit="1" customWidth="1"/>
    <col min="7198" max="7198" width="12.7109375" style="3" bestFit="1" customWidth="1"/>
    <col min="7199" max="7203" width="5.140625" style="3" bestFit="1" customWidth="1"/>
    <col min="7204" max="7204" width="12.7109375" style="3" bestFit="1" customWidth="1"/>
    <col min="7205" max="7208" width="5.140625" style="3" bestFit="1" customWidth="1"/>
    <col min="7209" max="7213" width="4.85546875" style="3" bestFit="1" customWidth="1"/>
    <col min="7214" max="7214" width="6.7109375" style="3" bestFit="1" customWidth="1"/>
    <col min="7215" max="7215" width="5.7109375" style="3" bestFit="1" customWidth="1"/>
    <col min="7216" max="7217" width="4.85546875" style="3" bestFit="1" customWidth="1"/>
    <col min="7218" max="7218" width="6.7109375" style="3" bestFit="1" customWidth="1"/>
    <col min="7219" max="7219" width="5.7109375" style="3" bestFit="1" customWidth="1"/>
    <col min="7220" max="7223" width="4.85546875" style="3" bestFit="1" customWidth="1"/>
    <col min="7224" max="7224" width="6.85546875" style="3" customWidth="1"/>
    <col min="7225" max="7225" width="5.7109375" style="3" bestFit="1" customWidth="1"/>
    <col min="7226" max="7227" width="4.85546875" style="3" bestFit="1" customWidth="1"/>
    <col min="7228" max="7228" width="5.7109375" style="3" bestFit="1" customWidth="1"/>
    <col min="7229" max="7229" width="17.28515625" style="3" bestFit="1" customWidth="1"/>
    <col min="7230" max="7232" width="9.140625" style="3"/>
    <col min="7233" max="7233" width="11.7109375" style="3" customWidth="1"/>
    <col min="7234" max="7422" width="9.140625" style="3"/>
    <col min="7423" max="7423" width="8.5703125" style="3" bestFit="1" customWidth="1"/>
    <col min="7424" max="7424" width="39" style="3" customWidth="1"/>
    <col min="7425" max="7426" width="15" style="3" bestFit="1" customWidth="1"/>
    <col min="7427" max="7428" width="6.28515625" style="3" bestFit="1" customWidth="1"/>
    <col min="7429" max="7429" width="15" style="3" bestFit="1" customWidth="1"/>
    <col min="7430" max="7430" width="7.85546875" style="3" bestFit="1" customWidth="1"/>
    <col min="7431" max="7431" width="6.7109375" style="3" bestFit="1" customWidth="1"/>
    <col min="7432" max="7433" width="5.7109375" style="3" bestFit="1" customWidth="1"/>
    <col min="7434" max="7434" width="9" style="3" customWidth="1"/>
    <col min="7435" max="7436" width="13.85546875" style="3" bestFit="1" customWidth="1"/>
    <col min="7437" max="7438" width="5.140625" style="3" bestFit="1" customWidth="1"/>
    <col min="7439" max="7439" width="13.85546875" style="3" bestFit="1" customWidth="1"/>
    <col min="7440" max="7440" width="7.7109375" style="3" bestFit="1" customWidth="1"/>
    <col min="7441" max="7441" width="6" style="3" bestFit="1" customWidth="1"/>
    <col min="7442" max="7443" width="5.140625" style="3" bestFit="1" customWidth="1"/>
    <col min="7444" max="7444" width="6.85546875" style="3" customWidth="1"/>
    <col min="7445" max="7445" width="5.140625" style="3" bestFit="1" customWidth="1"/>
    <col min="7446" max="7446" width="12.7109375" style="3" bestFit="1" customWidth="1"/>
    <col min="7447" max="7449" width="5.140625" style="3" bestFit="1" customWidth="1"/>
    <col min="7450" max="7450" width="12.7109375" style="3" bestFit="1" customWidth="1"/>
    <col min="7451" max="7451" width="5.7109375" style="3" bestFit="1" customWidth="1"/>
    <col min="7452" max="7453" width="5.140625" style="3" bestFit="1" customWidth="1"/>
    <col min="7454" max="7454" width="12.7109375" style="3" bestFit="1" customWidth="1"/>
    <col min="7455" max="7459" width="5.140625" style="3" bestFit="1" customWidth="1"/>
    <col min="7460" max="7460" width="12.7109375" style="3" bestFit="1" customWidth="1"/>
    <col min="7461" max="7464" width="5.140625" style="3" bestFit="1" customWidth="1"/>
    <col min="7465" max="7469" width="4.85546875" style="3" bestFit="1" customWidth="1"/>
    <col min="7470" max="7470" width="6.7109375" style="3" bestFit="1" customWidth="1"/>
    <col min="7471" max="7471" width="5.7109375" style="3" bestFit="1" customWidth="1"/>
    <col min="7472" max="7473" width="4.85546875" style="3" bestFit="1" customWidth="1"/>
    <col min="7474" max="7474" width="6.7109375" style="3" bestFit="1" customWidth="1"/>
    <col min="7475" max="7475" width="5.7109375" style="3" bestFit="1" customWidth="1"/>
    <col min="7476" max="7479" width="4.85546875" style="3" bestFit="1" customWidth="1"/>
    <col min="7480" max="7480" width="6.85546875" style="3" customWidth="1"/>
    <col min="7481" max="7481" width="5.7109375" style="3" bestFit="1" customWidth="1"/>
    <col min="7482" max="7483" width="4.85546875" style="3" bestFit="1" customWidth="1"/>
    <col min="7484" max="7484" width="5.7109375" style="3" bestFit="1" customWidth="1"/>
    <col min="7485" max="7485" width="17.28515625" style="3" bestFit="1" customWidth="1"/>
    <col min="7486" max="7488" width="9.140625" style="3"/>
    <col min="7489" max="7489" width="11.7109375" style="3" customWidth="1"/>
    <col min="7490" max="7678" width="9.140625" style="3"/>
    <col min="7679" max="7679" width="8.5703125" style="3" bestFit="1" customWidth="1"/>
    <col min="7680" max="7680" width="39" style="3" customWidth="1"/>
    <col min="7681" max="7682" width="15" style="3" bestFit="1" customWidth="1"/>
    <col min="7683" max="7684" width="6.28515625" style="3" bestFit="1" customWidth="1"/>
    <col min="7685" max="7685" width="15" style="3" bestFit="1" customWidth="1"/>
    <col min="7686" max="7686" width="7.85546875" style="3" bestFit="1" customWidth="1"/>
    <col min="7687" max="7687" width="6.7109375" style="3" bestFit="1" customWidth="1"/>
    <col min="7688" max="7689" width="5.7109375" style="3" bestFit="1" customWidth="1"/>
    <col min="7690" max="7690" width="9" style="3" customWidth="1"/>
    <col min="7691" max="7692" width="13.85546875" style="3" bestFit="1" customWidth="1"/>
    <col min="7693" max="7694" width="5.140625" style="3" bestFit="1" customWidth="1"/>
    <col min="7695" max="7695" width="13.85546875" style="3" bestFit="1" customWidth="1"/>
    <col min="7696" max="7696" width="7.7109375" style="3" bestFit="1" customWidth="1"/>
    <col min="7697" max="7697" width="6" style="3" bestFit="1" customWidth="1"/>
    <col min="7698" max="7699" width="5.140625" style="3" bestFit="1" customWidth="1"/>
    <col min="7700" max="7700" width="6.85546875" style="3" customWidth="1"/>
    <col min="7701" max="7701" width="5.140625" style="3" bestFit="1" customWidth="1"/>
    <col min="7702" max="7702" width="12.7109375" style="3" bestFit="1" customWidth="1"/>
    <col min="7703" max="7705" width="5.140625" style="3" bestFit="1" customWidth="1"/>
    <col min="7706" max="7706" width="12.7109375" style="3" bestFit="1" customWidth="1"/>
    <col min="7707" max="7707" width="5.7109375" style="3" bestFit="1" customWidth="1"/>
    <col min="7708" max="7709" width="5.140625" style="3" bestFit="1" customWidth="1"/>
    <col min="7710" max="7710" width="12.7109375" style="3" bestFit="1" customWidth="1"/>
    <col min="7711" max="7715" width="5.140625" style="3" bestFit="1" customWidth="1"/>
    <col min="7716" max="7716" width="12.7109375" style="3" bestFit="1" customWidth="1"/>
    <col min="7717" max="7720" width="5.140625" style="3" bestFit="1" customWidth="1"/>
    <col min="7721" max="7725" width="4.85546875" style="3" bestFit="1" customWidth="1"/>
    <col min="7726" max="7726" width="6.7109375" style="3" bestFit="1" customWidth="1"/>
    <col min="7727" max="7727" width="5.7109375" style="3" bestFit="1" customWidth="1"/>
    <col min="7728" max="7729" width="4.85546875" style="3" bestFit="1" customWidth="1"/>
    <col min="7730" max="7730" width="6.7109375" style="3" bestFit="1" customWidth="1"/>
    <col min="7731" max="7731" width="5.7109375" style="3" bestFit="1" customWidth="1"/>
    <col min="7732" max="7735" width="4.85546875" style="3" bestFit="1" customWidth="1"/>
    <col min="7736" max="7736" width="6.85546875" style="3" customWidth="1"/>
    <col min="7737" max="7737" width="5.7109375" style="3" bestFit="1" customWidth="1"/>
    <col min="7738" max="7739" width="4.85546875" style="3" bestFit="1" customWidth="1"/>
    <col min="7740" max="7740" width="5.7109375" style="3" bestFit="1" customWidth="1"/>
    <col min="7741" max="7741" width="17.28515625" style="3" bestFit="1" customWidth="1"/>
    <col min="7742" max="7744" width="9.140625" style="3"/>
    <col min="7745" max="7745" width="11.7109375" style="3" customWidth="1"/>
    <col min="7746" max="7934" width="9.140625" style="3"/>
    <col min="7935" max="7935" width="8.5703125" style="3" bestFit="1" customWidth="1"/>
    <col min="7936" max="7936" width="39" style="3" customWidth="1"/>
    <col min="7937" max="7938" width="15" style="3" bestFit="1" customWidth="1"/>
    <col min="7939" max="7940" width="6.28515625" style="3" bestFit="1" customWidth="1"/>
    <col min="7941" max="7941" width="15" style="3" bestFit="1" customWidth="1"/>
    <col min="7942" max="7942" width="7.85546875" style="3" bestFit="1" customWidth="1"/>
    <col min="7943" max="7943" width="6.7109375" style="3" bestFit="1" customWidth="1"/>
    <col min="7944" max="7945" width="5.7109375" style="3" bestFit="1" customWidth="1"/>
    <col min="7946" max="7946" width="9" style="3" customWidth="1"/>
    <col min="7947" max="7948" width="13.85546875" style="3" bestFit="1" customWidth="1"/>
    <col min="7949" max="7950" width="5.140625" style="3" bestFit="1" customWidth="1"/>
    <col min="7951" max="7951" width="13.85546875" style="3" bestFit="1" customWidth="1"/>
    <col min="7952" max="7952" width="7.7109375" style="3" bestFit="1" customWidth="1"/>
    <col min="7953" max="7953" width="6" style="3" bestFit="1" customWidth="1"/>
    <col min="7954" max="7955" width="5.140625" style="3" bestFit="1" customWidth="1"/>
    <col min="7956" max="7956" width="6.85546875" style="3" customWidth="1"/>
    <col min="7957" max="7957" width="5.140625" style="3" bestFit="1" customWidth="1"/>
    <col min="7958" max="7958" width="12.7109375" style="3" bestFit="1" customWidth="1"/>
    <col min="7959" max="7961" width="5.140625" style="3" bestFit="1" customWidth="1"/>
    <col min="7962" max="7962" width="12.7109375" style="3" bestFit="1" customWidth="1"/>
    <col min="7963" max="7963" width="5.7109375" style="3" bestFit="1" customWidth="1"/>
    <col min="7964" max="7965" width="5.140625" style="3" bestFit="1" customWidth="1"/>
    <col min="7966" max="7966" width="12.7109375" style="3" bestFit="1" customWidth="1"/>
    <col min="7967" max="7971" width="5.140625" style="3" bestFit="1" customWidth="1"/>
    <col min="7972" max="7972" width="12.7109375" style="3" bestFit="1" customWidth="1"/>
    <col min="7973" max="7976" width="5.140625" style="3" bestFit="1" customWidth="1"/>
    <col min="7977" max="7981" width="4.85546875" style="3" bestFit="1" customWidth="1"/>
    <col min="7982" max="7982" width="6.7109375" style="3" bestFit="1" customWidth="1"/>
    <col min="7983" max="7983" width="5.7109375" style="3" bestFit="1" customWidth="1"/>
    <col min="7984" max="7985" width="4.85546875" style="3" bestFit="1" customWidth="1"/>
    <col min="7986" max="7986" width="6.7109375" style="3" bestFit="1" customWidth="1"/>
    <col min="7987" max="7987" width="5.7109375" style="3" bestFit="1" customWidth="1"/>
    <col min="7988" max="7991" width="4.85546875" style="3" bestFit="1" customWidth="1"/>
    <col min="7992" max="7992" width="6.85546875" style="3" customWidth="1"/>
    <col min="7993" max="7993" width="5.7109375" style="3" bestFit="1" customWidth="1"/>
    <col min="7994" max="7995" width="4.85546875" style="3" bestFit="1" customWidth="1"/>
    <col min="7996" max="7996" width="5.7109375" style="3" bestFit="1" customWidth="1"/>
    <col min="7997" max="7997" width="17.28515625" style="3" bestFit="1" customWidth="1"/>
    <col min="7998" max="8000" width="9.140625" style="3"/>
    <col min="8001" max="8001" width="11.7109375" style="3" customWidth="1"/>
    <col min="8002" max="8190" width="9.140625" style="3"/>
    <col min="8191" max="8191" width="8.5703125" style="3" bestFit="1" customWidth="1"/>
    <col min="8192" max="8192" width="39" style="3" customWidth="1"/>
    <col min="8193" max="8194" width="15" style="3" bestFit="1" customWidth="1"/>
    <col min="8195" max="8196" width="6.28515625" style="3" bestFit="1" customWidth="1"/>
    <col min="8197" max="8197" width="15" style="3" bestFit="1" customWidth="1"/>
    <col min="8198" max="8198" width="7.85546875" style="3" bestFit="1" customWidth="1"/>
    <col min="8199" max="8199" width="6.7109375" style="3" bestFit="1" customWidth="1"/>
    <col min="8200" max="8201" width="5.7109375" style="3" bestFit="1" customWidth="1"/>
    <col min="8202" max="8202" width="9" style="3" customWidth="1"/>
    <col min="8203" max="8204" width="13.85546875" style="3" bestFit="1" customWidth="1"/>
    <col min="8205" max="8206" width="5.140625" style="3" bestFit="1" customWidth="1"/>
    <col min="8207" max="8207" width="13.85546875" style="3" bestFit="1" customWidth="1"/>
    <col min="8208" max="8208" width="7.7109375" style="3" bestFit="1" customWidth="1"/>
    <col min="8209" max="8209" width="6" style="3" bestFit="1" customWidth="1"/>
    <col min="8210" max="8211" width="5.140625" style="3" bestFit="1" customWidth="1"/>
    <col min="8212" max="8212" width="6.85546875" style="3" customWidth="1"/>
    <col min="8213" max="8213" width="5.140625" style="3" bestFit="1" customWidth="1"/>
    <col min="8214" max="8214" width="12.7109375" style="3" bestFit="1" customWidth="1"/>
    <col min="8215" max="8217" width="5.140625" style="3" bestFit="1" customWidth="1"/>
    <col min="8218" max="8218" width="12.7109375" style="3" bestFit="1" customWidth="1"/>
    <col min="8219" max="8219" width="5.7109375" style="3" bestFit="1" customWidth="1"/>
    <col min="8220" max="8221" width="5.140625" style="3" bestFit="1" customWidth="1"/>
    <col min="8222" max="8222" width="12.7109375" style="3" bestFit="1" customWidth="1"/>
    <col min="8223" max="8227" width="5.140625" style="3" bestFit="1" customWidth="1"/>
    <col min="8228" max="8228" width="12.7109375" style="3" bestFit="1" customWidth="1"/>
    <col min="8229" max="8232" width="5.140625" style="3" bestFit="1" customWidth="1"/>
    <col min="8233" max="8237" width="4.85546875" style="3" bestFit="1" customWidth="1"/>
    <col min="8238" max="8238" width="6.7109375" style="3" bestFit="1" customWidth="1"/>
    <col min="8239" max="8239" width="5.7109375" style="3" bestFit="1" customWidth="1"/>
    <col min="8240" max="8241" width="4.85546875" style="3" bestFit="1" customWidth="1"/>
    <col min="8242" max="8242" width="6.7109375" style="3" bestFit="1" customWidth="1"/>
    <col min="8243" max="8243" width="5.7109375" style="3" bestFit="1" customWidth="1"/>
    <col min="8244" max="8247" width="4.85546875" style="3" bestFit="1" customWidth="1"/>
    <col min="8248" max="8248" width="6.85546875" style="3" customWidth="1"/>
    <col min="8249" max="8249" width="5.7109375" style="3" bestFit="1" customWidth="1"/>
    <col min="8250" max="8251" width="4.85546875" style="3" bestFit="1" customWidth="1"/>
    <col min="8252" max="8252" width="5.7109375" style="3" bestFit="1" customWidth="1"/>
    <col min="8253" max="8253" width="17.28515625" style="3" bestFit="1" customWidth="1"/>
    <col min="8254" max="8256" width="9.140625" style="3"/>
    <col min="8257" max="8257" width="11.7109375" style="3" customWidth="1"/>
    <col min="8258" max="8446" width="9.140625" style="3"/>
    <col min="8447" max="8447" width="8.5703125" style="3" bestFit="1" customWidth="1"/>
    <col min="8448" max="8448" width="39" style="3" customWidth="1"/>
    <col min="8449" max="8450" width="15" style="3" bestFit="1" customWidth="1"/>
    <col min="8451" max="8452" width="6.28515625" style="3" bestFit="1" customWidth="1"/>
    <col min="8453" max="8453" width="15" style="3" bestFit="1" customWidth="1"/>
    <col min="8454" max="8454" width="7.85546875" style="3" bestFit="1" customWidth="1"/>
    <col min="8455" max="8455" width="6.7109375" style="3" bestFit="1" customWidth="1"/>
    <col min="8456" max="8457" width="5.7109375" style="3" bestFit="1" customWidth="1"/>
    <col min="8458" max="8458" width="9" style="3" customWidth="1"/>
    <col min="8459" max="8460" width="13.85546875" style="3" bestFit="1" customWidth="1"/>
    <col min="8461" max="8462" width="5.140625" style="3" bestFit="1" customWidth="1"/>
    <col min="8463" max="8463" width="13.85546875" style="3" bestFit="1" customWidth="1"/>
    <col min="8464" max="8464" width="7.7109375" style="3" bestFit="1" customWidth="1"/>
    <col min="8465" max="8465" width="6" style="3" bestFit="1" customWidth="1"/>
    <col min="8466" max="8467" width="5.140625" style="3" bestFit="1" customWidth="1"/>
    <col min="8468" max="8468" width="6.85546875" style="3" customWidth="1"/>
    <col min="8469" max="8469" width="5.140625" style="3" bestFit="1" customWidth="1"/>
    <col min="8470" max="8470" width="12.7109375" style="3" bestFit="1" customWidth="1"/>
    <col min="8471" max="8473" width="5.140625" style="3" bestFit="1" customWidth="1"/>
    <col min="8474" max="8474" width="12.7109375" style="3" bestFit="1" customWidth="1"/>
    <col min="8475" max="8475" width="5.7109375" style="3" bestFit="1" customWidth="1"/>
    <col min="8476" max="8477" width="5.140625" style="3" bestFit="1" customWidth="1"/>
    <col min="8478" max="8478" width="12.7109375" style="3" bestFit="1" customWidth="1"/>
    <col min="8479" max="8483" width="5.140625" style="3" bestFit="1" customWidth="1"/>
    <col min="8484" max="8484" width="12.7109375" style="3" bestFit="1" customWidth="1"/>
    <col min="8485" max="8488" width="5.140625" style="3" bestFit="1" customWidth="1"/>
    <col min="8489" max="8493" width="4.85546875" style="3" bestFit="1" customWidth="1"/>
    <col min="8494" max="8494" width="6.7109375" style="3" bestFit="1" customWidth="1"/>
    <col min="8495" max="8495" width="5.7109375" style="3" bestFit="1" customWidth="1"/>
    <col min="8496" max="8497" width="4.85546875" style="3" bestFit="1" customWidth="1"/>
    <col min="8498" max="8498" width="6.7109375" style="3" bestFit="1" customWidth="1"/>
    <col min="8499" max="8499" width="5.7109375" style="3" bestFit="1" customWidth="1"/>
    <col min="8500" max="8503" width="4.85546875" style="3" bestFit="1" customWidth="1"/>
    <col min="8504" max="8504" width="6.85546875" style="3" customWidth="1"/>
    <col min="8505" max="8505" width="5.7109375" style="3" bestFit="1" customWidth="1"/>
    <col min="8506" max="8507" width="4.85546875" style="3" bestFit="1" customWidth="1"/>
    <col min="8508" max="8508" width="5.7109375" style="3" bestFit="1" customWidth="1"/>
    <col min="8509" max="8509" width="17.28515625" style="3" bestFit="1" customWidth="1"/>
    <col min="8510" max="8512" width="9.140625" style="3"/>
    <col min="8513" max="8513" width="11.7109375" style="3" customWidth="1"/>
    <col min="8514" max="8702" width="9.140625" style="3"/>
    <col min="8703" max="8703" width="8.5703125" style="3" bestFit="1" customWidth="1"/>
    <col min="8704" max="8704" width="39" style="3" customWidth="1"/>
    <col min="8705" max="8706" width="15" style="3" bestFit="1" customWidth="1"/>
    <col min="8707" max="8708" width="6.28515625" style="3" bestFit="1" customWidth="1"/>
    <col min="8709" max="8709" width="15" style="3" bestFit="1" customWidth="1"/>
    <col min="8710" max="8710" width="7.85546875" style="3" bestFit="1" customWidth="1"/>
    <col min="8711" max="8711" width="6.7109375" style="3" bestFit="1" customWidth="1"/>
    <col min="8712" max="8713" width="5.7109375" style="3" bestFit="1" customWidth="1"/>
    <col min="8714" max="8714" width="9" style="3" customWidth="1"/>
    <col min="8715" max="8716" width="13.85546875" style="3" bestFit="1" customWidth="1"/>
    <col min="8717" max="8718" width="5.140625" style="3" bestFit="1" customWidth="1"/>
    <col min="8719" max="8719" width="13.85546875" style="3" bestFit="1" customWidth="1"/>
    <col min="8720" max="8720" width="7.7109375" style="3" bestFit="1" customWidth="1"/>
    <col min="8721" max="8721" width="6" style="3" bestFit="1" customWidth="1"/>
    <col min="8722" max="8723" width="5.140625" style="3" bestFit="1" customWidth="1"/>
    <col min="8724" max="8724" width="6.85546875" style="3" customWidth="1"/>
    <col min="8725" max="8725" width="5.140625" style="3" bestFit="1" customWidth="1"/>
    <col min="8726" max="8726" width="12.7109375" style="3" bestFit="1" customWidth="1"/>
    <col min="8727" max="8729" width="5.140625" style="3" bestFit="1" customWidth="1"/>
    <col min="8730" max="8730" width="12.7109375" style="3" bestFit="1" customWidth="1"/>
    <col min="8731" max="8731" width="5.7109375" style="3" bestFit="1" customWidth="1"/>
    <col min="8732" max="8733" width="5.140625" style="3" bestFit="1" customWidth="1"/>
    <col min="8734" max="8734" width="12.7109375" style="3" bestFit="1" customWidth="1"/>
    <col min="8735" max="8739" width="5.140625" style="3" bestFit="1" customWidth="1"/>
    <col min="8740" max="8740" width="12.7109375" style="3" bestFit="1" customWidth="1"/>
    <col min="8741" max="8744" width="5.140625" style="3" bestFit="1" customWidth="1"/>
    <col min="8745" max="8749" width="4.85546875" style="3" bestFit="1" customWidth="1"/>
    <col min="8750" max="8750" width="6.7109375" style="3" bestFit="1" customWidth="1"/>
    <col min="8751" max="8751" width="5.7109375" style="3" bestFit="1" customWidth="1"/>
    <col min="8752" max="8753" width="4.85546875" style="3" bestFit="1" customWidth="1"/>
    <col min="8754" max="8754" width="6.7109375" style="3" bestFit="1" customWidth="1"/>
    <col min="8755" max="8755" width="5.7109375" style="3" bestFit="1" customWidth="1"/>
    <col min="8756" max="8759" width="4.85546875" style="3" bestFit="1" customWidth="1"/>
    <col min="8760" max="8760" width="6.85546875" style="3" customWidth="1"/>
    <col min="8761" max="8761" width="5.7109375" style="3" bestFit="1" customWidth="1"/>
    <col min="8762" max="8763" width="4.85546875" style="3" bestFit="1" customWidth="1"/>
    <col min="8764" max="8764" width="5.7109375" style="3" bestFit="1" customWidth="1"/>
    <col min="8765" max="8765" width="17.28515625" style="3" bestFit="1" customWidth="1"/>
    <col min="8766" max="8768" width="9.140625" style="3"/>
    <col min="8769" max="8769" width="11.7109375" style="3" customWidth="1"/>
    <col min="8770" max="8958" width="9.140625" style="3"/>
    <col min="8959" max="8959" width="8.5703125" style="3" bestFit="1" customWidth="1"/>
    <col min="8960" max="8960" width="39" style="3" customWidth="1"/>
    <col min="8961" max="8962" width="15" style="3" bestFit="1" customWidth="1"/>
    <col min="8963" max="8964" width="6.28515625" style="3" bestFit="1" customWidth="1"/>
    <col min="8965" max="8965" width="15" style="3" bestFit="1" customWidth="1"/>
    <col min="8966" max="8966" width="7.85546875" style="3" bestFit="1" customWidth="1"/>
    <col min="8967" max="8967" width="6.7109375" style="3" bestFit="1" customWidth="1"/>
    <col min="8968" max="8969" width="5.7109375" style="3" bestFit="1" customWidth="1"/>
    <col min="8970" max="8970" width="9" style="3" customWidth="1"/>
    <col min="8971" max="8972" width="13.85546875" style="3" bestFit="1" customWidth="1"/>
    <col min="8973" max="8974" width="5.140625" style="3" bestFit="1" customWidth="1"/>
    <col min="8975" max="8975" width="13.85546875" style="3" bestFit="1" customWidth="1"/>
    <col min="8976" max="8976" width="7.7109375" style="3" bestFit="1" customWidth="1"/>
    <col min="8977" max="8977" width="6" style="3" bestFit="1" customWidth="1"/>
    <col min="8978" max="8979" width="5.140625" style="3" bestFit="1" customWidth="1"/>
    <col min="8980" max="8980" width="6.85546875" style="3" customWidth="1"/>
    <col min="8981" max="8981" width="5.140625" style="3" bestFit="1" customWidth="1"/>
    <col min="8982" max="8982" width="12.7109375" style="3" bestFit="1" customWidth="1"/>
    <col min="8983" max="8985" width="5.140625" style="3" bestFit="1" customWidth="1"/>
    <col min="8986" max="8986" width="12.7109375" style="3" bestFit="1" customWidth="1"/>
    <col min="8987" max="8987" width="5.7109375" style="3" bestFit="1" customWidth="1"/>
    <col min="8988" max="8989" width="5.140625" style="3" bestFit="1" customWidth="1"/>
    <col min="8990" max="8990" width="12.7109375" style="3" bestFit="1" customWidth="1"/>
    <col min="8991" max="8995" width="5.140625" style="3" bestFit="1" customWidth="1"/>
    <col min="8996" max="8996" width="12.7109375" style="3" bestFit="1" customWidth="1"/>
    <col min="8997" max="9000" width="5.140625" style="3" bestFit="1" customWidth="1"/>
    <col min="9001" max="9005" width="4.85546875" style="3" bestFit="1" customWidth="1"/>
    <col min="9006" max="9006" width="6.7109375" style="3" bestFit="1" customWidth="1"/>
    <col min="9007" max="9007" width="5.7109375" style="3" bestFit="1" customWidth="1"/>
    <col min="9008" max="9009" width="4.85546875" style="3" bestFit="1" customWidth="1"/>
    <col min="9010" max="9010" width="6.7109375" style="3" bestFit="1" customWidth="1"/>
    <col min="9011" max="9011" width="5.7109375" style="3" bestFit="1" customWidth="1"/>
    <col min="9012" max="9015" width="4.85546875" style="3" bestFit="1" customWidth="1"/>
    <col min="9016" max="9016" width="6.85546875" style="3" customWidth="1"/>
    <col min="9017" max="9017" width="5.7109375" style="3" bestFit="1" customWidth="1"/>
    <col min="9018" max="9019" width="4.85546875" style="3" bestFit="1" customWidth="1"/>
    <col min="9020" max="9020" width="5.7109375" style="3" bestFit="1" customWidth="1"/>
    <col min="9021" max="9021" width="17.28515625" style="3" bestFit="1" customWidth="1"/>
    <col min="9022" max="9024" width="9.140625" style="3"/>
    <col min="9025" max="9025" width="11.7109375" style="3" customWidth="1"/>
    <col min="9026" max="9214" width="9.140625" style="3"/>
    <col min="9215" max="9215" width="8.5703125" style="3" bestFit="1" customWidth="1"/>
    <col min="9216" max="9216" width="39" style="3" customWidth="1"/>
    <col min="9217" max="9218" width="15" style="3" bestFit="1" customWidth="1"/>
    <col min="9219" max="9220" width="6.28515625" style="3" bestFit="1" customWidth="1"/>
    <col min="9221" max="9221" width="15" style="3" bestFit="1" customWidth="1"/>
    <col min="9222" max="9222" width="7.85546875" style="3" bestFit="1" customWidth="1"/>
    <col min="9223" max="9223" width="6.7109375" style="3" bestFit="1" customWidth="1"/>
    <col min="9224" max="9225" width="5.7109375" style="3" bestFit="1" customWidth="1"/>
    <col min="9226" max="9226" width="9" style="3" customWidth="1"/>
    <col min="9227" max="9228" width="13.85546875" style="3" bestFit="1" customWidth="1"/>
    <col min="9229" max="9230" width="5.140625" style="3" bestFit="1" customWidth="1"/>
    <col min="9231" max="9231" width="13.85546875" style="3" bestFit="1" customWidth="1"/>
    <col min="9232" max="9232" width="7.7109375" style="3" bestFit="1" customWidth="1"/>
    <col min="9233" max="9233" width="6" style="3" bestFit="1" customWidth="1"/>
    <col min="9234" max="9235" width="5.140625" style="3" bestFit="1" customWidth="1"/>
    <col min="9236" max="9236" width="6.85546875" style="3" customWidth="1"/>
    <col min="9237" max="9237" width="5.140625" style="3" bestFit="1" customWidth="1"/>
    <col min="9238" max="9238" width="12.7109375" style="3" bestFit="1" customWidth="1"/>
    <col min="9239" max="9241" width="5.140625" style="3" bestFit="1" customWidth="1"/>
    <col min="9242" max="9242" width="12.7109375" style="3" bestFit="1" customWidth="1"/>
    <col min="9243" max="9243" width="5.7109375" style="3" bestFit="1" customWidth="1"/>
    <col min="9244" max="9245" width="5.140625" style="3" bestFit="1" customWidth="1"/>
    <col min="9246" max="9246" width="12.7109375" style="3" bestFit="1" customWidth="1"/>
    <col min="9247" max="9251" width="5.140625" style="3" bestFit="1" customWidth="1"/>
    <col min="9252" max="9252" width="12.7109375" style="3" bestFit="1" customWidth="1"/>
    <col min="9253" max="9256" width="5.140625" style="3" bestFit="1" customWidth="1"/>
    <col min="9257" max="9261" width="4.85546875" style="3" bestFit="1" customWidth="1"/>
    <col min="9262" max="9262" width="6.7109375" style="3" bestFit="1" customWidth="1"/>
    <col min="9263" max="9263" width="5.7109375" style="3" bestFit="1" customWidth="1"/>
    <col min="9264" max="9265" width="4.85546875" style="3" bestFit="1" customWidth="1"/>
    <col min="9266" max="9266" width="6.7109375" style="3" bestFit="1" customWidth="1"/>
    <col min="9267" max="9267" width="5.7109375" style="3" bestFit="1" customWidth="1"/>
    <col min="9268" max="9271" width="4.85546875" style="3" bestFit="1" customWidth="1"/>
    <col min="9272" max="9272" width="6.85546875" style="3" customWidth="1"/>
    <col min="9273" max="9273" width="5.7109375" style="3" bestFit="1" customWidth="1"/>
    <col min="9274" max="9275" width="4.85546875" style="3" bestFit="1" customWidth="1"/>
    <col min="9276" max="9276" width="5.7109375" style="3" bestFit="1" customWidth="1"/>
    <col min="9277" max="9277" width="17.28515625" style="3" bestFit="1" customWidth="1"/>
    <col min="9278" max="9280" width="9.140625" style="3"/>
    <col min="9281" max="9281" width="11.7109375" style="3" customWidth="1"/>
    <col min="9282" max="9470" width="9.140625" style="3"/>
    <col min="9471" max="9471" width="8.5703125" style="3" bestFit="1" customWidth="1"/>
    <col min="9472" max="9472" width="39" style="3" customWidth="1"/>
    <col min="9473" max="9474" width="15" style="3" bestFit="1" customWidth="1"/>
    <col min="9475" max="9476" width="6.28515625" style="3" bestFit="1" customWidth="1"/>
    <col min="9477" max="9477" width="15" style="3" bestFit="1" customWidth="1"/>
    <col min="9478" max="9478" width="7.85546875" style="3" bestFit="1" customWidth="1"/>
    <col min="9479" max="9479" width="6.7109375" style="3" bestFit="1" customWidth="1"/>
    <col min="9480" max="9481" width="5.7109375" style="3" bestFit="1" customWidth="1"/>
    <col min="9482" max="9482" width="9" style="3" customWidth="1"/>
    <col min="9483" max="9484" width="13.85546875" style="3" bestFit="1" customWidth="1"/>
    <col min="9485" max="9486" width="5.140625" style="3" bestFit="1" customWidth="1"/>
    <col min="9487" max="9487" width="13.85546875" style="3" bestFit="1" customWidth="1"/>
    <col min="9488" max="9488" width="7.7109375" style="3" bestFit="1" customWidth="1"/>
    <col min="9489" max="9489" width="6" style="3" bestFit="1" customWidth="1"/>
    <col min="9490" max="9491" width="5.140625" style="3" bestFit="1" customWidth="1"/>
    <col min="9492" max="9492" width="6.85546875" style="3" customWidth="1"/>
    <col min="9493" max="9493" width="5.140625" style="3" bestFit="1" customWidth="1"/>
    <col min="9494" max="9494" width="12.7109375" style="3" bestFit="1" customWidth="1"/>
    <col min="9495" max="9497" width="5.140625" style="3" bestFit="1" customWidth="1"/>
    <col min="9498" max="9498" width="12.7109375" style="3" bestFit="1" customWidth="1"/>
    <col min="9499" max="9499" width="5.7109375" style="3" bestFit="1" customWidth="1"/>
    <col min="9500" max="9501" width="5.140625" style="3" bestFit="1" customWidth="1"/>
    <col min="9502" max="9502" width="12.7109375" style="3" bestFit="1" customWidth="1"/>
    <col min="9503" max="9507" width="5.140625" style="3" bestFit="1" customWidth="1"/>
    <col min="9508" max="9508" width="12.7109375" style="3" bestFit="1" customWidth="1"/>
    <col min="9509" max="9512" width="5.140625" style="3" bestFit="1" customWidth="1"/>
    <col min="9513" max="9517" width="4.85546875" style="3" bestFit="1" customWidth="1"/>
    <col min="9518" max="9518" width="6.7109375" style="3" bestFit="1" customWidth="1"/>
    <col min="9519" max="9519" width="5.7109375" style="3" bestFit="1" customWidth="1"/>
    <col min="9520" max="9521" width="4.85546875" style="3" bestFit="1" customWidth="1"/>
    <col min="9522" max="9522" width="6.7109375" style="3" bestFit="1" customWidth="1"/>
    <col min="9523" max="9523" width="5.7109375" style="3" bestFit="1" customWidth="1"/>
    <col min="9524" max="9527" width="4.85546875" style="3" bestFit="1" customWidth="1"/>
    <col min="9528" max="9528" width="6.85546875" style="3" customWidth="1"/>
    <col min="9529" max="9529" width="5.7109375" style="3" bestFit="1" customWidth="1"/>
    <col min="9530" max="9531" width="4.85546875" style="3" bestFit="1" customWidth="1"/>
    <col min="9532" max="9532" width="5.7109375" style="3" bestFit="1" customWidth="1"/>
    <col min="9533" max="9533" width="17.28515625" style="3" bestFit="1" customWidth="1"/>
    <col min="9534" max="9536" width="9.140625" style="3"/>
    <col min="9537" max="9537" width="11.7109375" style="3" customWidth="1"/>
    <col min="9538" max="9726" width="9.140625" style="3"/>
    <col min="9727" max="9727" width="8.5703125" style="3" bestFit="1" customWidth="1"/>
    <col min="9728" max="9728" width="39" style="3" customWidth="1"/>
    <col min="9729" max="9730" width="15" style="3" bestFit="1" customWidth="1"/>
    <col min="9731" max="9732" width="6.28515625" style="3" bestFit="1" customWidth="1"/>
    <col min="9733" max="9733" width="15" style="3" bestFit="1" customWidth="1"/>
    <col min="9734" max="9734" width="7.85546875" style="3" bestFit="1" customWidth="1"/>
    <col min="9735" max="9735" width="6.7109375" style="3" bestFit="1" customWidth="1"/>
    <col min="9736" max="9737" width="5.7109375" style="3" bestFit="1" customWidth="1"/>
    <col min="9738" max="9738" width="9" style="3" customWidth="1"/>
    <col min="9739" max="9740" width="13.85546875" style="3" bestFit="1" customWidth="1"/>
    <col min="9741" max="9742" width="5.140625" style="3" bestFit="1" customWidth="1"/>
    <col min="9743" max="9743" width="13.85546875" style="3" bestFit="1" customWidth="1"/>
    <col min="9744" max="9744" width="7.7109375" style="3" bestFit="1" customWidth="1"/>
    <col min="9745" max="9745" width="6" style="3" bestFit="1" customWidth="1"/>
    <col min="9746" max="9747" width="5.140625" style="3" bestFit="1" customWidth="1"/>
    <col min="9748" max="9748" width="6.85546875" style="3" customWidth="1"/>
    <col min="9749" max="9749" width="5.140625" style="3" bestFit="1" customWidth="1"/>
    <col min="9750" max="9750" width="12.7109375" style="3" bestFit="1" customWidth="1"/>
    <col min="9751" max="9753" width="5.140625" style="3" bestFit="1" customWidth="1"/>
    <col min="9754" max="9754" width="12.7109375" style="3" bestFit="1" customWidth="1"/>
    <col min="9755" max="9755" width="5.7109375" style="3" bestFit="1" customWidth="1"/>
    <col min="9756" max="9757" width="5.140625" style="3" bestFit="1" customWidth="1"/>
    <col min="9758" max="9758" width="12.7109375" style="3" bestFit="1" customWidth="1"/>
    <col min="9759" max="9763" width="5.140625" style="3" bestFit="1" customWidth="1"/>
    <col min="9764" max="9764" width="12.7109375" style="3" bestFit="1" customWidth="1"/>
    <col min="9765" max="9768" width="5.140625" style="3" bestFit="1" customWidth="1"/>
    <col min="9769" max="9773" width="4.85546875" style="3" bestFit="1" customWidth="1"/>
    <col min="9774" max="9774" width="6.7109375" style="3" bestFit="1" customWidth="1"/>
    <col min="9775" max="9775" width="5.7109375" style="3" bestFit="1" customWidth="1"/>
    <col min="9776" max="9777" width="4.85546875" style="3" bestFit="1" customWidth="1"/>
    <col min="9778" max="9778" width="6.7109375" style="3" bestFit="1" customWidth="1"/>
    <col min="9779" max="9779" width="5.7109375" style="3" bestFit="1" customWidth="1"/>
    <col min="9780" max="9783" width="4.85546875" style="3" bestFit="1" customWidth="1"/>
    <col min="9784" max="9784" width="6.85546875" style="3" customWidth="1"/>
    <col min="9785" max="9785" width="5.7109375" style="3" bestFit="1" customWidth="1"/>
    <col min="9786" max="9787" width="4.85546875" style="3" bestFit="1" customWidth="1"/>
    <col min="9788" max="9788" width="5.7109375" style="3" bestFit="1" customWidth="1"/>
    <col min="9789" max="9789" width="17.28515625" style="3" bestFit="1" customWidth="1"/>
    <col min="9790" max="9792" width="9.140625" style="3"/>
    <col min="9793" max="9793" width="11.7109375" style="3" customWidth="1"/>
    <col min="9794" max="9982" width="9.140625" style="3"/>
    <col min="9983" max="9983" width="8.5703125" style="3" bestFit="1" customWidth="1"/>
    <col min="9984" max="9984" width="39" style="3" customWidth="1"/>
    <col min="9985" max="9986" width="15" style="3" bestFit="1" customWidth="1"/>
    <col min="9987" max="9988" width="6.28515625" style="3" bestFit="1" customWidth="1"/>
    <col min="9989" max="9989" width="15" style="3" bestFit="1" customWidth="1"/>
    <col min="9990" max="9990" width="7.85546875" style="3" bestFit="1" customWidth="1"/>
    <col min="9991" max="9991" width="6.7109375" style="3" bestFit="1" customWidth="1"/>
    <col min="9992" max="9993" width="5.7109375" style="3" bestFit="1" customWidth="1"/>
    <col min="9994" max="9994" width="9" style="3" customWidth="1"/>
    <col min="9995" max="9996" width="13.85546875" style="3" bestFit="1" customWidth="1"/>
    <col min="9997" max="9998" width="5.140625" style="3" bestFit="1" customWidth="1"/>
    <col min="9999" max="9999" width="13.85546875" style="3" bestFit="1" customWidth="1"/>
    <col min="10000" max="10000" width="7.7109375" style="3" bestFit="1" customWidth="1"/>
    <col min="10001" max="10001" width="6" style="3" bestFit="1" customWidth="1"/>
    <col min="10002" max="10003" width="5.140625" style="3" bestFit="1" customWidth="1"/>
    <col min="10004" max="10004" width="6.85546875" style="3" customWidth="1"/>
    <col min="10005" max="10005" width="5.140625" style="3" bestFit="1" customWidth="1"/>
    <col min="10006" max="10006" width="12.7109375" style="3" bestFit="1" customWidth="1"/>
    <col min="10007" max="10009" width="5.140625" style="3" bestFit="1" customWidth="1"/>
    <col min="10010" max="10010" width="12.7109375" style="3" bestFit="1" customWidth="1"/>
    <col min="10011" max="10011" width="5.7109375" style="3" bestFit="1" customWidth="1"/>
    <col min="10012" max="10013" width="5.140625" style="3" bestFit="1" customWidth="1"/>
    <col min="10014" max="10014" width="12.7109375" style="3" bestFit="1" customWidth="1"/>
    <col min="10015" max="10019" width="5.140625" style="3" bestFit="1" customWidth="1"/>
    <col min="10020" max="10020" width="12.7109375" style="3" bestFit="1" customWidth="1"/>
    <col min="10021" max="10024" width="5.140625" style="3" bestFit="1" customWidth="1"/>
    <col min="10025" max="10029" width="4.85546875" style="3" bestFit="1" customWidth="1"/>
    <col min="10030" max="10030" width="6.7109375" style="3" bestFit="1" customWidth="1"/>
    <col min="10031" max="10031" width="5.7109375" style="3" bestFit="1" customWidth="1"/>
    <col min="10032" max="10033" width="4.85546875" style="3" bestFit="1" customWidth="1"/>
    <col min="10034" max="10034" width="6.7109375" style="3" bestFit="1" customWidth="1"/>
    <col min="10035" max="10035" width="5.7109375" style="3" bestFit="1" customWidth="1"/>
    <col min="10036" max="10039" width="4.85546875" style="3" bestFit="1" customWidth="1"/>
    <col min="10040" max="10040" width="6.85546875" style="3" customWidth="1"/>
    <col min="10041" max="10041" width="5.7109375" style="3" bestFit="1" customWidth="1"/>
    <col min="10042" max="10043" width="4.85546875" style="3" bestFit="1" customWidth="1"/>
    <col min="10044" max="10044" width="5.7109375" style="3" bestFit="1" customWidth="1"/>
    <col min="10045" max="10045" width="17.28515625" style="3" bestFit="1" customWidth="1"/>
    <col min="10046" max="10048" width="9.140625" style="3"/>
    <col min="10049" max="10049" width="11.7109375" style="3" customWidth="1"/>
    <col min="10050" max="10238" width="9.140625" style="3"/>
    <col min="10239" max="10239" width="8.5703125" style="3" bestFit="1" customWidth="1"/>
    <col min="10240" max="10240" width="39" style="3" customWidth="1"/>
    <col min="10241" max="10242" width="15" style="3" bestFit="1" customWidth="1"/>
    <col min="10243" max="10244" width="6.28515625" style="3" bestFit="1" customWidth="1"/>
    <col min="10245" max="10245" width="15" style="3" bestFit="1" customWidth="1"/>
    <col min="10246" max="10246" width="7.85546875" style="3" bestFit="1" customWidth="1"/>
    <col min="10247" max="10247" width="6.7109375" style="3" bestFit="1" customWidth="1"/>
    <col min="10248" max="10249" width="5.7109375" style="3" bestFit="1" customWidth="1"/>
    <col min="10250" max="10250" width="9" style="3" customWidth="1"/>
    <col min="10251" max="10252" width="13.85546875" style="3" bestFit="1" customWidth="1"/>
    <col min="10253" max="10254" width="5.140625" style="3" bestFit="1" customWidth="1"/>
    <col min="10255" max="10255" width="13.85546875" style="3" bestFit="1" customWidth="1"/>
    <col min="10256" max="10256" width="7.7109375" style="3" bestFit="1" customWidth="1"/>
    <col min="10257" max="10257" width="6" style="3" bestFit="1" customWidth="1"/>
    <col min="10258" max="10259" width="5.140625" style="3" bestFit="1" customWidth="1"/>
    <col min="10260" max="10260" width="6.85546875" style="3" customWidth="1"/>
    <col min="10261" max="10261" width="5.140625" style="3" bestFit="1" customWidth="1"/>
    <col min="10262" max="10262" width="12.7109375" style="3" bestFit="1" customWidth="1"/>
    <col min="10263" max="10265" width="5.140625" style="3" bestFit="1" customWidth="1"/>
    <col min="10266" max="10266" width="12.7109375" style="3" bestFit="1" customWidth="1"/>
    <col min="10267" max="10267" width="5.7109375" style="3" bestFit="1" customWidth="1"/>
    <col min="10268" max="10269" width="5.140625" style="3" bestFit="1" customWidth="1"/>
    <col min="10270" max="10270" width="12.7109375" style="3" bestFit="1" customWidth="1"/>
    <col min="10271" max="10275" width="5.140625" style="3" bestFit="1" customWidth="1"/>
    <col min="10276" max="10276" width="12.7109375" style="3" bestFit="1" customWidth="1"/>
    <col min="10277" max="10280" width="5.140625" style="3" bestFit="1" customWidth="1"/>
    <col min="10281" max="10285" width="4.85546875" style="3" bestFit="1" customWidth="1"/>
    <col min="10286" max="10286" width="6.7109375" style="3" bestFit="1" customWidth="1"/>
    <col min="10287" max="10287" width="5.7109375" style="3" bestFit="1" customWidth="1"/>
    <col min="10288" max="10289" width="4.85546875" style="3" bestFit="1" customWidth="1"/>
    <col min="10290" max="10290" width="6.7109375" style="3" bestFit="1" customWidth="1"/>
    <col min="10291" max="10291" width="5.7109375" style="3" bestFit="1" customWidth="1"/>
    <col min="10292" max="10295" width="4.85546875" style="3" bestFit="1" customWidth="1"/>
    <col min="10296" max="10296" width="6.85546875" style="3" customWidth="1"/>
    <col min="10297" max="10297" width="5.7109375" style="3" bestFit="1" customWidth="1"/>
    <col min="10298" max="10299" width="4.85546875" style="3" bestFit="1" customWidth="1"/>
    <col min="10300" max="10300" width="5.7109375" style="3" bestFit="1" customWidth="1"/>
    <col min="10301" max="10301" width="17.28515625" style="3" bestFit="1" customWidth="1"/>
    <col min="10302" max="10304" width="9.140625" style="3"/>
    <col min="10305" max="10305" width="11.7109375" style="3" customWidth="1"/>
    <col min="10306" max="10494" width="9.140625" style="3"/>
    <col min="10495" max="10495" width="8.5703125" style="3" bestFit="1" customWidth="1"/>
    <col min="10496" max="10496" width="39" style="3" customWidth="1"/>
    <col min="10497" max="10498" width="15" style="3" bestFit="1" customWidth="1"/>
    <col min="10499" max="10500" width="6.28515625" style="3" bestFit="1" customWidth="1"/>
    <col min="10501" max="10501" width="15" style="3" bestFit="1" customWidth="1"/>
    <col min="10502" max="10502" width="7.85546875" style="3" bestFit="1" customWidth="1"/>
    <col min="10503" max="10503" width="6.7109375" style="3" bestFit="1" customWidth="1"/>
    <col min="10504" max="10505" width="5.7109375" style="3" bestFit="1" customWidth="1"/>
    <col min="10506" max="10506" width="9" style="3" customWidth="1"/>
    <col min="10507" max="10508" width="13.85546875" style="3" bestFit="1" customWidth="1"/>
    <col min="10509" max="10510" width="5.140625" style="3" bestFit="1" customWidth="1"/>
    <col min="10511" max="10511" width="13.85546875" style="3" bestFit="1" customWidth="1"/>
    <col min="10512" max="10512" width="7.7109375" style="3" bestFit="1" customWidth="1"/>
    <col min="10513" max="10513" width="6" style="3" bestFit="1" customWidth="1"/>
    <col min="10514" max="10515" width="5.140625" style="3" bestFit="1" customWidth="1"/>
    <col min="10516" max="10516" width="6.85546875" style="3" customWidth="1"/>
    <col min="10517" max="10517" width="5.140625" style="3" bestFit="1" customWidth="1"/>
    <col min="10518" max="10518" width="12.7109375" style="3" bestFit="1" customWidth="1"/>
    <col min="10519" max="10521" width="5.140625" style="3" bestFit="1" customWidth="1"/>
    <col min="10522" max="10522" width="12.7109375" style="3" bestFit="1" customWidth="1"/>
    <col min="10523" max="10523" width="5.7109375" style="3" bestFit="1" customWidth="1"/>
    <col min="10524" max="10525" width="5.140625" style="3" bestFit="1" customWidth="1"/>
    <col min="10526" max="10526" width="12.7109375" style="3" bestFit="1" customWidth="1"/>
    <col min="10527" max="10531" width="5.140625" style="3" bestFit="1" customWidth="1"/>
    <col min="10532" max="10532" width="12.7109375" style="3" bestFit="1" customWidth="1"/>
    <col min="10533" max="10536" width="5.140625" style="3" bestFit="1" customWidth="1"/>
    <col min="10537" max="10541" width="4.85546875" style="3" bestFit="1" customWidth="1"/>
    <col min="10542" max="10542" width="6.7109375" style="3" bestFit="1" customWidth="1"/>
    <col min="10543" max="10543" width="5.7109375" style="3" bestFit="1" customWidth="1"/>
    <col min="10544" max="10545" width="4.85546875" style="3" bestFit="1" customWidth="1"/>
    <col min="10546" max="10546" width="6.7109375" style="3" bestFit="1" customWidth="1"/>
    <col min="10547" max="10547" width="5.7109375" style="3" bestFit="1" customWidth="1"/>
    <col min="10548" max="10551" width="4.85546875" style="3" bestFit="1" customWidth="1"/>
    <col min="10552" max="10552" width="6.85546875" style="3" customWidth="1"/>
    <col min="10553" max="10553" width="5.7109375" style="3" bestFit="1" customWidth="1"/>
    <col min="10554" max="10555" width="4.85546875" style="3" bestFit="1" customWidth="1"/>
    <col min="10556" max="10556" width="5.7109375" style="3" bestFit="1" customWidth="1"/>
    <col min="10557" max="10557" width="17.28515625" style="3" bestFit="1" customWidth="1"/>
    <col min="10558" max="10560" width="9.140625" style="3"/>
    <col min="10561" max="10561" width="11.7109375" style="3" customWidth="1"/>
    <col min="10562" max="10750" width="9.140625" style="3"/>
    <col min="10751" max="10751" width="8.5703125" style="3" bestFit="1" customWidth="1"/>
    <col min="10752" max="10752" width="39" style="3" customWidth="1"/>
    <col min="10753" max="10754" width="15" style="3" bestFit="1" customWidth="1"/>
    <col min="10755" max="10756" width="6.28515625" style="3" bestFit="1" customWidth="1"/>
    <col min="10757" max="10757" width="15" style="3" bestFit="1" customWidth="1"/>
    <col min="10758" max="10758" width="7.85546875" style="3" bestFit="1" customWidth="1"/>
    <col min="10759" max="10759" width="6.7109375" style="3" bestFit="1" customWidth="1"/>
    <col min="10760" max="10761" width="5.7109375" style="3" bestFit="1" customWidth="1"/>
    <col min="10762" max="10762" width="9" style="3" customWidth="1"/>
    <col min="10763" max="10764" width="13.85546875" style="3" bestFit="1" customWidth="1"/>
    <col min="10765" max="10766" width="5.140625" style="3" bestFit="1" customWidth="1"/>
    <col min="10767" max="10767" width="13.85546875" style="3" bestFit="1" customWidth="1"/>
    <col min="10768" max="10768" width="7.7109375" style="3" bestFit="1" customWidth="1"/>
    <col min="10769" max="10769" width="6" style="3" bestFit="1" customWidth="1"/>
    <col min="10770" max="10771" width="5.140625" style="3" bestFit="1" customWidth="1"/>
    <col min="10772" max="10772" width="6.85546875" style="3" customWidth="1"/>
    <col min="10773" max="10773" width="5.140625" style="3" bestFit="1" customWidth="1"/>
    <col min="10774" max="10774" width="12.7109375" style="3" bestFit="1" customWidth="1"/>
    <col min="10775" max="10777" width="5.140625" style="3" bestFit="1" customWidth="1"/>
    <col min="10778" max="10778" width="12.7109375" style="3" bestFit="1" customWidth="1"/>
    <col min="10779" max="10779" width="5.7109375" style="3" bestFit="1" customWidth="1"/>
    <col min="10780" max="10781" width="5.140625" style="3" bestFit="1" customWidth="1"/>
    <col min="10782" max="10782" width="12.7109375" style="3" bestFit="1" customWidth="1"/>
    <col min="10783" max="10787" width="5.140625" style="3" bestFit="1" customWidth="1"/>
    <col min="10788" max="10788" width="12.7109375" style="3" bestFit="1" customWidth="1"/>
    <col min="10789" max="10792" width="5.140625" style="3" bestFit="1" customWidth="1"/>
    <col min="10793" max="10797" width="4.85546875" style="3" bestFit="1" customWidth="1"/>
    <col min="10798" max="10798" width="6.7109375" style="3" bestFit="1" customWidth="1"/>
    <col min="10799" max="10799" width="5.7109375" style="3" bestFit="1" customWidth="1"/>
    <col min="10800" max="10801" width="4.85546875" style="3" bestFit="1" customWidth="1"/>
    <col min="10802" max="10802" width="6.7109375" style="3" bestFit="1" customWidth="1"/>
    <col min="10803" max="10803" width="5.7109375" style="3" bestFit="1" customWidth="1"/>
    <col min="10804" max="10807" width="4.85546875" style="3" bestFit="1" customWidth="1"/>
    <col min="10808" max="10808" width="6.85546875" style="3" customWidth="1"/>
    <col min="10809" max="10809" width="5.7109375" style="3" bestFit="1" customWidth="1"/>
    <col min="10810" max="10811" width="4.85546875" style="3" bestFit="1" customWidth="1"/>
    <col min="10812" max="10812" width="5.7109375" style="3" bestFit="1" customWidth="1"/>
    <col min="10813" max="10813" width="17.28515625" style="3" bestFit="1" customWidth="1"/>
    <col min="10814" max="10816" width="9.140625" style="3"/>
    <col min="10817" max="10817" width="11.7109375" style="3" customWidth="1"/>
    <col min="10818" max="11006" width="9.140625" style="3"/>
    <col min="11007" max="11007" width="8.5703125" style="3" bestFit="1" customWidth="1"/>
    <col min="11008" max="11008" width="39" style="3" customWidth="1"/>
    <col min="11009" max="11010" width="15" style="3" bestFit="1" customWidth="1"/>
    <col min="11011" max="11012" width="6.28515625" style="3" bestFit="1" customWidth="1"/>
    <col min="11013" max="11013" width="15" style="3" bestFit="1" customWidth="1"/>
    <col min="11014" max="11014" width="7.85546875" style="3" bestFit="1" customWidth="1"/>
    <col min="11015" max="11015" width="6.7109375" style="3" bestFit="1" customWidth="1"/>
    <col min="11016" max="11017" width="5.7109375" style="3" bestFit="1" customWidth="1"/>
    <col min="11018" max="11018" width="9" style="3" customWidth="1"/>
    <col min="11019" max="11020" width="13.85546875" style="3" bestFit="1" customWidth="1"/>
    <col min="11021" max="11022" width="5.140625" style="3" bestFit="1" customWidth="1"/>
    <col min="11023" max="11023" width="13.85546875" style="3" bestFit="1" customWidth="1"/>
    <col min="11024" max="11024" width="7.7109375" style="3" bestFit="1" customWidth="1"/>
    <col min="11025" max="11025" width="6" style="3" bestFit="1" customWidth="1"/>
    <col min="11026" max="11027" width="5.140625" style="3" bestFit="1" customWidth="1"/>
    <col min="11028" max="11028" width="6.85546875" style="3" customWidth="1"/>
    <col min="11029" max="11029" width="5.140625" style="3" bestFit="1" customWidth="1"/>
    <col min="11030" max="11030" width="12.7109375" style="3" bestFit="1" customWidth="1"/>
    <col min="11031" max="11033" width="5.140625" style="3" bestFit="1" customWidth="1"/>
    <col min="11034" max="11034" width="12.7109375" style="3" bestFit="1" customWidth="1"/>
    <col min="11035" max="11035" width="5.7109375" style="3" bestFit="1" customWidth="1"/>
    <col min="11036" max="11037" width="5.140625" style="3" bestFit="1" customWidth="1"/>
    <col min="11038" max="11038" width="12.7109375" style="3" bestFit="1" customWidth="1"/>
    <col min="11039" max="11043" width="5.140625" style="3" bestFit="1" customWidth="1"/>
    <col min="11044" max="11044" width="12.7109375" style="3" bestFit="1" customWidth="1"/>
    <col min="11045" max="11048" width="5.140625" style="3" bestFit="1" customWidth="1"/>
    <col min="11049" max="11053" width="4.85546875" style="3" bestFit="1" customWidth="1"/>
    <col min="11054" max="11054" width="6.7109375" style="3" bestFit="1" customWidth="1"/>
    <col min="11055" max="11055" width="5.7109375" style="3" bestFit="1" customWidth="1"/>
    <col min="11056" max="11057" width="4.85546875" style="3" bestFit="1" customWidth="1"/>
    <col min="11058" max="11058" width="6.7109375" style="3" bestFit="1" customWidth="1"/>
    <col min="11059" max="11059" width="5.7109375" style="3" bestFit="1" customWidth="1"/>
    <col min="11060" max="11063" width="4.85546875" style="3" bestFit="1" customWidth="1"/>
    <col min="11064" max="11064" width="6.85546875" style="3" customWidth="1"/>
    <col min="11065" max="11065" width="5.7109375" style="3" bestFit="1" customWidth="1"/>
    <col min="11066" max="11067" width="4.85546875" style="3" bestFit="1" customWidth="1"/>
    <col min="11068" max="11068" width="5.7109375" style="3" bestFit="1" customWidth="1"/>
    <col min="11069" max="11069" width="17.28515625" style="3" bestFit="1" customWidth="1"/>
    <col min="11070" max="11072" width="9.140625" style="3"/>
    <col min="11073" max="11073" width="11.7109375" style="3" customWidth="1"/>
    <col min="11074" max="11262" width="9.140625" style="3"/>
    <col min="11263" max="11263" width="8.5703125" style="3" bestFit="1" customWidth="1"/>
    <col min="11264" max="11264" width="39" style="3" customWidth="1"/>
    <col min="11265" max="11266" width="15" style="3" bestFit="1" customWidth="1"/>
    <col min="11267" max="11268" width="6.28515625" style="3" bestFit="1" customWidth="1"/>
    <col min="11269" max="11269" width="15" style="3" bestFit="1" customWidth="1"/>
    <col min="11270" max="11270" width="7.85546875" style="3" bestFit="1" customWidth="1"/>
    <col min="11271" max="11271" width="6.7109375" style="3" bestFit="1" customWidth="1"/>
    <col min="11272" max="11273" width="5.7109375" style="3" bestFit="1" customWidth="1"/>
    <col min="11274" max="11274" width="9" style="3" customWidth="1"/>
    <col min="11275" max="11276" width="13.85546875" style="3" bestFit="1" customWidth="1"/>
    <col min="11277" max="11278" width="5.140625" style="3" bestFit="1" customWidth="1"/>
    <col min="11279" max="11279" width="13.85546875" style="3" bestFit="1" customWidth="1"/>
    <col min="11280" max="11280" width="7.7109375" style="3" bestFit="1" customWidth="1"/>
    <col min="11281" max="11281" width="6" style="3" bestFit="1" customWidth="1"/>
    <col min="11282" max="11283" width="5.140625" style="3" bestFit="1" customWidth="1"/>
    <col min="11284" max="11284" width="6.85546875" style="3" customWidth="1"/>
    <col min="11285" max="11285" width="5.140625" style="3" bestFit="1" customWidth="1"/>
    <col min="11286" max="11286" width="12.7109375" style="3" bestFit="1" customWidth="1"/>
    <col min="11287" max="11289" width="5.140625" style="3" bestFit="1" customWidth="1"/>
    <col min="11290" max="11290" width="12.7109375" style="3" bestFit="1" customWidth="1"/>
    <col min="11291" max="11291" width="5.7109375" style="3" bestFit="1" customWidth="1"/>
    <col min="11292" max="11293" width="5.140625" style="3" bestFit="1" customWidth="1"/>
    <col min="11294" max="11294" width="12.7109375" style="3" bestFit="1" customWidth="1"/>
    <col min="11295" max="11299" width="5.140625" style="3" bestFit="1" customWidth="1"/>
    <col min="11300" max="11300" width="12.7109375" style="3" bestFit="1" customWidth="1"/>
    <col min="11301" max="11304" width="5.140625" style="3" bestFit="1" customWidth="1"/>
    <col min="11305" max="11309" width="4.85546875" style="3" bestFit="1" customWidth="1"/>
    <col min="11310" max="11310" width="6.7109375" style="3" bestFit="1" customWidth="1"/>
    <col min="11311" max="11311" width="5.7109375" style="3" bestFit="1" customWidth="1"/>
    <col min="11312" max="11313" width="4.85546875" style="3" bestFit="1" customWidth="1"/>
    <col min="11314" max="11314" width="6.7109375" style="3" bestFit="1" customWidth="1"/>
    <col min="11315" max="11315" width="5.7109375" style="3" bestFit="1" customWidth="1"/>
    <col min="11316" max="11319" width="4.85546875" style="3" bestFit="1" customWidth="1"/>
    <col min="11320" max="11320" width="6.85546875" style="3" customWidth="1"/>
    <col min="11321" max="11321" width="5.7109375" style="3" bestFit="1" customWidth="1"/>
    <col min="11322" max="11323" width="4.85546875" style="3" bestFit="1" customWidth="1"/>
    <col min="11324" max="11324" width="5.7109375" style="3" bestFit="1" customWidth="1"/>
    <col min="11325" max="11325" width="17.28515625" style="3" bestFit="1" customWidth="1"/>
    <col min="11326" max="11328" width="9.140625" style="3"/>
    <col min="11329" max="11329" width="11.7109375" style="3" customWidth="1"/>
    <col min="11330" max="11518" width="9.140625" style="3"/>
    <col min="11519" max="11519" width="8.5703125" style="3" bestFit="1" customWidth="1"/>
    <col min="11520" max="11520" width="39" style="3" customWidth="1"/>
    <col min="11521" max="11522" width="15" style="3" bestFit="1" customWidth="1"/>
    <col min="11523" max="11524" width="6.28515625" style="3" bestFit="1" customWidth="1"/>
    <col min="11525" max="11525" width="15" style="3" bestFit="1" customWidth="1"/>
    <col min="11526" max="11526" width="7.85546875" style="3" bestFit="1" customWidth="1"/>
    <col min="11527" max="11527" width="6.7109375" style="3" bestFit="1" customWidth="1"/>
    <col min="11528" max="11529" width="5.7109375" style="3" bestFit="1" customWidth="1"/>
    <col min="11530" max="11530" width="9" style="3" customWidth="1"/>
    <col min="11531" max="11532" width="13.85546875" style="3" bestFit="1" customWidth="1"/>
    <col min="11533" max="11534" width="5.140625" style="3" bestFit="1" customWidth="1"/>
    <col min="11535" max="11535" width="13.85546875" style="3" bestFit="1" customWidth="1"/>
    <col min="11536" max="11536" width="7.7109375" style="3" bestFit="1" customWidth="1"/>
    <col min="11537" max="11537" width="6" style="3" bestFit="1" customWidth="1"/>
    <col min="11538" max="11539" width="5.140625" style="3" bestFit="1" customWidth="1"/>
    <col min="11540" max="11540" width="6.85546875" style="3" customWidth="1"/>
    <col min="11541" max="11541" width="5.140625" style="3" bestFit="1" customWidth="1"/>
    <col min="11542" max="11542" width="12.7109375" style="3" bestFit="1" customWidth="1"/>
    <col min="11543" max="11545" width="5.140625" style="3" bestFit="1" customWidth="1"/>
    <col min="11546" max="11546" width="12.7109375" style="3" bestFit="1" customWidth="1"/>
    <col min="11547" max="11547" width="5.7109375" style="3" bestFit="1" customWidth="1"/>
    <col min="11548" max="11549" width="5.140625" style="3" bestFit="1" customWidth="1"/>
    <col min="11550" max="11550" width="12.7109375" style="3" bestFit="1" customWidth="1"/>
    <col min="11551" max="11555" width="5.140625" style="3" bestFit="1" customWidth="1"/>
    <col min="11556" max="11556" width="12.7109375" style="3" bestFit="1" customWidth="1"/>
    <col min="11557" max="11560" width="5.140625" style="3" bestFit="1" customWidth="1"/>
    <col min="11561" max="11565" width="4.85546875" style="3" bestFit="1" customWidth="1"/>
    <col min="11566" max="11566" width="6.7109375" style="3" bestFit="1" customWidth="1"/>
    <col min="11567" max="11567" width="5.7109375" style="3" bestFit="1" customWidth="1"/>
    <col min="11568" max="11569" width="4.85546875" style="3" bestFit="1" customWidth="1"/>
    <col min="11570" max="11570" width="6.7109375" style="3" bestFit="1" customWidth="1"/>
    <col min="11571" max="11571" width="5.7109375" style="3" bestFit="1" customWidth="1"/>
    <col min="11572" max="11575" width="4.85546875" style="3" bestFit="1" customWidth="1"/>
    <col min="11576" max="11576" width="6.85546875" style="3" customWidth="1"/>
    <col min="11577" max="11577" width="5.7109375" style="3" bestFit="1" customWidth="1"/>
    <col min="11578" max="11579" width="4.85546875" style="3" bestFit="1" customWidth="1"/>
    <col min="11580" max="11580" width="5.7109375" style="3" bestFit="1" customWidth="1"/>
    <col min="11581" max="11581" width="17.28515625" style="3" bestFit="1" customWidth="1"/>
    <col min="11582" max="11584" width="9.140625" style="3"/>
    <col min="11585" max="11585" width="11.7109375" style="3" customWidth="1"/>
    <col min="11586" max="11774" width="9.140625" style="3"/>
    <col min="11775" max="11775" width="8.5703125" style="3" bestFit="1" customWidth="1"/>
    <col min="11776" max="11776" width="39" style="3" customWidth="1"/>
    <col min="11777" max="11778" width="15" style="3" bestFit="1" customWidth="1"/>
    <col min="11779" max="11780" width="6.28515625" style="3" bestFit="1" customWidth="1"/>
    <col min="11781" max="11781" width="15" style="3" bestFit="1" customWidth="1"/>
    <col min="11782" max="11782" width="7.85546875" style="3" bestFit="1" customWidth="1"/>
    <col min="11783" max="11783" width="6.7109375" style="3" bestFit="1" customWidth="1"/>
    <col min="11784" max="11785" width="5.7109375" style="3" bestFit="1" customWidth="1"/>
    <col min="11786" max="11786" width="9" style="3" customWidth="1"/>
    <col min="11787" max="11788" width="13.85546875" style="3" bestFit="1" customWidth="1"/>
    <col min="11789" max="11790" width="5.140625" style="3" bestFit="1" customWidth="1"/>
    <col min="11791" max="11791" width="13.85546875" style="3" bestFit="1" customWidth="1"/>
    <col min="11792" max="11792" width="7.7109375" style="3" bestFit="1" customWidth="1"/>
    <col min="11793" max="11793" width="6" style="3" bestFit="1" customWidth="1"/>
    <col min="11794" max="11795" width="5.140625" style="3" bestFit="1" customWidth="1"/>
    <col min="11796" max="11796" width="6.85546875" style="3" customWidth="1"/>
    <col min="11797" max="11797" width="5.140625" style="3" bestFit="1" customWidth="1"/>
    <col min="11798" max="11798" width="12.7109375" style="3" bestFit="1" customWidth="1"/>
    <col min="11799" max="11801" width="5.140625" style="3" bestFit="1" customWidth="1"/>
    <col min="11802" max="11802" width="12.7109375" style="3" bestFit="1" customWidth="1"/>
    <col min="11803" max="11803" width="5.7109375" style="3" bestFit="1" customWidth="1"/>
    <col min="11804" max="11805" width="5.140625" style="3" bestFit="1" customWidth="1"/>
    <col min="11806" max="11806" width="12.7109375" style="3" bestFit="1" customWidth="1"/>
    <col min="11807" max="11811" width="5.140625" style="3" bestFit="1" customWidth="1"/>
    <col min="11812" max="11812" width="12.7109375" style="3" bestFit="1" customWidth="1"/>
    <col min="11813" max="11816" width="5.140625" style="3" bestFit="1" customWidth="1"/>
    <col min="11817" max="11821" width="4.85546875" style="3" bestFit="1" customWidth="1"/>
    <col min="11822" max="11822" width="6.7109375" style="3" bestFit="1" customWidth="1"/>
    <col min="11823" max="11823" width="5.7109375" style="3" bestFit="1" customWidth="1"/>
    <col min="11824" max="11825" width="4.85546875" style="3" bestFit="1" customWidth="1"/>
    <col min="11826" max="11826" width="6.7109375" style="3" bestFit="1" customWidth="1"/>
    <col min="11827" max="11827" width="5.7109375" style="3" bestFit="1" customWidth="1"/>
    <col min="11828" max="11831" width="4.85546875" style="3" bestFit="1" customWidth="1"/>
    <col min="11832" max="11832" width="6.85546875" style="3" customWidth="1"/>
    <col min="11833" max="11833" width="5.7109375" style="3" bestFit="1" customWidth="1"/>
    <col min="11834" max="11835" width="4.85546875" style="3" bestFit="1" customWidth="1"/>
    <col min="11836" max="11836" width="5.7109375" style="3" bestFit="1" customWidth="1"/>
    <col min="11837" max="11837" width="17.28515625" style="3" bestFit="1" customWidth="1"/>
    <col min="11838" max="11840" width="9.140625" style="3"/>
    <col min="11841" max="11841" width="11.7109375" style="3" customWidth="1"/>
    <col min="11842" max="12030" width="9.140625" style="3"/>
    <col min="12031" max="12031" width="8.5703125" style="3" bestFit="1" customWidth="1"/>
    <col min="12032" max="12032" width="39" style="3" customWidth="1"/>
    <col min="12033" max="12034" width="15" style="3" bestFit="1" customWidth="1"/>
    <col min="12035" max="12036" width="6.28515625" style="3" bestFit="1" customWidth="1"/>
    <col min="12037" max="12037" width="15" style="3" bestFit="1" customWidth="1"/>
    <col min="12038" max="12038" width="7.85546875" style="3" bestFit="1" customWidth="1"/>
    <col min="12039" max="12039" width="6.7109375" style="3" bestFit="1" customWidth="1"/>
    <col min="12040" max="12041" width="5.7109375" style="3" bestFit="1" customWidth="1"/>
    <col min="12042" max="12042" width="9" style="3" customWidth="1"/>
    <col min="12043" max="12044" width="13.85546875" style="3" bestFit="1" customWidth="1"/>
    <col min="12045" max="12046" width="5.140625" style="3" bestFit="1" customWidth="1"/>
    <col min="12047" max="12047" width="13.85546875" style="3" bestFit="1" customWidth="1"/>
    <col min="12048" max="12048" width="7.7109375" style="3" bestFit="1" customWidth="1"/>
    <col min="12049" max="12049" width="6" style="3" bestFit="1" customWidth="1"/>
    <col min="12050" max="12051" width="5.140625" style="3" bestFit="1" customWidth="1"/>
    <col min="12052" max="12052" width="6.85546875" style="3" customWidth="1"/>
    <col min="12053" max="12053" width="5.140625" style="3" bestFit="1" customWidth="1"/>
    <col min="12054" max="12054" width="12.7109375" style="3" bestFit="1" customWidth="1"/>
    <col min="12055" max="12057" width="5.140625" style="3" bestFit="1" customWidth="1"/>
    <col min="12058" max="12058" width="12.7109375" style="3" bestFit="1" customWidth="1"/>
    <col min="12059" max="12059" width="5.7109375" style="3" bestFit="1" customWidth="1"/>
    <col min="12060" max="12061" width="5.140625" style="3" bestFit="1" customWidth="1"/>
    <col min="12062" max="12062" width="12.7109375" style="3" bestFit="1" customWidth="1"/>
    <col min="12063" max="12067" width="5.140625" style="3" bestFit="1" customWidth="1"/>
    <col min="12068" max="12068" width="12.7109375" style="3" bestFit="1" customWidth="1"/>
    <col min="12069" max="12072" width="5.140625" style="3" bestFit="1" customWidth="1"/>
    <col min="12073" max="12077" width="4.85546875" style="3" bestFit="1" customWidth="1"/>
    <col min="12078" max="12078" width="6.7109375" style="3" bestFit="1" customWidth="1"/>
    <col min="12079" max="12079" width="5.7109375" style="3" bestFit="1" customWidth="1"/>
    <col min="12080" max="12081" width="4.85546875" style="3" bestFit="1" customWidth="1"/>
    <col min="12082" max="12082" width="6.7109375" style="3" bestFit="1" customWidth="1"/>
    <col min="12083" max="12083" width="5.7109375" style="3" bestFit="1" customWidth="1"/>
    <col min="12084" max="12087" width="4.85546875" style="3" bestFit="1" customWidth="1"/>
    <col min="12088" max="12088" width="6.85546875" style="3" customWidth="1"/>
    <col min="12089" max="12089" width="5.7109375" style="3" bestFit="1" customWidth="1"/>
    <col min="12090" max="12091" width="4.85546875" style="3" bestFit="1" customWidth="1"/>
    <col min="12092" max="12092" width="5.7109375" style="3" bestFit="1" customWidth="1"/>
    <col min="12093" max="12093" width="17.28515625" style="3" bestFit="1" customWidth="1"/>
    <col min="12094" max="12096" width="9.140625" style="3"/>
    <col min="12097" max="12097" width="11.7109375" style="3" customWidth="1"/>
    <col min="12098" max="12286" width="9.140625" style="3"/>
    <col min="12287" max="12287" width="8.5703125" style="3" bestFit="1" customWidth="1"/>
    <col min="12288" max="12288" width="39" style="3" customWidth="1"/>
    <col min="12289" max="12290" width="15" style="3" bestFit="1" customWidth="1"/>
    <col min="12291" max="12292" width="6.28515625" style="3" bestFit="1" customWidth="1"/>
    <col min="12293" max="12293" width="15" style="3" bestFit="1" customWidth="1"/>
    <col min="12294" max="12294" width="7.85546875" style="3" bestFit="1" customWidth="1"/>
    <col min="12295" max="12295" width="6.7109375" style="3" bestFit="1" customWidth="1"/>
    <col min="12296" max="12297" width="5.7109375" style="3" bestFit="1" customWidth="1"/>
    <col min="12298" max="12298" width="9" style="3" customWidth="1"/>
    <col min="12299" max="12300" width="13.85546875" style="3" bestFit="1" customWidth="1"/>
    <col min="12301" max="12302" width="5.140625" style="3" bestFit="1" customWidth="1"/>
    <col min="12303" max="12303" width="13.85546875" style="3" bestFit="1" customWidth="1"/>
    <col min="12304" max="12304" width="7.7109375" style="3" bestFit="1" customWidth="1"/>
    <col min="12305" max="12305" width="6" style="3" bestFit="1" customWidth="1"/>
    <col min="12306" max="12307" width="5.140625" style="3" bestFit="1" customWidth="1"/>
    <col min="12308" max="12308" width="6.85546875" style="3" customWidth="1"/>
    <col min="12309" max="12309" width="5.140625" style="3" bestFit="1" customWidth="1"/>
    <col min="12310" max="12310" width="12.7109375" style="3" bestFit="1" customWidth="1"/>
    <col min="12311" max="12313" width="5.140625" style="3" bestFit="1" customWidth="1"/>
    <col min="12314" max="12314" width="12.7109375" style="3" bestFit="1" customWidth="1"/>
    <col min="12315" max="12315" width="5.7109375" style="3" bestFit="1" customWidth="1"/>
    <col min="12316" max="12317" width="5.140625" style="3" bestFit="1" customWidth="1"/>
    <col min="12318" max="12318" width="12.7109375" style="3" bestFit="1" customWidth="1"/>
    <col min="12319" max="12323" width="5.140625" style="3" bestFit="1" customWidth="1"/>
    <col min="12324" max="12324" width="12.7109375" style="3" bestFit="1" customWidth="1"/>
    <col min="12325" max="12328" width="5.140625" style="3" bestFit="1" customWidth="1"/>
    <col min="12329" max="12333" width="4.85546875" style="3" bestFit="1" customWidth="1"/>
    <col min="12334" max="12334" width="6.7109375" style="3" bestFit="1" customWidth="1"/>
    <col min="12335" max="12335" width="5.7109375" style="3" bestFit="1" customWidth="1"/>
    <col min="12336" max="12337" width="4.85546875" style="3" bestFit="1" customWidth="1"/>
    <col min="12338" max="12338" width="6.7109375" style="3" bestFit="1" customWidth="1"/>
    <col min="12339" max="12339" width="5.7109375" style="3" bestFit="1" customWidth="1"/>
    <col min="12340" max="12343" width="4.85546875" style="3" bestFit="1" customWidth="1"/>
    <col min="12344" max="12344" width="6.85546875" style="3" customWidth="1"/>
    <col min="12345" max="12345" width="5.7109375" style="3" bestFit="1" customWidth="1"/>
    <col min="12346" max="12347" width="4.85546875" style="3" bestFit="1" customWidth="1"/>
    <col min="12348" max="12348" width="5.7109375" style="3" bestFit="1" customWidth="1"/>
    <col min="12349" max="12349" width="17.28515625" style="3" bestFit="1" customWidth="1"/>
    <col min="12350" max="12352" width="9.140625" style="3"/>
    <col min="12353" max="12353" width="11.7109375" style="3" customWidth="1"/>
    <col min="12354" max="12542" width="9.140625" style="3"/>
    <col min="12543" max="12543" width="8.5703125" style="3" bestFit="1" customWidth="1"/>
    <col min="12544" max="12544" width="39" style="3" customWidth="1"/>
    <col min="12545" max="12546" width="15" style="3" bestFit="1" customWidth="1"/>
    <col min="12547" max="12548" width="6.28515625" style="3" bestFit="1" customWidth="1"/>
    <col min="12549" max="12549" width="15" style="3" bestFit="1" customWidth="1"/>
    <col min="12550" max="12550" width="7.85546875" style="3" bestFit="1" customWidth="1"/>
    <col min="12551" max="12551" width="6.7109375" style="3" bestFit="1" customWidth="1"/>
    <col min="12552" max="12553" width="5.7109375" style="3" bestFit="1" customWidth="1"/>
    <col min="12554" max="12554" width="9" style="3" customWidth="1"/>
    <col min="12555" max="12556" width="13.85546875" style="3" bestFit="1" customWidth="1"/>
    <col min="12557" max="12558" width="5.140625" style="3" bestFit="1" customWidth="1"/>
    <col min="12559" max="12559" width="13.85546875" style="3" bestFit="1" customWidth="1"/>
    <col min="12560" max="12560" width="7.7109375" style="3" bestFit="1" customWidth="1"/>
    <col min="12561" max="12561" width="6" style="3" bestFit="1" customWidth="1"/>
    <col min="12562" max="12563" width="5.140625" style="3" bestFit="1" customWidth="1"/>
    <col min="12564" max="12564" width="6.85546875" style="3" customWidth="1"/>
    <col min="12565" max="12565" width="5.140625" style="3" bestFit="1" customWidth="1"/>
    <col min="12566" max="12566" width="12.7109375" style="3" bestFit="1" customWidth="1"/>
    <col min="12567" max="12569" width="5.140625" style="3" bestFit="1" customWidth="1"/>
    <col min="12570" max="12570" width="12.7109375" style="3" bestFit="1" customWidth="1"/>
    <col min="12571" max="12571" width="5.7109375" style="3" bestFit="1" customWidth="1"/>
    <col min="12572" max="12573" width="5.140625" style="3" bestFit="1" customWidth="1"/>
    <col min="12574" max="12574" width="12.7109375" style="3" bestFit="1" customWidth="1"/>
    <col min="12575" max="12579" width="5.140625" style="3" bestFit="1" customWidth="1"/>
    <col min="12580" max="12580" width="12.7109375" style="3" bestFit="1" customWidth="1"/>
    <col min="12581" max="12584" width="5.140625" style="3" bestFit="1" customWidth="1"/>
    <col min="12585" max="12589" width="4.85546875" style="3" bestFit="1" customWidth="1"/>
    <col min="12590" max="12590" width="6.7109375" style="3" bestFit="1" customWidth="1"/>
    <col min="12591" max="12591" width="5.7109375" style="3" bestFit="1" customWidth="1"/>
    <col min="12592" max="12593" width="4.85546875" style="3" bestFit="1" customWidth="1"/>
    <col min="12594" max="12594" width="6.7109375" style="3" bestFit="1" customWidth="1"/>
    <col min="12595" max="12595" width="5.7109375" style="3" bestFit="1" customWidth="1"/>
    <col min="12596" max="12599" width="4.85546875" style="3" bestFit="1" customWidth="1"/>
    <col min="12600" max="12600" width="6.85546875" style="3" customWidth="1"/>
    <col min="12601" max="12601" width="5.7109375" style="3" bestFit="1" customWidth="1"/>
    <col min="12602" max="12603" width="4.85546875" style="3" bestFit="1" customWidth="1"/>
    <col min="12604" max="12604" width="5.7109375" style="3" bestFit="1" customWidth="1"/>
    <col min="12605" max="12605" width="17.28515625" style="3" bestFit="1" customWidth="1"/>
    <col min="12606" max="12608" width="9.140625" style="3"/>
    <col min="12609" max="12609" width="11.7109375" style="3" customWidth="1"/>
    <col min="12610" max="12798" width="9.140625" style="3"/>
    <col min="12799" max="12799" width="8.5703125" style="3" bestFit="1" customWidth="1"/>
    <col min="12800" max="12800" width="39" style="3" customWidth="1"/>
    <col min="12801" max="12802" width="15" style="3" bestFit="1" customWidth="1"/>
    <col min="12803" max="12804" width="6.28515625" style="3" bestFit="1" customWidth="1"/>
    <col min="12805" max="12805" width="15" style="3" bestFit="1" customWidth="1"/>
    <col min="12806" max="12806" width="7.85546875" style="3" bestFit="1" customWidth="1"/>
    <col min="12807" max="12807" width="6.7109375" style="3" bestFit="1" customWidth="1"/>
    <col min="12808" max="12809" width="5.7109375" style="3" bestFit="1" customWidth="1"/>
    <col min="12810" max="12810" width="9" style="3" customWidth="1"/>
    <col min="12811" max="12812" width="13.85546875" style="3" bestFit="1" customWidth="1"/>
    <col min="12813" max="12814" width="5.140625" style="3" bestFit="1" customWidth="1"/>
    <col min="12815" max="12815" width="13.85546875" style="3" bestFit="1" customWidth="1"/>
    <col min="12816" max="12816" width="7.7109375" style="3" bestFit="1" customWidth="1"/>
    <col min="12817" max="12817" width="6" style="3" bestFit="1" customWidth="1"/>
    <col min="12818" max="12819" width="5.140625" style="3" bestFit="1" customWidth="1"/>
    <col min="12820" max="12820" width="6.85546875" style="3" customWidth="1"/>
    <col min="12821" max="12821" width="5.140625" style="3" bestFit="1" customWidth="1"/>
    <col min="12822" max="12822" width="12.7109375" style="3" bestFit="1" customWidth="1"/>
    <col min="12823" max="12825" width="5.140625" style="3" bestFit="1" customWidth="1"/>
    <col min="12826" max="12826" width="12.7109375" style="3" bestFit="1" customWidth="1"/>
    <col min="12827" max="12827" width="5.7109375" style="3" bestFit="1" customWidth="1"/>
    <col min="12828" max="12829" width="5.140625" style="3" bestFit="1" customWidth="1"/>
    <col min="12830" max="12830" width="12.7109375" style="3" bestFit="1" customWidth="1"/>
    <col min="12831" max="12835" width="5.140625" style="3" bestFit="1" customWidth="1"/>
    <col min="12836" max="12836" width="12.7109375" style="3" bestFit="1" customWidth="1"/>
    <col min="12837" max="12840" width="5.140625" style="3" bestFit="1" customWidth="1"/>
    <col min="12841" max="12845" width="4.85546875" style="3" bestFit="1" customWidth="1"/>
    <col min="12846" max="12846" width="6.7109375" style="3" bestFit="1" customWidth="1"/>
    <col min="12847" max="12847" width="5.7109375" style="3" bestFit="1" customWidth="1"/>
    <col min="12848" max="12849" width="4.85546875" style="3" bestFit="1" customWidth="1"/>
    <col min="12850" max="12850" width="6.7109375" style="3" bestFit="1" customWidth="1"/>
    <col min="12851" max="12851" width="5.7109375" style="3" bestFit="1" customWidth="1"/>
    <col min="12852" max="12855" width="4.85546875" style="3" bestFit="1" customWidth="1"/>
    <col min="12856" max="12856" width="6.85546875" style="3" customWidth="1"/>
    <col min="12857" max="12857" width="5.7109375" style="3" bestFit="1" customWidth="1"/>
    <col min="12858" max="12859" width="4.85546875" style="3" bestFit="1" customWidth="1"/>
    <col min="12860" max="12860" width="5.7109375" style="3" bestFit="1" customWidth="1"/>
    <col min="12861" max="12861" width="17.28515625" style="3" bestFit="1" customWidth="1"/>
    <col min="12862" max="12864" width="9.140625" style="3"/>
    <col min="12865" max="12865" width="11.7109375" style="3" customWidth="1"/>
    <col min="12866" max="13054" width="9.140625" style="3"/>
    <col min="13055" max="13055" width="8.5703125" style="3" bestFit="1" customWidth="1"/>
    <col min="13056" max="13056" width="39" style="3" customWidth="1"/>
    <col min="13057" max="13058" width="15" style="3" bestFit="1" customWidth="1"/>
    <col min="13059" max="13060" width="6.28515625" style="3" bestFit="1" customWidth="1"/>
    <col min="13061" max="13061" width="15" style="3" bestFit="1" customWidth="1"/>
    <col min="13062" max="13062" width="7.85546875" style="3" bestFit="1" customWidth="1"/>
    <col min="13063" max="13063" width="6.7109375" style="3" bestFit="1" customWidth="1"/>
    <col min="13064" max="13065" width="5.7109375" style="3" bestFit="1" customWidth="1"/>
    <col min="13066" max="13066" width="9" style="3" customWidth="1"/>
    <col min="13067" max="13068" width="13.85546875" style="3" bestFit="1" customWidth="1"/>
    <col min="13069" max="13070" width="5.140625" style="3" bestFit="1" customWidth="1"/>
    <col min="13071" max="13071" width="13.85546875" style="3" bestFit="1" customWidth="1"/>
    <col min="13072" max="13072" width="7.7109375" style="3" bestFit="1" customWidth="1"/>
    <col min="13073" max="13073" width="6" style="3" bestFit="1" customWidth="1"/>
    <col min="13074" max="13075" width="5.140625" style="3" bestFit="1" customWidth="1"/>
    <col min="13076" max="13076" width="6.85546875" style="3" customWidth="1"/>
    <col min="13077" max="13077" width="5.140625" style="3" bestFit="1" customWidth="1"/>
    <col min="13078" max="13078" width="12.7109375" style="3" bestFit="1" customWidth="1"/>
    <col min="13079" max="13081" width="5.140625" style="3" bestFit="1" customWidth="1"/>
    <col min="13082" max="13082" width="12.7109375" style="3" bestFit="1" customWidth="1"/>
    <col min="13083" max="13083" width="5.7109375" style="3" bestFit="1" customWidth="1"/>
    <col min="13084" max="13085" width="5.140625" style="3" bestFit="1" customWidth="1"/>
    <col min="13086" max="13086" width="12.7109375" style="3" bestFit="1" customWidth="1"/>
    <col min="13087" max="13091" width="5.140625" style="3" bestFit="1" customWidth="1"/>
    <col min="13092" max="13092" width="12.7109375" style="3" bestFit="1" customWidth="1"/>
    <col min="13093" max="13096" width="5.140625" style="3" bestFit="1" customWidth="1"/>
    <col min="13097" max="13101" width="4.85546875" style="3" bestFit="1" customWidth="1"/>
    <col min="13102" max="13102" width="6.7109375" style="3" bestFit="1" customWidth="1"/>
    <col min="13103" max="13103" width="5.7109375" style="3" bestFit="1" customWidth="1"/>
    <col min="13104" max="13105" width="4.85546875" style="3" bestFit="1" customWidth="1"/>
    <col min="13106" max="13106" width="6.7109375" style="3" bestFit="1" customWidth="1"/>
    <col min="13107" max="13107" width="5.7109375" style="3" bestFit="1" customWidth="1"/>
    <col min="13108" max="13111" width="4.85546875" style="3" bestFit="1" customWidth="1"/>
    <col min="13112" max="13112" width="6.85546875" style="3" customWidth="1"/>
    <col min="13113" max="13113" width="5.7109375" style="3" bestFit="1" customWidth="1"/>
    <col min="13114" max="13115" width="4.85546875" style="3" bestFit="1" customWidth="1"/>
    <col min="13116" max="13116" width="5.7109375" style="3" bestFit="1" customWidth="1"/>
    <col min="13117" max="13117" width="17.28515625" style="3" bestFit="1" customWidth="1"/>
    <col min="13118" max="13120" width="9.140625" style="3"/>
    <col min="13121" max="13121" width="11.7109375" style="3" customWidth="1"/>
    <col min="13122" max="13310" width="9.140625" style="3"/>
    <col min="13311" max="13311" width="8.5703125" style="3" bestFit="1" customWidth="1"/>
    <col min="13312" max="13312" width="39" style="3" customWidth="1"/>
    <col min="13313" max="13314" width="15" style="3" bestFit="1" customWidth="1"/>
    <col min="13315" max="13316" width="6.28515625" style="3" bestFit="1" customWidth="1"/>
    <col min="13317" max="13317" width="15" style="3" bestFit="1" customWidth="1"/>
    <col min="13318" max="13318" width="7.85546875" style="3" bestFit="1" customWidth="1"/>
    <col min="13319" max="13319" width="6.7109375" style="3" bestFit="1" customWidth="1"/>
    <col min="13320" max="13321" width="5.7109375" style="3" bestFit="1" customWidth="1"/>
    <col min="13322" max="13322" width="9" style="3" customWidth="1"/>
    <col min="13323" max="13324" width="13.85546875" style="3" bestFit="1" customWidth="1"/>
    <col min="13325" max="13326" width="5.140625" style="3" bestFit="1" customWidth="1"/>
    <col min="13327" max="13327" width="13.85546875" style="3" bestFit="1" customWidth="1"/>
    <col min="13328" max="13328" width="7.7109375" style="3" bestFit="1" customWidth="1"/>
    <col min="13329" max="13329" width="6" style="3" bestFit="1" customWidth="1"/>
    <col min="13330" max="13331" width="5.140625" style="3" bestFit="1" customWidth="1"/>
    <col min="13332" max="13332" width="6.85546875" style="3" customWidth="1"/>
    <col min="13333" max="13333" width="5.140625" style="3" bestFit="1" customWidth="1"/>
    <col min="13334" max="13334" width="12.7109375" style="3" bestFit="1" customWidth="1"/>
    <col min="13335" max="13337" width="5.140625" style="3" bestFit="1" customWidth="1"/>
    <col min="13338" max="13338" width="12.7109375" style="3" bestFit="1" customWidth="1"/>
    <col min="13339" max="13339" width="5.7109375" style="3" bestFit="1" customWidth="1"/>
    <col min="13340" max="13341" width="5.140625" style="3" bestFit="1" customWidth="1"/>
    <col min="13342" max="13342" width="12.7109375" style="3" bestFit="1" customWidth="1"/>
    <col min="13343" max="13347" width="5.140625" style="3" bestFit="1" customWidth="1"/>
    <col min="13348" max="13348" width="12.7109375" style="3" bestFit="1" customWidth="1"/>
    <col min="13349" max="13352" width="5.140625" style="3" bestFit="1" customWidth="1"/>
    <col min="13353" max="13357" width="4.85546875" style="3" bestFit="1" customWidth="1"/>
    <col min="13358" max="13358" width="6.7109375" style="3" bestFit="1" customWidth="1"/>
    <col min="13359" max="13359" width="5.7109375" style="3" bestFit="1" customWidth="1"/>
    <col min="13360" max="13361" width="4.85546875" style="3" bestFit="1" customWidth="1"/>
    <col min="13362" max="13362" width="6.7109375" style="3" bestFit="1" customWidth="1"/>
    <col min="13363" max="13363" width="5.7109375" style="3" bestFit="1" customWidth="1"/>
    <col min="13364" max="13367" width="4.85546875" style="3" bestFit="1" customWidth="1"/>
    <col min="13368" max="13368" width="6.85546875" style="3" customWidth="1"/>
    <col min="13369" max="13369" width="5.7109375" style="3" bestFit="1" customWidth="1"/>
    <col min="13370" max="13371" width="4.85546875" style="3" bestFit="1" customWidth="1"/>
    <col min="13372" max="13372" width="5.7109375" style="3" bestFit="1" customWidth="1"/>
    <col min="13373" max="13373" width="17.28515625" style="3" bestFit="1" customWidth="1"/>
    <col min="13374" max="13376" width="9.140625" style="3"/>
    <col min="13377" max="13377" width="11.7109375" style="3" customWidth="1"/>
    <col min="13378" max="13566" width="9.140625" style="3"/>
    <col min="13567" max="13567" width="8.5703125" style="3" bestFit="1" customWidth="1"/>
    <col min="13568" max="13568" width="39" style="3" customWidth="1"/>
    <col min="13569" max="13570" width="15" style="3" bestFit="1" customWidth="1"/>
    <col min="13571" max="13572" width="6.28515625" style="3" bestFit="1" customWidth="1"/>
    <col min="13573" max="13573" width="15" style="3" bestFit="1" customWidth="1"/>
    <col min="13574" max="13574" width="7.85546875" style="3" bestFit="1" customWidth="1"/>
    <col min="13575" max="13575" width="6.7109375" style="3" bestFit="1" customWidth="1"/>
    <col min="13576" max="13577" width="5.7109375" style="3" bestFit="1" customWidth="1"/>
    <col min="13578" max="13578" width="9" style="3" customWidth="1"/>
    <col min="13579" max="13580" width="13.85546875" style="3" bestFit="1" customWidth="1"/>
    <col min="13581" max="13582" width="5.140625" style="3" bestFit="1" customWidth="1"/>
    <col min="13583" max="13583" width="13.85546875" style="3" bestFit="1" customWidth="1"/>
    <col min="13584" max="13584" width="7.7109375" style="3" bestFit="1" customWidth="1"/>
    <col min="13585" max="13585" width="6" style="3" bestFit="1" customWidth="1"/>
    <col min="13586" max="13587" width="5.140625" style="3" bestFit="1" customWidth="1"/>
    <col min="13588" max="13588" width="6.85546875" style="3" customWidth="1"/>
    <col min="13589" max="13589" width="5.140625" style="3" bestFit="1" customWidth="1"/>
    <col min="13590" max="13590" width="12.7109375" style="3" bestFit="1" customWidth="1"/>
    <col min="13591" max="13593" width="5.140625" style="3" bestFit="1" customWidth="1"/>
    <col min="13594" max="13594" width="12.7109375" style="3" bestFit="1" customWidth="1"/>
    <col min="13595" max="13595" width="5.7109375" style="3" bestFit="1" customWidth="1"/>
    <col min="13596" max="13597" width="5.140625" style="3" bestFit="1" customWidth="1"/>
    <col min="13598" max="13598" width="12.7109375" style="3" bestFit="1" customWidth="1"/>
    <col min="13599" max="13603" width="5.140625" style="3" bestFit="1" customWidth="1"/>
    <col min="13604" max="13604" width="12.7109375" style="3" bestFit="1" customWidth="1"/>
    <col min="13605" max="13608" width="5.140625" style="3" bestFit="1" customWidth="1"/>
    <col min="13609" max="13613" width="4.85546875" style="3" bestFit="1" customWidth="1"/>
    <col min="13614" max="13614" width="6.7109375" style="3" bestFit="1" customWidth="1"/>
    <col min="13615" max="13615" width="5.7109375" style="3" bestFit="1" customWidth="1"/>
    <col min="13616" max="13617" width="4.85546875" style="3" bestFit="1" customWidth="1"/>
    <col min="13618" max="13618" width="6.7109375" style="3" bestFit="1" customWidth="1"/>
    <col min="13619" max="13619" width="5.7109375" style="3" bestFit="1" customWidth="1"/>
    <col min="13620" max="13623" width="4.85546875" style="3" bestFit="1" customWidth="1"/>
    <col min="13624" max="13624" width="6.85546875" style="3" customWidth="1"/>
    <col min="13625" max="13625" width="5.7109375" style="3" bestFit="1" customWidth="1"/>
    <col min="13626" max="13627" width="4.85546875" style="3" bestFit="1" customWidth="1"/>
    <col min="13628" max="13628" width="5.7109375" style="3" bestFit="1" customWidth="1"/>
    <col min="13629" max="13629" width="17.28515625" style="3" bestFit="1" customWidth="1"/>
    <col min="13630" max="13632" width="9.140625" style="3"/>
    <col min="13633" max="13633" width="11.7109375" style="3" customWidth="1"/>
    <col min="13634" max="13822" width="9.140625" style="3"/>
    <col min="13823" max="13823" width="8.5703125" style="3" bestFit="1" customWidth="1"/>
    <col min="13824" max="13824" width="39" style="3" customWidth="1"/>
    <col min="13825" max="13826" width="15" style="3" bestFit="1" customWidth="1"/>
    <col min="13827" max="13828" width="6.28515625" style="3" bestFit="1" customWidth="1"/>
    <col min="13829" max="13829" width="15" style="3" bestFit="1" customWidth="1"/>
    <col min="13830" max="13830" width="7.85546875" style="3" bestFit="1" customWidth="1"/>
    <col min="13831" max="13831" width="6.7109375" style="3" bestFit="1" customWidth="1"/>
    <col min="13832" max="13833" width="5.7109375" style="3" bestFit="1" customWidth="1"/>
    <col min="13834" max="13834" width="9" style="3" customWidth="1"/>
    <col min="13835" max="13836" width="13.85546875" style="3" bestFit="1" customWidth="1"/>
    <col min="13837" max="13838" width="5.140625" style="3" bestFit="1" customWidth="1"/>
    <col min="13839" max="13839" width="13.85546875" style="3" bestFit="1" customWidth="1"/>
    <col min="13840" max="13840" width="7.7109375" style="3" bestFit="1" customWidth="1"/>
    <col min="13841" max="13841" width="6" style="3" bestFit="1" customWidth="1"/>
    <col min="13842" max="13843" width="5.140625" style="3" bestFit="1" customWidth="1"/>
    <col min="13844" max="13844" width="6.85546875" style="3" customWidth="1"/>
    <col min="13845" max="13845" width="5.140625" style="3" bestFit="1" customWidth="1"/>
    <col min="13846" max="13846" width="12.7109375" style="3" bestFit="1" customWidth="1"/>
    <col min="13847" max="13849" width="5.140625" style="3" bestFit="1" customWidth="1"/>
    <col min="13850" max="13850" width="12.7109375" style="3" bestFit="1" customWidth="1"/>
    <col min="13851" max="13851" width="5.7109375" style="3" bestFit="1" customWidth="1"/>
    <col min="13852" max="13853" width="5.140625" style="3" bestFit="1" customWidth="1"/>
    <col min="13854" max="13854" width="12.7109375" style="3" bestFit="1" customWidth="1"/>
    <col min="13855" max="13859" width="5.140625" style="3" bestFit="1" customWidth="1"/>
    <col min="13860" max="13860" width="12.7109375" style="3" bestFit="1" customWidth="1"/>
    <col min="13861" max="13864" width="5.140625" style="3" bestFit="1" customWidth="1"/>
    <col min="13865" max="13869" width="4.85546875" style="3" bestFit="1" customWidth="1"/>
    <col min="13870" max="13870" width="6.7109375" style="3" bestFit="1" customWidth="1"/>
    <col min="13871" max="13871" width="5.7109375" style="3" bestFit="1" customWidth="1"/>
    <col min="13872" max="13873" width="4.85546875" style="3" bestFit="1" customWidth="1"/>
    <col min="13874" max="13874" width="6.7109375" style="3" bestFit="1" customWidth="1"/>
    <col min="13875" max="13875" width="5.7109375" style="3" bestFit="1" customWidth="1"/>
    <col min="13876" max="13879" width="4.85546875" style="3" bestFit="1" customWidth="1"/>
    <col min="13880" max="13880" width="6.85546875" style="3" customWidth="1"/>
    <col min="13881" max="13881" width="5.7109375" style="3" bestFit="1" customWidth="1"/>
    <col min="13882" max="13883" width="4.85546875" style="3" bestFit="1" customWidth="1"/>
    <col min="13884" max="13884" width="5.7109375" style="3" bestFit="1" customWidth="1"/>
    <col min="13885" max="13885" width="17.28515625" style="3" bestFit="1" customWidth="1"/>
    <col min="13886" max="13888" width="9.140625" style="3"/>
    <col min="13889" max="13889" width="11.7109375" style="3" customWidth="1"/>
    <col min="13890" max="14078" width="9.140625" style="3"/>
    <col min="14079" max="14079" width="8.5703125" style="3" bestFit="1" customWidth="1"/>
    <col min="14080" max="14080" width="39" style="3" customWidth="1"/>
    <col min="14081" max="14082" width="15" style="3" bestFit="1" customWidth="1"/>
    <col min="14083" max="14084" width="6.28515625" style="3" bestFit="1" customWidth="1"/>
    <col min="14085" max="14085" width="15" style="3" bestFit="1" customWidth="1"/>
    <col min="14086" max="14086" width="7.85546875" style="3" bestFit="1" customWidth="1"/>
    <col min="14087" max="14087" width="6.7109375" style="3" bestFit="1" customWidth="1"/>
    <col min="14088" max="14089" width="5.7109375" style="3" bestFit="1" customWidth="1"/>
    <col min="14090" max="14090" width="9" style="3" customWidth="1"/>
    <col min="14091" max="14092" width="13.85546875" style="3" bestFit="1" customWidth="1"/>
    <col min="14093" max="14094" width="5.140625" style="3" bestFit="1" customWidth="1"/>
    <col min="14095" max="14095" width="13.85546875" style="3" bestFit="1" customWidth="1"/>
    <col min="14096" max="14096" width="7.7109375" style="3" bestFit="1" customWidth="1"/>
    <col min="14097" max="14097" width="6" style="3" bestFit="1" customWidth="1"/>
    <col min="14098" max="14099" width="5.140625" style="3" bestFit="1" customWidth="1"/>
    <col min="14100" max="14100" width="6.85546875" style="3" customWidth="1"/>
    <col min="14101" max="14101" width="5.140625" style="3" bestFit="1" customWidth="1"/>
    <col min="14102" max="14102" width="12.7109375" style="3" bestFit="1" customWidth="1"/>
    <col min="14103" max="14105" width="5.140625" style="3" bestFit="1" customWidth="1"/>
    <col min="14106" max="14106" width="12.7109375" style="3" bestFit="1" customWidth="1"/>
    <col min="14107" max="14107" width="5.7109375" style="3" bestFit="1" customWidth="1"/>
    <col min="14108" max="14109" width="5.140625" style="3" bestFit="1" customWidth="1"/>
    <col min="14110" max="14110" width="12.7109375" style="3" bestFit="1" customWidth="1"/>
    <col min="14111" max="14115" width="5.140625" style="3" bestFit="1" customWidth="1"/>
    <col min="14116" max="14116" width="12.7109375" style="3" bestFit="1" customWidth="1"/>
    <col min="14117" max="14120" width="5.140625" style="3" bestFit="1" customWidth="1"/>
    <col min="14121" max="14125" width="4.85546875" style="3" bestFit="1" customWidth="1"/>
    <col min="14126" max="14126" width="6.7109375" style="3" bestFit="1" customWidth="1"/>
    <col min="14127" max="14127" width="5.7109375" style="3" bestFit="1" customWidth="1"/>
    <col min="14128" max="14129" width="4.85546875" style="3" bestFit="1" customWidth="1"/>
    <col min="14130" max="14130" width="6.7109375" style="3" bestFit="1" customWidth="1"/>
    <col min="14131" max="14131" width="5.7109375" style="3" bestFit="1" customWidth="1"/>
    <col min="14132" max="14135" width="4.85546875" style="3" bestFit="1" customWidth="1"/>
    <col min="14136" max="14136" width="6.85546875" style="3" customWidth="1"/>
    <col min="14137" max="14137" width="5.7109375" style="3" bestFit="1" customWidth="1"/>
    <col min="14138" max="14139" width="4.85546875" style="3" bestFit="1" customWidth="1"/>
    <col min="14140" max="14140" width="5.7109375" style="3" bestFit="1" customWidth="1"/>
    <col min="14141" max="14141" width="17.28515625" style="3" bestFit="1" customWidth="1"/>
    <col min="14142" max="14144" width="9.140625" style="3"/>
    <col min="14145" max="14145" width="11.7109375" style="3" customWidth="1"/>
    <col min="14146" max="14334" width="9.140625" style="3"/>
    <col min="14335" max="14335" width="8.5703125" style="3" bestFit="1" customWidth="1"/>
    <col min="14336" max="14336" width="39" style="3" customWidth="1"/>
    <col min="14337" max="14338" width="15" style="3" bestFit="1" customWidth="1"/>
    <col min="14339" max="14340" width="6.28515625" style="3" bestFit="1" customWidth="1"/>
    <col min="14341" max="14341" width="15" style="3" bestFit="1" customWidth="1"/>
    <col min="14342" max="14342" width="7.85546875" style="3" bestFit="1" customWidth="1"/>
    <col min="14343" max="14343" width="6.7109375" style="3" bestFit="1" customWidth="1"/>
    <col min="14344" max="14345" width="5.7109375" style="3" bestFit="1" customWidth="1"/>
    <col min="14346" max="14346" width="9" style="3" customWidth="1"/>
    <col min="14347" max="14348" width="13.85546875" style="3" bestFit="1" customWidth="1"/>
    <col min="14349" max="14350" width="5.140625" style="3" bestFit="1" customWidth="1"/>
    <col min="14351" max="14351" width="13.85546875" style="3" bestFit="1" customWidth="1"/>
    <col min="14352" max="14352" width="7.7109375" style="3" bestFit="1" customWidth="1"/>
    <col min="14353" max="14353" width="6" style="3" bestFit="1" customWidth="1"/>
    <col min="14354" max="14355" width="5.140625" style="3" bestFit="1" customWidth="1"/>
    <col min="14356" max="14356" width="6.85546875" style="3" customWidth="1"/>
    <col min="14357" max="14357" width="5.140625" style="3" bestFit="1" customWidth="1"/>
    <col min="14358" max="14358" width="12.7109375" style="3" bestFit="1" customWidth="1"/>
    <col min="14359" max="14361" width="5.140625" style="3" bestFit="1" customWidth="1"/>
    <col min="14362" max="14362" width="12.7109375" style="3" bestFit="1" customWidth="1"/>
    <col min="14363" max="14363" width="5.7109375" style="3" bestFit="1" customWidth="1"/>
    <col min="14364" max="14365" width="5.140625" style="3" bestFit="1" customWidth="1"/>
    <col min="14366" max="14366" width="12.7109375" style="3" bestFit="1" customWidth="1"/>
    <col min="14367" max="14371" width="5.140625" style="3" bestFit="1" customWidth="1"/>
    <col min="14372" max="14372" width="12.7109375" style="3" bestFit="1" customWidth="1"/>
    <col min="14373" max="14376" width="5.140625" style="3" bestFit="1" customWidth="1"/>
    <col min="14377" max="14381" width="4.85546875" style="3" bestFit="1" customWidth="1"/>
    <col min="14382" max="14382" width="6.7109375" style="3" bestFit="1" customWidth="1"/>
    <col min="14383" max="14383" width="5.7109375" style="3" bestFit="1" customWidth="1"/>
    <col min="14384" max="14385" width="4.85546875" style="3" bestFit="1" customWidth="1"/>
    <col min="14386" max="14386" width="6.7109375" style="3" bestFit="1" customWidth="1"/>
    <col min="14387" max="14387" width="5.7109375" style="3" bestFit="1" customWidth="1"/>
    <col min="14388" max="14391" width="4.85546875" style="3" bestFit="1" customWidth="1"/>
    <col min="14392" max="14392" width="6.85546875" style="3" customWidth="1"/>
    <col min="14393" max="14393" width="5.7109375" style="3" bestFit="1" customWidth="1"/>
    <col min="14394" max="14395" width="4.85546875" style="3" bestFit="1" customWidth="1"/>
    <col min="14396" max="14396" width="5.7109375" style="3" bestFit="1" customWidth="1"/>
    <col min="14397" max="14397" width="17.28515625" style="3" bestFit="1" customWidth="1"/>
    <col min="14398" max="14400" width="9.140625" style="3"/>
    <col min="14401" max="14401" width="11.7109375" style="3" customWidth="1"/>
    <col min="14402" max="14590" width="9.140625" style="3"/>
    <col min="14591" max="14591" width="8.5703125" style="3" bestFit="1" customWidth="1"/>
    <col min="14592" max="14592" width="39" style="3" customWidth="1"/>
    <col min="14593" max="14594" width="15" style="3" bestFit="1" customWidth="1"/>
    <col min="14595" max="14596" width="6.28515625" style="3" bestFit="1" customWidth="1"/>
    <col min="14597" max="14597" width="15" style="3" bestFit="1" customWidth="1"/>
    <col min="14598" max="14598" width="7.85546875" style="3" bestFit="1" customWidth="1"/>
    <col min="14599" max="14599" width="6.7109375" style="3" bestFit="1" customWidth="1"/>
    <col min="14600" max="14601" width="5.7109375" style="3" bestFit="1" customWidth="1"/>
    <col min="14602" max="14602" width="9" style="3" customWidth="1"/>
    <col min="14603" max="14604" width="13.85546875" style="3" bestFit="1" customWidth="1"/>
    <col min="14605" max="14606" width="5.140625" style="3" bestFit="1" customWidth="1"/>
    <col min="14607" max="14607" width="13.85546875" style="3" bestFit="1" customWidth="1"/>
    <col min="14608" max="14608" width="7.7109375" style="3" bestFit="1" customWidth="1"/>
    <col min="14609" max="14609" width="6" style="3" bestFit="1" customWidth="1"/>
    <col min="14610" max="14611" width="5.140625" style="3" bestFit="1" customWidth="1"/>
    <col min="14612" max="14612" width="6.85546875" style="3" customWidth="1"/>
    <col min="14613" max="14613" width="5.140625" style="3" bestFit="1" customWidth="1"/>
    <col min="14614" max="14614" width="12.7109375" style="3" bestFit="1" customWidth="1"/>
    <col min="14615" max="14617" width="5.140625" style="3" bestFit="1" customWidth="1"/>
    <col min="14618" max="14618" width="12.7109375" style="3" bestFit="1" customWidth="1"/>
    <col min="14619" max="14619" width="5.7109375" style="3" bestFit="1" customWidth="1"/>
    <col min="14620" max="14621" width="5.140625" style="3" bestFit="1" customWidth="1"/>
    <col min="14622" max="14622" width="12.7109375" style="3" bestFit="1" customWidth="1"/>
    <col min="14623" max="14627" width="5.140625" style="3" bestFit="1" customWidth="1"/>
    <col min="14628" max="14628" width="12.7109375" style="3" bestFit="1" customWidth="1"/>
    <col min="14629" max="14632" width="5.140625" style="3" bestFit="1" customWidth="1"/>
    <col min="14633" max="14637" width="4.85546875" style="3" bestFit="1" customWidth="1"/>
    <col min="14638" max="14638" width="6.7109375" style="3" bestFit="1" customWidth="1"/>
    <col min="14639" max="14639" width="5.7109375" style="3" bestFit="1" customWidth="1"/>
    <col min="14640" max="14641" width="4.85546875" style="3" bestFit="1" customWidth="1"/>
    <col min="14642" max="14642" width="6.7109375" style="3" bestFit="1" customWidth="1"/>
    <col min="14643" max="14643" width="5.7109375" style="3" bestFit="1" customWidth="1"/>
    <col min="14644" max="14647" width="4.85546875" style="3" bestFit="1" customWidth="1"/>
    <col min="14648" max="14648" width="6.85546875" style="3" customWidth="1"/>
    <col min="14649" max="14649" width="5.7109375" style="3" bestFit="1" customWidth="1"/>
    <col min="14650" max="14651" width="4.85546875" style="3" bestFit="1" customWidth="1"/>
    <col min="14652" max="14652" width="5.7109375" style="3" bestFit="1" customWidth="1"/>
    <col min="14653" max="14653" width="17.28515625" style="3" bestFit="1" customWidth="1"/>
    <col min="14654" max="14656" width="9.140625" style="3"/>
    <col min="14657" max="14657" width="11.7109375" style="3" customWidth="1"/>
    <col min="14658" max="14846" width="9.140625" style="3"/>
    <col min="14847" max="14847" width="8.5703125" style="3" bestFit="1" customWidth="1"/>
    <col min="14848" max="14848" width="39" style="3" customWidth="1"/>
    <col min="14849" max="14850" width="15" style="3" bestFit="1" customWidth="1"/>
    <col min="14851" max="14852" width="6.28515625" style="3" bestFit="1" customWidth="1"/>
    <col min="14853" max="14853" width="15" style="3" bestFit="1" customWidth="1"/>
    <col min="14854" max="14854" width="7.85546875" style="3" bestFit="1" customWidth="1"/>
    <col min="14855" max="14855" width="6.7109375" style="3" bestFit="1" customWidth="1"/>
    <col min="14856" max="14857" width="5.7109375" style="3" bestFit="1" customWidth="1"/>
    <col min="14858" max="14858" width="9" style="3" customWidth="1"/>
    <col min="14859" max="14860" width="13.85546875" style="3" bestFit="1" customWidth="1"/>
    <col min="14861" max="14862" width="5.140625" style="3" bestFit="1" customWidth="1"/>
    <col min="14863" max="14863" width="13.85546875" style="3" bestFit="1" customWidth="1"/>
    <col min="14864" max="14864" width="7.7109375" style="3" bestFit="1" customWidth="1"/>
    <col min="14865" max="14865" width="6" style="3" bestFit="1" customWidth="1"/>
    <col min="14866" max="14867" width="5.140625" style="3" bestFit="1" customWidth="1"/>
    <col min="14868" max="14868" width="6.85546875" style="3" customWidth="1"/>
    <col min="14869" max="14869" width="5.140625" style="3" bestFit="1" customWidth="1"/>
    <col min="14870" max="14870" width="12.7109375" style="3" bestFit="1" customWidth="1"/>
    <col min="14871" max="14873" width="5.140625" style="3" bestFit="1" customWidth="1"/>
    <col min="14874" max="14874" width="12.7109375" style="3" bestFit="1" customWidth="1"/>
    <col min="14875" max="14875" width="5.7109375" style="3" bestFit="1" customWidth="1"/>
    <col min="14876" max="14877" width="5.140625" style="3" bestFit="1" customWidth="1"/>
    <col min="14878" max="14878" width="12.7109375" style="3" bestFit="1" customWidth="1"/>
    <col min="14879" max="14883" width="5.140625" style="3" bestFit="1" customWidth="1"/>
    <col min="14884" max="14884" width="12.7109375" style="3" bestFit="1" customWidth="1"/>
    <col min="14885" max="14888" width="5.140625" style="3" bestFit="1" customWidth="1"/>
    <col min="14889" max="14893" width="4.85546875" style="3" bestFit="1" customWidth="1"/>
    <col min="14894" max="14894" width="6.7109375" style="3" bestFit="1" customWidth="1"/>
    <col min="14895" max="14895" width="5.7109375" style="3" bestFit="1" customWidth="1"/>
    <col min="14896" max="14897" width="4.85546875" style="3" bestFit="1" customWidth="1"/>
    <col min="14898" max="14898" width="6.7109375" style="3" bestFit="1" customWidth="1"/>
    <col min="14899" max="14899" width="5.7109375" style="3" bestFit="1" customWidth="1"/>
    <col min="14900" max="14903" width="4.85546875" style="3" bestFit="1" customWidth="1"/>
    <col min="14904" max="14904" width="6.85546875" style="3" customWidth="1"/>
    <col min="14905" max="14905" width="5.7109375" style="3" bestFit="1" customWidth="1"/>
    <col min="14906" max="14907" width="4.85546875" style="3" bestFit="1" customWidth="1"/>
    <col min="14908" max="14908" width="5.7109375" style="3" bestFit="1" customWidth="1"/>
    <col min="14909" max="14909" width="17.28515625" style="3" bestFit="1" customWidth="1"/>
    <col min="14910" max="14912" width="9.140625" style="3"/>
    <col min="14913" max="14913" width="11.7109375" style="3" customWidth="1"/>
    <col min="14914" max="15102" width="9.140625" style="3"/>
    <col min="15103" max="15103" width="8.5703125" style="3" bestFit="1" customWidth="1"/>
    <col min="15104" max="15104" width="39" style="3" customWidth="1"/>
    <col min="15105" max="15106" width="15" style="3" bestFit="1" customWidth="1"/>
    <col min="15107" max="15108" width="6.28515625" style="3" bestFit="1" customWidth="1"/>
    <col min="15109" max="15109" width="15" style="3" bestFit="1" customWidth="1"/>
    <col min="15110" max="15110" width="7.85546875" style="3" bestFit="1" customWidth="1"/>
    <col min="15111" max="15111" width="6.7109375" style="3" bestFit="1" customWidth="1"/>
    <col min="15112" max="15113" width="5.7109375" style="3" bestFit="1" customWidth="1"/>
    <col min="15114" max="15114" width="9" style="3" customWidth="1"/>
    <col min="15115" max="15116" width="13.85546875" style="3" bestFit="1" customWidth="1"/>
    <col min="15117" max="15118" width="5.140625" style="3" bestFit="1" customWidth="1"/>
    <col min="15119" max="15119" width="13.85546875" style="3" bestFit="1" customWidth="1"/>
    <col min="15120" max="15120" width="7.7109375" style="3" bestFit="1" customWidth="1"/>
    <col min="15121" max="15121" width="6" style="3" bestFit="1" customWidth="1"/>
    <col min="15122" max="15123" width="5.140625" style="3" bestFit="1" customWidth="1"/>
    <col min="15124" max="15124" width="6.85546875" style="3" customWidth="1"/>
    <col min="15125" max="15125" width="5.140625" style="3" bestFit="1" customWidth="1"/>
    <col min="15126" max="15126" width="12.7109375" style="3" bestFit="1" customWidth="1"/>
    <col min="15127" max="15129" width="5.140625" style="3" bestFit="1" customWidth="1"/>
    <col min="15130" max="15130" width="12.7109375" style="3" bestFit="1" customWidth="1"/>
    <col min="15131" max="15131" width="5.7109375" style="3" bestFit="1" customWidth="1"/>
    <col min="15132" max="15133" width="5.140625" style="3" bestFit="1" customWidth="1"/>
    <col min="15134" max="15134" width="12.7109375" style="3" bestFit="1" customWidth="1"/>
    <col min="15135" max="15139" width="5.140625" style="3" bestFit="1" customWidth="1"/>
    <col min="15140" max="15140" width="12.7109375" style="3" bestFit="1" customWidth="1"/>
    <col min="15141" max="15144" width="5.140625" style="3" bestFit="1" customWidth="1"/>
    <col min="15145" max="15149" width="4.85546875" style="3" bestFit="1" customWidth="1"/>
    <col min="15150" max="15150" width="6.7109375" style="3" bestFit="1" customWidth="1"/>
    <col min="15151" max="15151" width="5.7109375" style="3" bestFit="1" customWidth="1"/>
    <col min="15152" max="15153" width="4.85546875" style="3" bestFit="1" customWidth="1"/>
    <col min="15154" max="15154" width="6.7109375" style="3" bestFit="1" customWidth="1"/>
    <col min="15155" max="15155" width="5.7109375" style="3" bestFit="1" customWidth="1"/>
    <col min="15156" max="15159" width="4.85546875" style="3" bestFit="1" customWidth="1"/>
    <col min="15160" max="15160" width="6.85546875" style="3" customWidth="1"/>
    <col min="15161" max="15161" width="5.7109375" style="3" bestFit="1" customWidth="1"/>
    <col min="15162" max="15163" width="4.85546875" style="3" bestFit="1" customWidth="1"/>
    <col min="15164" max="15164" width="5.7109375" style="3" bestFit="1" customWidth="1"/>
    <col min="15165" max="15165" width="17.28515625" style="3" bestFit="1" customWidth="1"/>
    <col min="15166" max="15168" width="9.140625" style="3"/>
    <col min="15169" max="15169" width="11.7109375" style="3" customWidth="1"/>
    <col min="15170" max="15358" width="9.140625" style="3"/>
    <col min="15359" max="15359" width="8.5703125" style="3" bestFit="1" customWidth="1"/>
    <col min="15360" max="15360" width="39" style="3" customWidth="1"/>
    <col min="15361" max="15362" width="15" style="3" bestFit="1" customWidth="1"/>
    <col min="15363" max="15364" width="6.28515625" style="3" bestFit="1" customWidth="1"/>
    <col min="15365" max="15365" width="15" style="3" bestFit="1" customWidth="1"/>
    <col min="15366" max="15366" width="7.85546875" style="3" bestFit="1" customWidth="1"/>
    <col min="15367" max="15367" width="6.7109375" style="3" bestFit="1" customWidth="1"/>
    <col min="15368" max="15369" width="5.7109375" style="3" bestFit="1" customWidth="1"/>
    <col min="15370" max="15370" width="9" style="3" customWidth="1"/>
    <col min="15371" max="15372" width="13.85546875" style="3" bestFit="1" customWidth="1"/>
    <col min="15373" max="15374" width="5.140625" style="3" bestFit="1" customWidth="1"/>
    <col min="15375" max="15375" width="13.85546875" style="3" bestFit="1" customWidth="1"/>
    <col min="15376" max="15376" width="7.7109375" style="3" bestFit="1" customWidth="1"/>
    <col min="15377" max="15377" width="6" style="3" bestFit="1" customWidth="1"/>
    <col min="15378" max="15379" width="5.140625" style="3" bestFit="1" customWidth="1"/>
    <col min="15380" max="15380" width="6.85546875" style="3" customWidth="1"/>
    <col min="15381" max="15381" width="5.140625" style="3" bestFit="1" customWidth="1"/>
    <col min="15382" max="15382" width="12.7109375" style="3" bestFit="1" customWidth="1"/>
    <col min="15383" max="15385" width="5.140625" style="3" bestFit="1" customWidth="1"/>
    <col min="15386" max="15386" width="12.7109375" style="3" bestFit="1" customWidth="1"/>
    <col min="15387" max="15387" width="5.7109375" style="3" bestFit="1" customWidth="1"/>
    <col min="15388" max="15389" width="5.140625" style="3" bestFit="1" customWidth="1"/>
    <col min="15390" max="15390" width="12.7109375" style="3" bestFit="1" customWidth="1"/>
    <col min="15391" max="15395" width="5.140625" style="3" bestFit="1" customWidth="1"/>
    <col min="15396" max="15396" width="12.7109375" style="3" bestFit="1" customWidth="1"/>
    <col min="15397" max="15400" width="5.140625" style="3" bestFit="1" customWidth="1"/>
    <col min="15401" max="15405" width="4.85546875" style="3" bestFit="1" customWidth="1"/>
    <col min="15406" max="15406" width="6.7109375" style="3" bestFit="1" customWidth="1"/>
    <col min="15407" max="15407" width="5.7109375" style="3" bestFit="1" customWidth="1"/>
    <col min="15408" max="15409" width="4.85546875" style="3" bestFit="1" customWidth="1"/>
    <col min="15410" max="15410" width="6.7109375" style="3" bestFit="1" customWidth="1"/>
    <col min="15411" max="15411" width="5.7109375" style="3" bestFit="1" customWidth="1"/>
    <col min="15412" max="15415" width="4.85546875" style="3" bestFit="1" customWidth="1"/>
    <col min="15416" max="15416" width="6.85546875" style="3" customWidth="1"/>
    <col min="15417" max="15417" width="5.7109375" style="3" bestFit="1" customWidth="1"/>
    <col min="15418" max="15419" width="4.85546875" style="3" bestFit="1" customWidth="1"/>
    <col min="15420" max="15420" width="5.7109375" style="3" bestFit="1" customWidth="1"/>
    <col min="15421" max="15421" width="17.28515625" style="3" bestFit="1" customWidth="1"/>
    <col min="15422" max="15424" width="9.140625" style="3"/>
    <col min="15425" max="15425" width="11.7109375" style="3" customWidth="1"/>
    <col min="15426" max="15614" width="9.140625" style="3"/>
    <col min="15615" max="15615" width="8.5703125" style="3" bestFit="1" customWidth="1"/>
    <col min="15616" max="15616" width="39" style="3" customWidth="1"/>
    <col min="15617" max="15618" width="15" style="3" bestFit="1" customWidth="1"/>
    <col min="15619" max="15620" width="6.28515625" style="3" bestFit="1" customWidth="1"/>
    <col min="15621" max="15621" width="15" style="3" bestFit="1" customWidth="1"/>
    <col min="15622" max="15622" width="7.85546875" style="3" bestFit="1" customWidth="1"/>
    <col min="15623" max="15623" width="6.7109375" style="3" bestFit="1" customWidth="1"/>
    <col min="15624" max="15625" width="5.7109375" style="3" bestFit="1" customWidth="1"/>
    <col min="15626" max="15626" width="9" style="3" customWidth="1"/>
    <col min="15627" max="15628" width="13.85546875" style="3" bestFit="1" customWidth="1"/>
    <col min="15629" max="15630" width="5.140625" style="3" bestFit="1" customWidth="1"/>
    <col min="15631" max="15631" width="13.85546875" style="3" bestFit="1" customWidth="1"/>
    <col min="15632" max="15632" width="7.7109375" style="3" bestFit="1" customWidth="1"/>
    <col min="15633" max="15633" width="6" style="3" bestFit="1" customWidth="1"/>
    <col min="15634" max="15635" width="5.140625" style="3" bestFit="1" customWidth="1"/>
    <col min="15636" max="15636" width="6.85546875" style="3" customWidth="1"/>
    <col min="15637" max="15637" width="5.140625" style="3" bestFit="1" customWidth="1"/>
    <col min="15638" max="15638" width="12.7109375" style="3" bestFit="1" customWidth="1"/>
    <col min="15639" max="15641" width="5.140625" style="3" bestFit="1" customWidth="1"/>
    <col min="15642" max="15642" width="12.7109375" style="3" bestFit="1" customWidth="1"/>
    <col min="15643" max="15643" width="5.7109375" style="3" bestFit="1" customWidth="1"/>
    <col min="15644" max="15645" width="5.140625" style="3" bestFit="1" customWidth="1"/>
    <col min="15646" max="15646" width="12.7109375" style="3" bestFit="1" customWidth="1"/>
    <col min="15647" max="15651" width="5.140625" style="3" bestFit="1" customWidth="1"/>
    <col min="15652" max="15652" width="12.7109375" style="3" bestFit="1" customWidth="1"/>
    <col min="15653" max="15656" width="5.140625" style="3" bestFit="1" customWidth="1"/>
    <col min="15657" max="15661" width="4.85546875" style="3" bestFit="1" customWidth="1"/>
    <col min="15662" max="15662" width="6.7109375" style="3" bestFit="1" customWidth="1"/>
    <col min="15663" max="15663" width="5.7109375" style="3" bestFit="1" customWidth="1"/>
    <col min="15664" max="15665" width="4.85546875" style="3" bestFit="1" customWidth="1"/>
    <col min="15666" max="15666" width="6.7109375" style="3" bestFit="1" customWidth="1"/>
    <col min="15667" max="15667" width="5.7109375" style="3" bestFit="1" customWidth="1"/>
    <col min="15668" max="15671" width="4.85546875" style="3" bestFit="1" customWidth="1"/>
    <col min="15672" max="15672" width="6.85546875" style="3" customWidth="1"/>
    <col min="15673" max="15673" width="5.7109375" style="3" bestFit="1" customWidth="1"/>
    <col min="15674" max="15675" width="4.85546875" style="3" bestFit="1" customWidth="1"/>
    <col min="15676" max="15676" width="5.7109375" style="3" bestFit="1" customWidth="1"/>
    <col min="15677" max="15677" width="17.28515625" style="3" bestFit="1" customWidth="1"/>
    <col min="15678" max="15680" width="9.140625" style="3"/>
    <col min="15681" max="15681" width="11.7109375" style="3" customWidth="1"/>
    <col min="15682" max="15870" width="9.140625" style="3"/>
    <col min="15871" max="15871" width="8.5703125" style="3" bestFit="1" customWidth="1"/>
    <col min="15872" max="15872" width="39" style="3" customWidth="1"/>
    <col min="15873" max="15874" width="15" style="3" bestFit="1" customWidth="1"/>
    <col min="15875" max="15876" width="6.28515625" style="3" bestFit="1" customWidth="1"/>
    <col min="15877" max="15877" width="15" style="3" bestFit="1" customWidth="1"/>
    <col min="15878" max="15878" width="7.85546875" style="3" bestFit="1" customWidth="1"/>
    <col min="15879" max="15879" width="6.7109375" style="3" bestFit="1" customWidth="1"/>
    <col min="15880" max="15881" width="5.7109375" style="3" bestFit="1" customWidth="1"/>
    <col min="15882" max="15882" width="9" style="3" customWidth="1"/>
    <col min="15883" max="15884" width="13.85546875" style="3" bestFit="1" customWidth="1"/>
    <col min="15885" max="15886" width="5.140625" style="3" bestFit="1" customWidth="1"/>
    <col min="15887" max="15887" width="13.85546875" style="3" bestFit="1" customWidth="1"/>
    <col min="15888" max="15888" width="7.7109375" style="3" bestFit="1" customWidth="1"/>
    <col min="15889" max="15889" width="6" style="3" bestFit="1" customWidth="1"/>
    <col min="15890" max="15891" width="5.140625" style="3" bestFit="1" customWidth="1"/>
    <col min="15892" max="15892" width="6.85546875" style="3" customWidth="1"/>
    <col min="15893" max="15893" width="5.140625" style="3" bestFit="1" customWidth="1"/>
    <col min="15894" max="15894" width="12.7109375" style="3" bestFit="1" customWidth="1"/>
    <col min="15895" max="15897" width="5.140625" style="3" bestFit="1" customWidth="1"/>
    <col min="15898" max="15898" width="12.7109375" style="3" bestFit="1" customWidth="1"/>
    <col min="15899" max="15899" width="5.7109375" style="3" bestFit="1" customWidth="1"/>
    <col min="15900" max="15901" width="5.140625" style="3" bestFit="1" customWidth="1"/>
    <col min="15902" max="15902" width="12.7109375" style="3" bestFit="1" customWidth="1"/>
    <col min="15903" max="15907" width="5.140625" style="3" bestFit="1" customWidth="1"/>
    <col min="15908" max="15908" width="12.7109375" style="3" bestFit="1" customWidth="1"/>
    <col min="15909" max="15912" width="5.140625" style="3" bestFit="1" customWidth="1"/>
    <col min="15913" max="15917" width="4.85546875" style="3" bestFit="1" customWidth="1"/>
    <col min="15918" max="15918" width="6.7109375" style="3" bestFit="1" customWidth="1"/>
    <col min="15919" max="15919" width="5.7109375" style="3" bestFit="1" customWidth="1"/>
    <col min="15920" max="15921" width="4.85546875" style="3" bestFit="1" customWidth="1"/>
    <col min="15922" max="15922" width="6.7109375" style="3" bestFit="1" customWidth="1"/>
    <col min="15923" max="15923" width="5.7109375" style="3" bestFit="1" customWidth="1"/>
    <col min="15924" max="15927" width="4.85546875" style="3" bestFit="1" customWidth="1"/>
    <col min="15928" max="15928" width="6.85546875" style="3" customWidth="1"/>
    <col min="15929" max="15929" width="5.7109375" style="3" bestFit="1" customWidth="1"/>
    <col min="15930" max="15931" width="4.85546875" style="3" bestFit="1" customWidth="1"/>
    <col min="15932" max="15932" width="5.7109375" style="3" bestFit="1" customWidth="1"/>
    <col min="15933" max="15933" width="17.28515625" style="3" bestFit="1" customWidth="1"/>
    <col min="15934" max="15936" width="9.140625" style="3"/>
    <col min="15937" max="15937" width="11.7109375" style="3" customWidth="1"/>
    <col min="15938" max="16126" width="9.140625" style="3"/>
    <col min="16127" max="16127" width="8.5703125" style="3" bestFit="1" customWidth="1"/>
    <col min="16128" max="16128" width="39" style="3" customWidth="1"/>
    <col min="16129" max="16130" width="15" style="3" bestFit="1" customWidth="1"/>
    <col min="16131" max="16132" width="6.28515625" style="3" bestFit="1" customWidth="1"/>
    <col min="16133" max="16133" width="15" style="3" bestFit="1" customWidth="1"/>
    <col min="16134" max="16134" width="7.85546875" style="3" bestFit="1" customWidth="1"/>
    <col min="16135" max="16135" width="6.7109375" style="3" bestFit="1" customWidth="1"/>
    <col min="16136" max="16137" width="5.7109375" style="3" bestFit="1" customWidth="1"/>
    <col min="16138" max="16138" width="9" style="3" customWidth="1"/>
    <col min="16139" max="16140" width="13.85546875" style="3" bestFit="1" customWidth="1"/>
    <col min="16141" max="16142" width="5.140625" style="3" bestFit="1" customWidth="1"/>
    <col min="16143" max="16143" width="13.85546875" style="3" bestFit="1" customWidth="1"/>
    <col min="16144" max="16144" width="7.7109375" style="3" bestFit="1" customWidth="1"/>
    <col min="16145" max="16145" width="6" style="3" bestFit="1" customWidth="1"/>
    <col min="16146" max="16147" width="5.140625" style="3" bestFit="1" customWidth="1"/>
    <col min="16148" max="16148" width="6.85546875" style="3" customWidth="1"/>
    <col min="16149" max="16149" width="5.140625" style="3" bestFit="1" customWidth="1"/>
    <col min="16150" max="16150" width="12.7109375" style="3" bestFit="1" customWidth="1"/>
    <col min="16151" max="16153" width="5.140625" style="3" bestFit="1" customWidth="1"/>
    <col min="16154" max="16154" width="12.7109375" style="3" bestFit="1" customWidth="1"/>
    <col min="16155" max="16155" width="5.7109375" style="3" bestFit="1" customWidth="1"/>
    <col min="16156" max="16157" width="5.140625" style="3" bestFit="1" customWidth="1"/>
    <col min="16158" max="16158" width="12.7109375" style="3" bestFit="1" customWidth="1"/>
    <col min="16159" max="16163" width="5.140625" style="3" bestFit="1" customWidth="1"/>
    <col min="16164" max="16164" width="12.7109375" style="3" bestFit="1" customWidth="1"/>
    <col min="16165" max="16168" width="5.140625" style="3" bestFit="1" customWidth="1"/>
    <col min="16169" max="16173" width="4.85546875" style="3" bestFit="1" customWidth="1"/>
    <col min="16174" max="16174" width="6.7109375" style="3" bestFit="1" customWidth="1"/>
    <col min="16175" max="16175" width="5.7109375" style="3" bestFit="1" customWidth="1"/>
    <col min="16176" max="16177" width="4.85546875" style="3" bestFit="1" customWidth="1"/>
    <col min="16178" max="16178" width="6.7109375" style="3" bestFit="1" customWidth="1"/>
    <col min="16179" max="16179" width="5.7109375" style="3" bestFit="1" customWidth="1"/>
    <col min="16180" max="16183" width="4.85546875" style="3" bestFit="1" customWidth="1"/>
    <col min="16184" max="16184" width="6.85546875" style="3" customWidth="1"/>
    <col min="16185" max="16185" width="5.7109375" style="3" bestFit="1" customWidth="1"/>
    <col min="16186" max="16187" width="4.85546875" style="3" bestFit="1" customWidth="1"/>
    <col min="16188" max="16188" width="5.7109375" style="3" bestFit="1" customWidth="1"/>
    <col min="16189" max="16189" width="17.28515625" style="3" bestFit="1" customWidth="1"/>
    <col min="16190" max="16192" width="9.140625" style="3"/>
    <col min="16193" max="16193" width="11.7109375" style="3" customWidth="1"/>
    <col min="16194" max="16384" width="9.140625" style="3"/>
  </cols>
  <sheetData>
    <row r="1" spans="1:105" s="1" customFormat="1" ht="19.5" thickBot="1" x14ac:dyDescent="0.35">
      <c r="A1" s="100" t="s">
        <v>79</v>
      </c>
      <c r="B1" s="114" t="s">
        <v>32</v>
      </c>
      <c r="C1" s="105" t="s">
        <v>111</v>
      </c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6"/>
      <c r="P1" s="106"/>
      <c r="Q1" s="106"/>
      <c r="R1" s="106"/>
      <c r="S1" s="106"/>
      <c r="T1" s="106"/>
      <c r="U1" s="106"/>
      <c r="V1" s="106"/>
      <c r="W1" s="106"/>
      <c r="X1" s="106"/>
      <c r="Y1" s="106"/>
      <c r="Z1" s="106"/>
      <c r="AA1" s="106"/>
      <c r="AB1" s="106"/>
      <c r="AC1" s="106"/>
      <c r="AD1" s="106"/>
      <c r="AE1" s="106"/>
      <c r="AF1" s="106"/>
      <c r="AG1" s="106"/>
      <c r="AH1" s="106"/>
      <c r="AI1" s="106"/>
      <c r="AJ1" s="106"/>
      <c r="AK1" s="106"/>
      <c r="AL1" s="106"/>
      <c r="AM1" s="106"/>
      <c r="AN1" s="106"/>
      <c r="AO1" s="106"/>
      <c r="AP1" s="106"/>
      <c r="AQ1" s="106"/>
      <c r="AR1" s="106"/>
      <c r="AS1" s="106"/>
      <c r="AT1" s="106"/>
      <c r="AU1" s="106"/>
      <c r="AV1" s="106"/>
      <c r="AW1" s="106"/>
      <c r="AX1" s="106"/>
      <c r="AY1" s="106"/>
      <c r="AZ1" s="106"/>
      <c r="BA1" s="106"/>
      <c r="BB1" s="106"/>
      <c r="BC1" s="106"/>
      <c r="BD1" s="106"/>
      <c r="BE1" s="106"/>
      <c r="BF1" s="106"/>
      <c r="BG1" s="106"/>
      <c r="BH1" s="106"/>
      <c r="BI1" s="106"/>
      <c r="BJ1" s="106"/>
      <c r="BK1" s="107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</row>
    <row r="2" spans="1:105" s="9" customFormat="1" ht="18.75" thickBot="1" x14ac:dyDescent="0.4">
      <c r="A2" s="101"/>
      <c r="B2" s="115"/>
      <c r="C2" s="116" t="s">
        <v>31</v>
      </c>
      <c r="D2" s="117"/>
      <c r="E2" s="117"/>
      <c r="F2" s="117"/>
      <c r="G2" s="117"/>
      <c r="H2" s="117"/>
      <c r="I2" s="117"/>
      <c r="J2" s="117"/>
      <c r="K2" s="117"/>
      <c r="L2" s="117"/>
      <c r="M2" s="117"/>
      <c r="N2" s="117"/>
      <c r="O2" s="117"/>
      <c r="P2" s="117"/>
      <c r="Q2" s="117"/>
      <c r="R2" s="117"/>
      <c r="S2" s="117"/>
      <c r="T2" s="117"/>
      <c r="U2" s="117"/>
      <c r="V2" s="118"/>
      <c r="W2" s="116" t="s">
        <v>27</v>
      </c>
      <c r="X2" s="117"/>
      <c r="Y2" s="117"/>
      <c r="Z2" s="117"/>
      <c r="AA2" s="117"/>
      <c r="AB2" s="117"/>
      <c r="AC2" s="117"/>
      <c r="AD2" s="117"/>
      <c r="AE2" s="117"/>
      <c r="AF2" s="117"/>
      <c r="AG2" s="117"/>
      <c r="AH2" s="117"/>
      <c r="AI2" s="117"/>
      <c r="AJ2" s="117"/>
      <c r="AK2" s="117"/>
      <c r="AL2" s="117"/>
      <c r="AM2" s="117"/>
      <c r="AN2" s="117"/>
      <c r="AO2" s="117"/>
      <c r="AP2" s="118"/>
      <c r="AQ2" s="116" t="s">
        <v>28</v>
      </c>
      <c r="AR2" s="117"/>
      <c r="AS2" s="117"/>
      <c r="AT2" s="117"/>
      <c r="AU2" s="117"/>
      <c r="AV2" s="117"/>
      <c r="AW2" s="117"/>
      <c r="AX2" s="117"/>
      <c r="AY2" s="117"/>
      <c r="AZ2" s="117"/>
      <c r="BA2" s="117"/>
      <c r="BB2" s="117"/>
      <c r="BC2" s="117"/>
      <c r="BD2" s="117"/>
      <c r="BE2" s="117"/>
      <c r="BF2" s="117"/>
      <c r="BG2" s="117"/>
      <c r="BH2" s="117"/>
      <c r="BI2" s="117"/>
      <c r="BJ2" s="118"/>
      <c r="BK2" s="111" t="s">
        <v>25</v>
      </c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</row>
    <row r="3" spans="1:105" s="11" customFormat="1" ht="18.75" thickBot="1" x14ac:dyDescent="0.4">
      <c r="A3" s="101"/>
      <c r="B3" s="115"/>
      <c r="C3" s="108" t="s">
        <v>12</v>
      </c>
      <c r="D3" s="109"/>
      <c r="E3" s="109"/>
      <c r="F3" s="109"/>
      <c r="G3" s="109"/>
      <c r="H3" s="109"/>
      <c r="I3" s="109"/>
      <c r="J3" s="109"/>
      <c r="K3" s="109"/>
      <c r="L3" s="110"/>
      <c r="M3" s="108" t="s">
        <v>13</v>
      </c>
      <c r="N3" s="109"/>
      <c r="O3" s="109"/>
      <c r="P3" s="109"/>
      <c r="Q3" s="109"/>
      <c r="R3" s="109"/>
      <c r="S3" s="109"/>
      <c r="T3" s="109"/>
      <c r="U3" s="109"/>
      <c r="V3" s="110"/>
      <c r="W3" s="108" t="s">
        <v>12</v>
      </c>
      <c r="X3" s="109"/>
      <c r="Y3" s="109"/>
      <c r="Z3" s="109"/>
      <c r="AA3" s="109"/>
      <c r="AB3" s="109"/>
      <c r="AC3" s="109"/>
      <c r="AD3" s="109"/>
      <c r="AE3" s="109"/>
      <c r="AF3" s="110"/>
      <c r="AG3" s="108" t="s">
        <v>13</v>
      </c>
      <c r="AH3" s="109"/>
      <c r="AI3" s="109"/>
      <c r="AJ3" s="109"/>
      <c r="AK3" s="109"/>
      <c r="AL3" s="109"/>
      <c r="AM3" s="109"/>
      <c r="AN3" s="109"/>
      <c r="AO3" s="109"/>
      <c r="AP3" s="110"/>
      <c r="AQ3" s="108" t="s">
        <v>12</v>
      </c>
      <c r="AR3" s="109"/>
      <c r="AS3" s="109"/>
      <c r="AT3" s="109"/>
      <c r="AU3" s="109"/>
      <c r="AV3" s="109"/>
      <c r="AW3" s="109"/>
      <c r="AX3" s="109"/>
      <c r="AY3" s="109"/>
      <c r="AZ3" s="110"/>
      <c r="BA3" s="108" t="s">
        <v>13</v>
      </c>
      <c r="BB3" s="109"/>
      <c r="BC3" s="109"/>
      <c r="BD3" s="109"/>
      <c r="BE3" s="109"/>
      <c r="BF3" s="109"/>
      <c r="BG3" s="109"/>
      <c r="BH3" s="109"/>
      <c r="BI3" s="109"/>
      <c r="BJ3" s="110"/>
      <c r="BK3" s="112"/>
      <c r="BL3" s="10"/>
      <c r="BM3" s="10"/>
      <c r="BN3" s="10"/>
      <c r="BO3" s="10"/>
      <c r="BP3" s="10"/>
      <c r="BQ3" s="10"/>
      <c r="BR3" s="10"/>
      <c r="BS3" s="10"/>
      <c r="BT3" s="10"/>
      <c r="BU3" s="10"/>
      <c r="BV3" s="10"/>
      <c r="BW3" s="10"/>
      <c r="BX3" s="10"/>
      <c r="BY3" s="10"/>
      <c r="BZ3" s="10"/>
      <c r="CA3" s="10"/>
      <c r="CB3" s="10"/>
    </row>
    <row r="4" spans="1:105" s="11" customFormat="1" ht="18" x14ac:dyDescent="0.35">
      <c r="A4" s="101"/>
      <c r="B4" s="115"/>
      <c r="C4" s="102" t="s">
        <v>38</v>
      </c>
      <c r="D4" s="103"/>
      <c r="E4" s="103"/>
      <c r="F4" s="103"/>
      <c r="G4" s="104"/>
      <c r="H4" s="122" t="s">
        <v>39</v>
      </c>
      <c r="I4" s="123"/>
      <c r="J4" s="123"/>
      <c r="K4" s="123"/>
      <c r="L4" s="124"/>
      <c r="M4" s="102" t="s">
        <v>38</v>
      </c>
      <c r="N4" s="103"/>
      <c r="O4" s="103"/>
      <c r="P4" s="103"/>
      <c r="Q4" s="104"/>
      <c r="R4" s="122" t="s">
        <v>39</v>
      </c>
      <c r="S4" s="123"/>
      <c r="T4" s="123"/>
      <c r="U4" s="123"/>
      <c r="V4" s="124"/>
      <c r="W4" s="102" t="s">
        <v>38</v>
      </c>
      <c r="X4" s="103"/>
      <c r="Y4" s="103"/>
      <c r="Z4" s="103"/>
      <c r="AA4" s="104"/>
      <c r="AB4" s="122" t="s">
        <v>39</v>
      </c>
      <c r="AC4" s="123"/>
      <c r="AD4" s="123"/>
      <c r="AE4" s="123"/>
      <c r="AF4" s="124"/>
      <c r="AG4" s="102" t="s">
        <v>38</v>
      </c>
      <c r="AH4" s="103"/>
      <c r="AI4" s="103"/>
      <c r="AJ4" s="103"/>
      <c r="AK4" s="104"/>
      <c r="AL4" s="122" t="s">
        <v>39</v>
      </c>
      <c r="AM4" s="123"/>
      <c r="AN4" s="123"/>
      <c r="AO4" s="123"/>
      <c r="AP4" s="124"/>
      <c r="AQ4" s="102" t="s">
        <v>38</v>
      </c>
      <c r="AR4" s="103"/>
      <c r="AS4" s="103"/>
      <c r="AT4" s="103"/>
      <c r="AU4" s="104"/>
      <c r="AV4" s="122" t="s">
        <v>39</v>
      </c>
      <c r="AW4" s="123"/>
      <c r="AX4" s="123"/>
      <c r="AY4" s="123"/>
      <c r="AZ4" s="124"/>
      <c r="BA4" s="102" t="s">
        <v>38</v>
      </c>
      <c r="BB4" s="103"/>
      <c r="BC4" s="103"/>
      <c r="BD4" s="103"/>
      <c r="BE4" s="104"/>
      <c r="BF4" s="122" t="s">
        <v>39</v>
      </c>
      <c r="BG4" s="123"/>
      <c r="BH4" s="123"/>
      <c r="BI4" s="123"/>
      <c r="BJ4" s="124"/>
      <c r="BK4" s="112"/>
      <c r="BL4" s="10"/>
      <c r="BM4" s="10"/>
      <c r="BN4" s="10"/>
      <c r="BO4" s="10"/>
      <c r="BP4" s="10"/>
      <c r="BQ4" s="10"/>
      <c r="BR4" s="10"/>
      <c r="BS4" s="10"/>
      <c r="BT4" s="10"/>
      <c r="BU4" s="10"/>
      <c r="BV4" s="10"/>
      <c r="BW4" s="10"/>
      <c r="BX4" s="10"/>
      <c r="BY4" s="10"/>
      <c r="BZ4" s="10"/>
      <c r="CA4" s="10"/>
      <c r="CB4" s="10"/>
    </row>
    <row r="5" spans="1:105" s="7" customFormat="1" ht="15" customHeight="1" x14ac:dyDescent="0.3">
      <c r="A5" s="101"/>
      <c r="B5" s="115"/>
      <c r="C5" s="13">
        <v>1</v>
      </c>
      <c r="D5" s="12">
        <v>2</v>
      </c>
      <c r="E5" s="12">
        <v>3</v>
      </c>
      <c r="F5" s="12">
        <v>4</v>
      </c>
      <c r="G5" s="14">
        <v>5</v>
      </c>
      <c r="H5" s="13">
        <v>1</v>
      </c>
      <c r="I5" s="12">
        <v>2</v>
      </c>
      <c r="J5" s="12">
        <v>3</v>
      </c>
      <c r="K5" s="12">
        <v>4</v>
      </c>
      <c r="L5" s="14">
        <v>5</v>
      </c>
      <c r="M5" s="13">
        <v>1</v>
      </c>
      <c r="N5" s="12">
        <v>2</v>
      </c>
      <c r="O5" s="12">
        <v>3</v>
      </c>
      <c r="P5" s="12">
        <v>4</v>
      </c>
      <c r="Q5" s="14">
        <v>5</v>
      </c>
      <c r="R5" s="13">
        <v>1</v>
      </c>
      <c r="S5" s="12">
        <v>2</v>
      </c>
      <c r="T5" s="12">
        <v>3</v>
      </c>
      <c r="U5" s="12">
        <v>4</v>
      </c>
      <c r="V5" s="14">
        <v>5</v>
      </c>
      <c r="W5" s="13">
        <v>1</v>
      </c>
      <c r="X5" s="12">
        <v>2</v>
      </c>
      <c r="Y5" s="12">
        <v>3</v>
      </c>
      <c r="Z5" s="12">
        <v>4</v>
      </c>
      <c r="AA5" s="14">
        <v>5</v>
      </c>
      <c r="AB5" s="13">
        <v>1</v>
      </c>
      <c r="AC5" s="12">
        <v>2</v>
      </c>
      <c r="AD5" s="12">
        <v>3</v>
      </c>
      <c r="AE5" s="12">
        <v>4</v>
      </c>
      <c r="AF5" s="14">
        <v>5</v>
      </c>
      <c r="AG5" s="13">
        <v>1</v>
      </c>
      <c r="AH5" s="12">
        <v>2</v>
      </c>
      <c r="AI5" s="12">
        <v>3</v>
      </c>
      <c r="AJ5" s="12">
        <v>4</v>
      </c>
      <c r="AK5" s="14">
        <v>5</v>
      </c>
      <c r="AL5" s="13">
        <v>1</v>
      </c>
      <c r="AM5" s="12">
        <v>2</v>
      </c>
      <c r="AN5" s="12">
        <v>3</v>
      </c>
      <c r="AO5" s="12">
        <v>4</v>
      </c>
      <c r="AP5" s="14">
        <v>5</v>
      </c>
      <c r="AQ5" s="13">
        <v>1</v>
      </c>
      <c r="AR5" s="12">
        <v>2</v>
      </c>
      <c r="AS5" s="12">
        <v>3</v>
      </c>
      <c r="AT5" s="12">
        <v>4</v>
      </c>
      <c r="AU5" s="14">
        <v>5</v>
      </c>
      <c r="AV5" s="13">
        <v>1</v>
      </c>
      <c r="AW5" s="12">
        <v>2</v>
      </c>
      <c r="AX5" s="12">
        <v>3</v>
      </c>
      <c r="AY5" s="12">
        <v>4</v>
      </c>
      <c r="AZ5" s="14">
        <v>5</v>
      </c>
      <c r="BA5" s="13">
        <v>1</v>
      </c>
      <c r="BB5" s="12">
        <v>2</v>
      </c>
      <c r="BC5" s="12">
        <v>3</v>
      </c>
      <c r="BD5" s="12">
        <v>4</v>
      </c>
      <c r="BE5" s="14">
        <v>5</v>
      </c>
      <c r="BF5" s="13">
        <v>1</v>
      </c>
      <c r="BG5" s="12">
        <v>2</v>
      </c>
      <c r="BH5" s="12">
        <v>3</v>
      </c>
      <c r="BI5" s="12">
        <v>4</v>
      </c>
      <c r="BJ5" s="14">
        <v>5</v>
      </c>
      <c r="BK5" s="113"/>
      <c r="BL5" s="50"/>
      <c r="BM5" s="50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</row>
    <row r="6" spans="1:105" x14ac:dyDescent="0.2">
      <c r="A6" s="15" t="s">
        <v>0</v>
      </c>
      <c r="B6" s="22" t="s">
        <v>6</v>
      </c>
      <c r="C6" s="119"/>
      <c r="D6" s="120"/>
      <c r="E6" s="120"/>
      <c r="F6" s="120"/>
      <c r="G6" s="120"/>
      <c r="H6" s="120"/>
      <c r="I6" s="120"/>
      <c r="J6" s="120"/>
      <c r="K6" s="120"/>
      <c r="L6" s="120"/>
      <c r="M6" s="120"/>
      <c r="N6" s="120"/>
      <c r="O6" s="120"/>
      <c r="P6" s="120"/>
      <c r="Q6" s="120"/>
      <c r="R6" s="120"/>
      <c r="S6" s="120"/>
      <c r="T6" s="120"/>
      <c r="U6" s="120"/>
      <c r="V6" s="120"/>
      <c r="W6" s="120"/>
      <c r="X6" s="120"/>
      <c r="Y6" s="120"/>
      <c r="Z6" s="120"/>
      <c r="AA6" s="120"/>
      <c r="AB6" s="120"/>
      <c r="AC6" s="120"/>
      <c r="AD6" s="120"/>
      <c r="AE6" s="120"/>
      <c r="AF6" s="120"/>
      <c r="AG6" s="120"/>
      <c r="AH6" s="120"/>
      <c r="AI6" s="120"/>
      <c r="AJ6" s="120"/>
      <c r="AK6" s="120"/>
      <c r="AL6" s="120"/>
      <c r="AM6" s="120"/>
      <c r="AN6" s="120"/>
      <c r="AO6" s="120"/>
      <c r="AP6" s="120"/>
      <c r="AQ6" s="120"/>
      <c r="AR6" s="120"/>
      <c r="AS6" s="120"/>
      <c r="AT6" s="120"/>
      <c r="AU6" s="120"/>
      <c r="AV6" s="120"/>
      <c r="AW6" s="120"/>
      <c r="AX6" s="120"/>
      <c r="AY6" s="120"/>
      <c r="AZ6" s="120"/>
      <c r="BA6" s="120"/>
      <c r="BB6" s="120"/>
      <c r="BC6" s="120"/>
      <c r="BD6" s="120"/>
      <c r="BE6" s="120"/>
      <c r="BF6" s="120"/>
      <c r="BG6" s="120"/>
      <c r="BH6" s="120"/>
      <c r="BI6" s="120"/>
      <c r="BJ6" s="120"/>
      <c r="BK6" s="121"/>
    </row>
    <row r="7" spans="1:105" x14ac:dyDescent="0.2">
      <c r="A7" s="15" t="s">
        <v>80</v>
      </c>
      <c r="B7" s="23" t="s">
        <v>14</v>
      </c>
      <c r="C7" s="119"/>
      <c r="D7" s="120"/>
      <c r="E7" s="120"/>
      <c r="F7" s="120"/>
      <c r="G7" s="120"/>
      <c r="H7" s="120"/>
      <c r="I7" s="120"/>
      <c r="J7" s="120"/>
      <c r="K7" s="120"/>
      <c r="L7" s="120"/>
      <c r="M7" s="120"/>
      <c r="N7" s="120"/>
      <c r="O7" s="120"/>
      <c r="P7" s="120"/>
      <c r="Q7" s="120"/>
      <c r="R7" s="120"/>
      <c r="S7" s="120"/>
      <c r="T7" s="120"/>
      <c r="U7" s="120"/>
      <c r="V7" s="120"/>
      <c r="W7" s="120"/>
      <c r="X7" s="120"/>
      <c r="Y7" s="120"/>
      <c r="Z7" s="120"/>
      <c r="AA7" s="120"/>
      <c r="AB7" s="120"/>
      <c r="AC7" s="120"/>
      <c r="AD7" s="120"/>
      <c r="AE7" s="120"/>
      <c r="AF7" s="120"/>
      <c r="AG7" s="120"/>
      <c r="AH7" s="120"/>
      <c r="AI7" s="120"/>
      <c r="AJ7" s="120"/>
      <c r="AK7" s="120"/>
      <c r="AL7" s="120"/>
      <c r="AM7" s="120"/>
      <c r="AN7" s="120"/>
      <c r="AO7" s="120"/>
      <c r="AP7" s="120"/>
      <c r="AQ7" s="120"/>
      <c r="AR7" s="120"/>
      <c r="AS7" s="120"/>
      <c r="AT7" s="120"/>
      <c r="AU7" s="120"/>
      <c r="AV7" s="120"/>
      <c r="AW7" s="120"/>
      <c r="AX7" s="120"/>
      <c r="AY7" s="120"/>
      <c r="AZ7" s="120"/>
      <c r="BA7" s="120"/>
      <c r="BB7" s="120"/>
      <c r="BC7" s="120"/>
      <c r="BD7" s="120"/>
      <c r="BE7" s="120"/>
      <c r="BF7" s="120"/>
      <c r="BG7" s="120"/>
      <c r="BH7" s="120"/>
      <c r="BI7" s="120"/>
      <c r="BJ7" s="120"/>
      <c r="BK7" s="121"/>
    </row>
    <row r="8" spans="1:105" x14ac:dyDescent="0.2">
      <c r="A8" s="15"/>
      <c r="B8" s="52" t="s">
        <v>106</v>
      </c>
      <c r="C8" s="32">
        <v>0</v>
      </c>
      <c r="D8" s="33">
        <v>26.496974935612901</v>
      </c>
      <c r="E8" s="33">
        <v>0</v>
      </c>
      <c r="F8" s="33">
        <v>0</v>
      </c>
      <c r="G8" s="34">
        <v>3.4122029677399995E-2</v>
      </c>
      <c r="H8" s="33">
        <v>26.0164753542863</v>
      </c>
      <c r="I8" s="33">
        <v>11.1352414549029</v>
      </c>
      <c r="J8" s="33">
        <v>0</v>
      </c>
      <c r="K8" s="33">
        <v>0</v>
      </c>
      <c r="L8" s="33">
        <v>38.942146744965896</v>
      </c>
      <c r="M8" s="33">
        <v>0</v>
      </c>
      <c r="N8" s="33">
        <v>0</v>
      </c>
      <c r="O8" s="33">
        <v>0</v>
      </c>
      <c r="P8" s="33">
        <v>0</v>
      </c>
      <c r="Q8" s="33">
        <v>0</v>
      </c>
      <c r="R8" s="32">
        <v>7.407325994125701</v>
      </c>
      <c r="S8" s="33">
        <v>0</v>
      </c>
      <c r="T8" s="33">
        <v>0</v>
      </c>
      <c r="U8" s="33">
        <v>0</v>
      </c>
      <c r="V8" s="34">
        <v>6.7045475838701991</v>
      </c>
      <c r="W8" s="32">
        <v>0</v>
      </c>
      <c r="X8" s="33">
        <v>0.64867137893540006</v>
      </c>
      <c r="Y8" s="33">
        <v>0</v>
      </c>
      <c r="Z8" s="33">
        <v>0</v>
      </c>
      <c r="AA8" s="34">
        <v>0</v>
      </c>
      <c r="AB8" s="32">
        <v>7.89940013543E-2</v>
      </c>
      <c r="AC8" s="33">
        <v>0</v>
      </c>
      <c r="AD8" s="33">
        <v>0</v>
      </c>
      <c r="AE8" s="33">
        <v>0</v>
      </c>
      <c r="AF8" s="34">
        <v>6.1982149386900005E-2</v>
      </c>
      <c r="AG8" s="32">
        <v>0</v>
      </c>
      <c r="AH8" s="33">
        <v>0</v>
      </c>
      <c r="AI8" s="33">
        <v>0</v>
      </c>
      <c r="AJ8" s="33">
        <v>0</v>
      </c>
      <c r="AK8" s="34">
        <v>0</v>
      </c>
      <c r="AL8" s="32">
        <v>0</v>
      </c>
      <c r="AM8" s="33">
        <v>0</v>
      </c>
      <c r="AN8" s="33">
        <v>0</v>
      </c>
      <c r="AO8" s="33">
        <v>0</v>
      </c>
      <c r="AP8" s="34">
        <v>0</v>
      </c>
      <c r="AQ8" s="33">
        <v>0</v>
      </c>
      <c r="AR8" s="33">
        <v>0</v>
      </c>
      <c r="AS8" s="33">
        <v>0</v>
      </c>
      <c r="AT8" s="33">
        <v>0</v>
      </c>
      <c r="AU8" s="33">
        <v>0</v>
      </c>
      <c r="AV8" s="32">
        <v>1.7520885198336995</v>
      </c>
      <c r="AW8" s="33">
        <v>2.6469228419299998E-2</v>
      </c>
      <c r="AX8" s="33">
        <v>0</v>
      </c>
      <c r="AY8" s="33">
        <v>0</v>
      </c>
      <c r="AZ8" s="34">
        <v>2.2271180992252004</v>
      </c>
      <c r="BA8" s="32">
        <v>0</v>
      </c>
      <c r="BB8" s="33">
        <v>0</v>
      </c>
      <c r="BC8" s="33">
        <v>0</v>
      </c>
      <c r="BD8" s="33">
        <v>0</v>
      </c>
      <c r="BE8" s="34">
        <v>0</v>
      </c>
      <c r="BF8" s="32">
        <v>0.3513862192235</v>
      </c>
      <c r="BG8" s="33">
        <v>0</v>
      </c>
      <c r="BH8" s="33">
        <v>0</v>
      </c>
      <c r="BI8" s="33">
        <v>0</v>
      </c>
      <c r="BJ8" s="34">
        <v>0.9882520116447</v>
      </c>
      <c r="BK8" s="53">
        <f>SUM(C8:BJ8)</f>
        <v>122.87179570546431</v>
      </c>
      <c r="BL8" s="43"/>
    </row>
    <row r="9" spans="1:105" x14ac:dyDescent="0.2">
      <c r="A9" s="15"/>
      <c r="B9" s="54" t="s">
        <v>89</v>
      </c>
      <c r="C9" s="32">
        <f>C8</f>
        <v>0</v>
      </c>
      <c r="D9" s="33">
        <f>D8</f>
        <v>26.496974935612901</v>
      </c>
      <c r="E9" s="33">
        <f t="shared" ref="E9:BJ9" si="0">E8</f>
        <v>0</v>
      </c>
      <c r="F9" s="33">
        <f t="shared" si="0"/>
        <v>0</v>
      </c>
      <c r="G9" s="34">
        <f t="shared" si="0"/>
        <v>3.4122029677399995E-2</v>
      </c>
      <c r="H9" s="33">
        <f t="shared" si="0"/>
        <v>26.0164753542863</v>
      </c>
      <c r="I9" s="33">
        <f t="shared" si="0"/>
        <v>11.1352414549029</v>
      </c>
      <c r="J9" s="33">
        <f t="shared" si="0"/>
        <v>0</v>
      </c>
      <c r="K9" s="33">
        <f t="shared" si="0"/>
        <v>0</v>
      </c>
      <c r="L9" s="33">
        <f t="shared" si="0"/>
        <v>38.942146744965896</v>
      </c>
      <c r="M9" s="33">
        <f t="shared" si="0"/>
        <v>0</v>
      </c>
      <c r="N9" s="33">
        <f t="shared" si="0"/>
        <v>0</v>
      </c>
      <c r="O9" s="33">
        <f t="shared" si="0"/>
        <v>0</v>
      </c>
      <c r="P9" s="33">
        <f t="shared" si="0"/>
        <v>0</v>
      </c>
      <c r="Q9" s="33">
        <f t="shared" si="0"/>
        <v>0</v>
      </c>
      <c r="R9" s="32">
        <f t="shared" si="0"/>
        <v>7.407325994125701</v>
      </c>
      <c r="S9" s="33">
        <f t="shared" si="0"/>
        <v>0</v>
      </c>
      <c r="T9" s="33">
        <f t="shared" si="0"/>
        <v>0</v>
      </c>
      <c r="U9" s="33">
        <f t="shared" si="0"/>
        <v>0</v>
      </c>
      <c r="V9" s="34">
        <f t="shared" si="0"/>
        <v>6.7045475838701991</v>
      </c>
      <c r="W9" s="32">
        <f t="shared" si="0"/>
        <v>0</v>
      </c>
      <c r="X9" s="33">
        <f t="shared" si="0"/>
        <v>0.64867137893540006</v>
      </c>
      <c r="Y9" s="33">
        <f t="shared" si="0"/>
        <v>0</v>
      </c>
      <c r="Z9" s="33">
        <f t="shared" si="0"/>
        <v>0</v>
      </c>
      <c r="AA9" s="34">
        <f t="shared" si="0"/>
        <v>0</v>
      </c>
      <c r="AB9" s="32">
        <f t="shared" si="0"/>
        <v>7.89940013543E-2</v>
      </c>
      <c r="AC9" s="33">
        <f t="shared" si="0"/>
        <v>0</v>
      </c>
      <c r="AD9" s="33">
        <f t="shared" si="0"/>
        <v>0</v>
      </c>
      <c r="AE9" s="33">
        <f t="shared" si="0"/>
        <v>0</v>
      </c>
      <c r="AF9" s="34">
        <f t="shared" si="0"/>
        <v>6.1982149386900005E-2</v>
      </c>
      <c r="AG9" s="32">
        <f t="shared" si="0"/>
        <v>0</v>
      </c>
      <c r="AH9" s="33">
        <f t="shared" si="0"/>
        <v>0</v>
      </c>
      <c r="AI9" s="33">
        <f t="shared" si="0"/>
        <v>0</v>
      </c>
      <c r="AJ9" s="33">
        <f t="shared" si="0"/>
        <v>0</v>
      </c>
      <c r="AK9" s="34">
        <f t="shared" si="0"/>
        <v>0</v>
      </c>
      <c r="AL9" s="32">
        <f t="shared" si="0"/>
        <v>0</v>
      </c>
      <c r="AM9" s="33">
        <f t="shared" si="0"/>
        <v>0</v>
      </c>
      <c r="AN9" s="33">
        <f t="shared" si="0"/>
        <v>0</v>
      </c>
      <c r="AO9" s="33">
        <f t="shared" si="0"/>
        <v>0</v>
      </c>
      <c r="AP9" s="34">
        <f t="shared" si="0"/>
        <v>0</v>
      </c>
      <c r="AQ9" s="33">
        <f t="shared" si="0"/>
        <v>0</v>
      </c>
      <c r="AR9" s="33">
        <f t="shared" si="0"/>
        <v>0</v>
      </c>
      <c r="AS9" s="33">
        <f t="shared" si="0"/>
        <v>0</v>
      </c>
      <c r="AT9" s="33">
        <f t="shared" si="0"/>
        <v>0</v>
      </c>
      <c r="AU9" s="33">
        <f t="shared" si="0"/>
        <v>0</v>
      </c>
      <c r="AV9" s="32">
        <f t="shared" si="0"/>
        <v>1.7520885198336995</v>
      </c>
      <c r="AW9" s="33">
        <f t="shared" si="0"/>
        <v>2.6469228419299998E-2</v>
      </c>
      <c r="AX9" s="33">
        <f t="shared" si="0"/>
        <v>0</v>
      </c>
      <c r="AY9" s="33">
        <f t="shared" si="0"/>
        <v>0</v>
      </c>
      <c r="AZ9" s="34">
        <f t="shared" si="0"/>
        <v>2.2271180992252004</v>
      </c>
      <c r="BA9" s="32">
        <f t="shared" si="0"/>
        <v>0</v>
      </c>
      <c r="BB9" s="33">
        <f t="shared" si="0"/>
        <v>0</v>
      </c>
      <c r="BC9" s="33">
        <f t="shared" si="0"/>
        <v>0</v>
      </c>
      <c r="BD9" s="33">
        <f t="shared" si="0"/>
        <v>0</v>
      </c>
      <c r="BE9" s="34">
        <f t="shared" si="0"/>
        <v>0</v>
      </c>
      <c r="BF9" s="32">
        <f t="shared" si="0"/>
        <v>0.3513862192235</v>
      </c>
      <c r="BG9" s="33">
        <f t="shared" si="0"/>
        <v>0</v>
      </c>
      <c r="BH9" s="33">
        <f t="shared" si="0"/>
        <v>0</v>
      </c>
      <c r="BI9" s="33">
        <f t="shared" si="0"/>
        <v>0</v>
      </c>
      <c r="BJ9" s="34">
        <f t="shared" si="0"/>
        <v>0.9882520116447</v>
      </c>
      <c r="BK9" s="55">
        <f>+BK8</f>
        <v>122.87179570546431</v>
      </c>
    </row>
    <row r="10" spans="1:105" x14ac:dyDescent="0.2">
      <c r="A10" s="15" t="s">
        <v>81</v>
      </c>
      <c r="B10" s="23" t="s">
        <v>3</v>
      </c>
      <c r="C10" s="95"/>
      <c r="D10" s="90"/>
      <c r="E10" s="90"/>
      <c r="F10" s="90"/>
      <c r="G10" s="90"/>
      <c r="H10" s="90"/>
      <c r="I10" s="90"/>
      <c r="J10" s="90"/>
      <c r="K10" s="90"/>
      <c r="L10" s="90"/>
      <c r="M10" s="90"/>
      <c r="N10" s="90"/>
      <c r="O10" s="90"/>
      <c r="P10" s="90"/>
      <c r="Q10" s="90"/>
      <c r="R10" s="90"/>
      <c r="S10" s="90"/>
      <c r="T10" s="90"/>
      <c r="U10" s="90"/>
      <c r="V10" s="90"/>
      <c r="W10" s="90"/>
      <c r="X10" s="90"/>
      <c r="Y10" s="90"/>
      <c r="Z10" s="90"/>
      <c r="AA10" s="90"/>
      <c r="AB10" s="90"/>
      <c r="AC10" s="90"/>
      <c r="AD10" s="90"/>
      <c r="AE10" s="90"/>
      <c r="AF10" s="90"/>
      <c r="AG10" s="90"/>
      <c r="AH10" s="90"/>
      <c r="AI10" s="90"/>
      <c r="AJ10" s="90"/>
      <c r="AK10" s="90"/>
      <c r="AL10" s="90"/>
      <c r="AM10" s="90"/>
      <c r="AN10" s="90"/>
      <c r="AO10" s="90"/>
      <c r="AP10" s="90"/>
      <c r="AQ10" s="90"/>
      <c r="AR10" s="90"/>
      <c r="AS10" s="90"/>
      <c r="AT10" s="90"/>
      <c r="AU10" s="90"/>
      <c r="AV10" s="90"/>
      <c r="AW10" s="90"/>
      <c r="AX10" s="90"/>
      <c r="AY10" s="90"/>
      <c r="AZ10" s="90"/>
      <c r="BA10" s="90"/>
      <c r="BB10" s="90"/>
      <c r="BC10" s="90"/>
      <c r="BD10" s="90"/>
      <c r="BE10" s="90"/>
      <c r="BF10" s="90"/>
      <c r="BG10" s="90"/>
      <c r="BH10" s="90"/>
      <c r="BI10" s="90"/>
      <c r="BJ10" s="90"/>
      <c r="BK10" s="96"/>
    </row>
    <row r="11" spans="1:105" x14ac:dyDescent="0.2">
      <c r="A11" s="15"/>
      <c r="B11" s="24" t="s">
        <v>40</v>
      </c>
      <c r="C11" s="32">
        <v>0</v>
      </c>
      <c r="D11" s="33">
        <v>0</v>
      </c>
      <c r="E11" s="33">
        <v>0</v>
      </c>
      <c r="F11" s="33">
        <v>0</v>
      </c>
      <c r="G11" s="34">
        <v>0</v>
      </c>
      <c r="H11" s="32">
        <v>0</v>
      </c>
      <c r="I11" s="33">
        <v>0</v>
      </c>
      <c r="J11" s="33">
        <v>0</v>
      </c>
      <c r="K11" s="33">
        <v>0</v>
      </c>
      <c r="L11" s="34">
        <v>0</v>
      </c>
      <c r="M11" s="32">
        <v>0</v>
      </c>
      <c r="N11" s="33">
        <v>0</v>
      </c>
      <c r="O11" s="33">
        <v>0</v>
      </c>
      <c r="P11" s="33">
        <v>0</v>
      </c>
      <c r="Q11" s="34">
        <v>0</v>
      </c>
      <c r="R11" s="32">
        <v>0</v>
      </c>
      <c r="S11" s="33">
        <v>0</v>
      </c>
      <c r="T11" s="33">
        <v>0</v>
      </c>
      <c r="U11" s="33">
        <v>0</v>
      </c>
      <c r="V11" s="34">
        <v>0</v>
      </c>
      <c r="W11" s="32">
        <v>0</v>
      </c>
      <c r="X11" s="33">
        <v>0</v>
      </c>
      <c r="Y11" s="33">
        <v>0</v>
      </c>
      <c r="Z11" s="33">
        <v>0</v>
      </c>
      <c r="AA11" s="34">
        <v>0</v>
      </c>
      <c r="AB11" s="32">
        <v>0</v>
      </c>
      <c r="AC11" s="33">
        <v>0</v>
      </c>
      <c r="AD11" s="33">
        <v>0</v>
      </c>
      <c r="AE11" s="33">
        <v>0</v>
      </c>
      <c r="AF11" s="34">
        <v>0</v>
      </c>
      <c r="AG11" s="32">
        <v>0</v>
      </c>
      <c r="AH11" s="33">
        <v>0</v>
      </c>
      <c r="AI11" s="33">
        <v>0</v>
      </c>
      <c r="AJ11" s="33">
        <v>0</v>
      </c>
      <c r="AK11" s="34">
        <v>0</v>
      </c>
      <c r="AL11" s="32">
        <v>0</v>
      </c>
      <c r="AM11" s="33">
        <v>0</v>
      </c>
      <c r="AN11" s="33">
        <v>0</v>
      </c>
      <c r="AO11" s="33">
        <v>0</v>
      </c>
      <c r="AP11" s="34">
        <v>0</v>
      </c>
      <c r="AQ11" s="32">
        <v>0</v>
      </c>
      <c r="AR11" s="33">
        <v>0</v>
      </c>
      <c r="AS11" s="33">
        <v>0</v>
      </c>
      <c r="AT11" s="33">
        <v>0</v>
      </c>
      <c r="AU11" s="34">
        <v>0</v>
      </c>
      <c r="AV11" s="32">
        <v>0</v>
      </c>
      <c r="AW11" s="33">
        <v>0</v>
      </c>
      <c r="AX11" s="33">
        <v>0</v>
      </c>
      <c r="AY11" s="33">
        <v>0</v>
      </c>
      <c r="AZ11" s="34">
        <v>0</v>
      </c>
      <c r="BA11" s="32">
        <v>0</v>
      </c>
      <c r="BB11" s="33">
        <v>0</v>
      </c>
      <c r="BC11" s="33">
        <v>0</v>
      </c>
      <c r="BD11" s="33">
        <v>0</v>
      </c>
      <c r="BE11" s="34">
        <v>0</v>
      </c>
      <c r="BF11" s="32">
        <v>0</v>
      </c>
      <c r="BG11" s="33">
        <v>0</v>
      </c>
      <c r="BH11" s="33">
        <v>0</v>
      </c>
      <c r="BI11" s="33">
        <v>0</v>
      </c>
      <c r="BJ11" s="34">
        <v>0</v>
      </c>
      <c r="BK11" s="35">
        <v>0</v>
      </c>
    </row>
    <row r="12" spans="1:105" x14ac:dyDescent="0.2">
      <c r="A12" s="15"/>
      <c r="B12" s="24" t="s">
        <v>90</v>
      </c>
      <c r="C12" s="32">
        <v>0</v>
      </c>
      <c r="D12" s="33">
        <v>0</v>
      </c>
      <c r="E12" s="33">
        <v>0</v>
      </c>
      <c r="F12" s="33">
        <v>0</v>
      </c>
      <c r="G12" s="34">
        <v>0</v>
      </c>
      <c r="H12" s="32">
        <v>0</v>
      </c>
      <c r="I12" s="33">
        <v>0</v>
      </c>
      <c r="J12" s="33">
        <v>0</v>
      </c>
      <c r="K12" s="33">
        <v>0</v>
      </c>
      <c r="L12" s="34">
        <v>0</v>
      </c>
      <c r="M12" s="32">
        <v>0</v>
      </c>
      <c r="N12" s="33">
        <v>0</v>
      </c>
      <c r="O12" s="33">
        <v>0</v>
      </c>
      <c r="P12" s="33">
        <v>0</v>
      </c>
      <c r="Q12" s="34">
        <v>0</v>
      </c>
      <c r="R12" s="32">
        <v>0</v>
      </c>
      <c r="S12" s="33">
        <v>0</v>
      </c>
      <c r="T12" s="33">
        <v>0</v>
      </c>
      <c r="U12" s="33">
        <v>0</v>
      </c>
      <c r="V12" s="34">
        <v>0</v>
      </c>
      <c r="W12" s="32">
        <v>0</v>
      </c>
      <c r="X12" s="33">
        <v>0</v>
      </c>
      <c r="Y12" s="33">
        <v>0</v>
      </c>
      <c r="Z12" s="33">
        <v>0</v>
      </c>
      <c r="AA12" s="34">
        <v>0</v>
      </c>
      <c r="AB12" s="32">
        <v>0</v>
      </c>
      <c r="AC12" s="33">
        <v>0</v>
      </c>
      <c r="AD12" s="33">
        <v>0</v>
      </c>
      <c r="AE12" s="33">
        <v>0</v>
      </c>
      <c r="AF12" s="34">
        <v>0</v>
      </c>
      <c r="AG12" s="32">
        <v>0</v>
      </c>
      <c r="AH12" s="33">
        <v>0</v>
      </c>
      <c r="AI12" s="33">
        <v>0</v>
      </c>
      <c r="AJ12" s="33">
        <v>0</v>
      </c>
      <c r="AK12" s="34">
        <v>0</v>
      </c>
      <c r="AL12" s="32">
        <v>0</v>
      </c>
      <c r="AM12" s="33">
        <v>0</v>
      </c>
      <c r="AN12" s="33">
        <v>0</v>
      </c>
      <c r="AO12" s="33">
        <v>0</v>
      </c>
      <c r="AP12" s="34">
        <v>0</v>
      </c>
      <c r="AQ12" s="32">
        <v>0</v>
      </c>
      <c r="AR12" s="33">
        <v>0</v>
      </c>
      <c r="AS12" s="33">
        <v>0</v>
      </c>
      <c r="AT12" s="33">
        <v>0</v>
      </c>
      <c r="AU12" s="34">
        <v>0</v>
      </c>
      <c r="AV12" s="32">
        <v>0</v>
      </c>
      <c r="AW12" s="33">
        <v>0</v>
      </c>
      <c r="AX12" s="33">
        <v>0</v>
      </c>
      <c r="AY12" s="33">
        <v>0</v>
      </c>
      <c r="AZ12" s="34">
        <v>0</v>
      </c>
      <c r="BA12" s="32">
        <v>0</v>
      </c>
      <c r="BB12" s="33">
        <v>0</v>
      </c>
      <c r="BC12" s="33">
        <v>0</v>
      </c>
      <c r="BD12" s="33">
        <v>0</v>
      </c>
      <c r="BE12" s="34">
        <v>0</v>
      </c>
      <c r="BF12" s="32">
        <v>0</v>
      </c>
      <c r="BG12" s="33">
        <v>0</v>
      </c>
      <c r="BH12" s="33">
        <v>0</v>
      </c>
      <c r="BI12" s="33">
        <v>0</v>
      </c>
      <c r="BJ12" s="34">
        <v>0</v>
      </c>
      <c r="BK12" s="35">
        <v>0</v>
      </c>
    </row>
    <row r="13" spans="1:105" x14ac:dyDescent="0.2">
      <c r="A13" s="15" t="s">
        <v>82</v>
      </c>
      <c r="B13" s="23" t="s">
        <v>10</v>
      </c>
      <c r="C13" s="95"/>
      <c r="D13" s="90"/>
      <c r="E13" s="90"/>
      <c r="F13" s="90"/>
      <c r="G13" s="90"/>
      <c r="H13" s="90"/>
      <c r="I13" s="90"/>
      <c r="J13" s="90"/>
      <c r="K13" s="90"/>
      <c r="L13" s="90"/>
      <c r="M13" s="90"/>
      <c r="N13" s="90"/>
      <c r="O13" s="90"/>
      <c r="P13" s="90"/>
      <c r="Q13" s="90"/>
      <c r="R13" s="90"/>
      <c r="S13" s="90"/>
      <c r="T13" s="90"/>
      <c r="U13" s="90"/>
      <c r="V13" s="90"/>
      <c r="W13" s="90"/>
      <c r="X13" s="90"/>
      <c r="Y13" s="90"/>
      <c r="Z13" s="90"/>
      <c r="AA13" s="90"/>
      <c r="AB13" s="90"/>
      <c r="AC13" s="90"/>
      <c r="AD13" s="90"/>
      <c r="AE13" s="90"/>
      <c r="AF13" s="90"/>
      <c r="AG13" s="90"/>
      <c r="AH13" s="90"/>
      <c r="AI13" s="90"/>
      <c r="AJ13" s="90"/>
      <c r="AK13" s="90"/>
      <c r="AL13" s="90"/>
      <c r="AM13" s="90"/>
      <c r="AN13" s="90"/>
      <c r="AO13" s="90"/>
      <c r="AP13" s="90"/>
      <c r="AQ13" s="90"/>
      <c r="AR13" s="90"/>
      <c r="AS13" s="90"/>
      <c r="AT13" s="90"/>
      <c r="AU13" s="90"/>
      <c r="AV13" s="90"/>
      <c r="AW13" s="90"/>
      <c r="AX13" s="90"/>
      <c r="AY13" s="90"/>
      <c r="AZ13" s="90"/>
      <c r="BA13" s="90"/>
      <c r="BB13" s="90"/>
      <c r="BC13" s="90"/>
      <c r="BD13" s="90"/>
      <c r="BE13" s="90"/>
      <c r="BF13" s="90"/>
      <c r="BG13" s="90"/>
      <c r="BH13" s="90"/>
      <c r="BI13" s="90"/>
      <c r="BJ13" s="90"/>
      <c r="BK13" s="96"/>
    </row>
    <row r="14" spans="1:105" x14ac:dyDescent="0.2">
      <c r="A14" s="15"/>
      <c r="B14" s="24" t="s">
        <v>40</v>
      </c>
      <c r="C14" s="32">
        <v>0</v>
      </c>
      <c r="D14" s="33">
        <v>0</v>
      </c>
      <c r="E14" s="33">
        <v>0</v>
      </c>
      <c r="F14" s="33">
        <v>0</v>
      </c>
      <c r="G14" s="34">
        <v>0</v>
      </c>
      <c r="H14" s="32">
        <v>0</v>
      </c>
      <c r="I14" s="33">
        <v>0</v>
      </c>
      <c r="J14" s="33">
        <v>0</v>
      </c>
      <c r="K14" s="33">
        <v>0</v>
      </c>
      <c r="L14" s="34">
        <v>0</v>
      </c>
      <c r="M14" s="32">
        <v>0</v>
      </c>
      <c r="N14" s="33">
        <v>0</v>
      </c>
      <c r="O14" s="33">
        <v>0</v>
      </c>
      <c r="P14" s="33">
        <v>0</v>
      </c>
      <c r="Q14" s="34">
        <v>0</v>
      </c>
      <c r="R14" s="32">
        <v>0</v>
      </c>
      <c r="S14" s="33">
        <v>0</v>
      </c>
      <c r="T14" s="33">
        <v>0</v>
      </c>
      <c r="U14" s="33">
        <v>0</v>
      </c>
      <c r="V14" s="34">
        <v>0</v>
      </c>
      <c r="W14" s="32">
        <v>0</v>
      </c>
      <c r="X14" s="33">
        <v>0</v>
      </c>
      <c r="Y14" s="33">
        <v>0</v>
      </c>
      <c r="Z14" s="33">
        <v>0</v>
      </c>
      <c r="AA14" s="34">
        <v>0</v>
      </c>
      <c r="AB14" s="32">
        <v>0</v>
      </c>
      <c r="AC14" s="33">
        <v>0</v>
      </c>
      <c r="AD14" s="33">
        <v>0</v>
      </c>
      <c r="AE14" s="33">
        <v>0</v>
      </c>
      <c r="AF14" s="34">
        <v>0</v>
      </c>
      <c r="AG14" s="32">
        <v>0</v>
      </c>
      <c r="AH14" s="33">
        <v>0</v>
      </c>
      <c r="AI14" s="33">
        <v>0</v>
      </c>
      <c r="AJ14" s="33">
        <v>0</v>
      </c>
      <c r="AK14" s="34">
        <v>0</v>
      </c>
      <c r="AL14" s="32">
        <v>0</v>
      </c>
      <c r="AM14" s="33">
        <v>0</v>
      </c>
      <c r="AN14" s="33">
        <v>0</v>
      </c>
      <c r="AO14" s="33">
        <v>0</v>
      </c>
      <c r="AP14" s="34">
        <v>0</v>
      </c>
      <c r="AQ14" s="32">
        <v>0</v>
      </c>
      <c r="AR14" s="33">
        <v>0</v>
      </c>
      <c r="AS14" s="33">
        <v>0</v>
      </c>
      <c r="AT14" s="33">
        <v>0</v>
      </c>
      <c r="AU14" s="34">
        <v>0</v>
      </c>
      <c r="AV14" s="32">
        <v>0</v>
      </c>
      <c r="AW14" s="33">
        <v>0</v>
      </c>
      <c r="AX14" s="33">
        <v>0</v>
      </c>
      <c r="AY14" s="33">
        <v>0</v>
      </c>
      <c r="AZ14" s="34">
        <v>0</v>
      </c>
      <c r="BA14" s="32">
        <v>0</v>
      </c>
      <c r="BB14" s="33">
        <v>0</v>
      </c>
      <c r="BC14" s="33">
        <v>0</v>
      </c>
      <c r="BD14" s="33">
        <v>0</v>
      </c>
      <c r="BE14" s="34">
        <v>0</v>
      </c>
      <c r="BF14" s="32">
        <v>0</v>
      </c>
      <c r="BG14" s="33">
        <v>0</v>
      </c>
      <c r="BH14" s="33">
        <v>0</v>
      </c>
      <c r="BI14" s="33">
        <v>0</v>
      </c>
      <c r="BJ14" s="34">
        <v>0</v>
      </c>
      <c r="BK14" s="35">
        <v>0</v>
      </c>
    </row>
    <row r="15" spans="1:105" x14ac:dyDescent="0.2">
      <c r="A15" s="15"/>
      <c r="B15" s="24" t="s">
        <v>96</v>
      </c>
      <c r="C15" s="32">
        <v>0</v>
      </c>
      <c r="D15" s="33">
        <v>0</v>
      </c>
      <c r="E15" s="33">
        <v>0</v>
      </c>
      <c r="F15" s="33">
        <v>0</v>
      </c>
      <c r="G15" s="34">
        <v>0</v>
      </c>
      <c r="H15" s="32">
        <v>0</v>
      </c>
      <c r="I15" s="33">
        <v>0</v>
      </c>
      <c r="J15" s="33">
        <v>0</v>
      </c>
      <c r="K15" s="33">
        <v>0</v>
      </c>
      <c r="L15" s="34">
        <v>0</v>
      </c>
      <c r="M15" s="32">
        <v>0</v>
      </c>
      <c r="N15" s="33">
        <v>0</v>
      </c>
      <c r="O15" s="33">
        <v>0</v>
      </c>
      <c r="P15" s="33">
        <v>0</v>
      </c>
      <c r="Q15" s="34">
        <v>0</v>
      </c>
      <c r="R15" s="32">
        <v>0</v>
      </c>
      <c r="S15" s="33">
        <v>0</v>
      </c>
      <c r="T15" s="33">
        <v>0</v>
      </c>
      <c r="U15" s="33">
        <v>0</v>
      </c>
      <c r="V15" s="34">
        <v>0</v>
      </c>
      <c r="W15" s="32">
        <v>0</v>
      </c>
      <c r="X15" s="33">
        <v>0</v>
      </c>
      <c r="Y15" s="33">
        <v>0</v>
      </c>
      <c r="Z15" s="33">
        <v>0</v>
      </c>
      <c r="AA15" s="34">
        <v>0</v>
      </c>
      <c r="AB15" s="32">
        <v>0</v>
      </c>
      <c r="AC15" s="33">
        <v>0</v>
      </c>
      <c r="AD15" s="33">
        <v>0</v>
      </c>
      <c r="AE15" s="33">
        <v>0</v>
      </c>
      <c r="AF15" s="34">
        <v>0</v>
      </c>
      <c r="AG15" s="32">
        <v>0</v>
      </c>
      <c r="AH15" s="33">
        <v>0</v>
      </c>
      <c r="AI15" s="33">
        <v>0</v>
      </c>
      <c r="AJ15" s="33">
        <v>0</v>
      </c>
      <c r="AK15" s="34">
        <v>0</v>
      </c>
      <c r="AL15" s="32">
        <v>0</v>
      </c>
      <c r="AM15" s="33">
        <v>0</v>
      </c>
      <c r="AN15" s="33">
        <v>0</v>
      </c>
      <c r="AO15" s="33">
        <v>0</v>
      </c>
      <c r="AP15" s="34">
        <v>0</v>
      </c>
      <c r="AQ15" s="32">
        <v>0</v>
      </c>
      <c r="AR15" s="33">
        <v>0</v>
      </c>
      <c r="AS15" s="33">
        <v>0</v>
      </c>
      <c r="AT15" s="33">
        <v>0</v>
      </c>
      <c r="AU15" s="34">
        <v>0</v>
      </c>
      <c r="AV15" s="32">
        <v>0</v>
      </c>
      <c r="AW15" s="33">
        <v>0</v>
      </c>
      <c r="AX15" s="33">
        <v>0</v>
      </c>
      <c r="AY15" s="33">
        <v>0</v>
      </c>
      <c r="AZ15" s="34">
        <v>0</v>
      </c>
      <c r="BA15" s="32">
        <v>0</v>
      </c>
      <c r="BB15" s="33">
        <v>0</v>
      </c>
      <c r="BC15" s="33">
        <v>0</v>
      </c>
      <c r="BD15" s="33">
        <v>0</v>
      </c>
      <c r="BE15" s="34">
        <v>0</v>
      </c>
      <c r="BF15" s="32">
        <v>0</v>
      </c>
      <c r="BG15" s="33">
        <v>0</v>
      </c>
      <c r="BH15" s="33">
        <v>0</v>
      </c>
      <c r="BI15" s="33">
        <v>0</v>
      </c>
      <c r="BJ15" s="34">
        <v>0</v>
      </c>
      <c r="BK15" s="35">
        <v>0</v>
      </c>
    </row>
    <row r="16" spans="1:105" x14ac:dyDescent="0.2">
      <c r="A16" s="15" t="s">
        <v>83</v>
      </c>
      <c r="B16" s="23" t="s">
        <v>15</v>
      </c>
      <c r="C16" s="95"/>
      <c r="D16" s="90"/>
      <c r="E16" s="90"/>
      <c r="F16" s="90"/>
      <c r="G16" s="90"/>
      <c r="H16" s="90"/>
      <c r="I16" s="90"/>
      <c r="J16" s="90"/>
      <c r="K16" s="90"/>
      <c r="L16" s="90"/>
      <c r="M16" s="90"/>
      <c r="N16" s="90"/>
      <c r="O16" s="90"/>
      <c r="P16" s="90"/>
      <c r="Q16" s="90"/>
      <c r="R16" s="90"/>
      <c r="S16" s="90"/>
      <c r="T16" s="90"/>
      <c r="U16" s="90"/>
      <c r="V16" s="90"/>
      <c r="W16" s="90"/>
      <c r="X16" s="90"/>
      <c r="Y16" s="90"/>
      <c r="Z16" s="90"/>
      <c r="AA16" s="90"/>
      <c r="AB16" s="90"/>
      <c r="AC16" s="90"/>
      <c r="AD16" s="90"/>
      <c r="AE16" s="90"/>
      <c r="AF16" s="90"/>
      <c r="AG16" s="90"/>
      <c r="AH16" s="90"/>
      <c r="AI16" s="90"/>
      <c r="AJ16" s="90"/>
      <c r="AK16" s="90"/>
      <c r="AL16" s="90"/>
      <c r="AM16" s="90"/>
      <c r="AN16" s="90"/>
      <c r="AO16" s="90"/>
      <c r="AP16" s="90"/>
      <c r="AQ16" s="90"/>
      <c r="AR16" s="90"/>
      <c r="AS16" s="90"/>
      <c r="AT16" s="90"/>
      <c r="AU16" s="90"/>
      <c r="AV16" s="90"/>
      <c r="AW16" s="90"/>
      <c r="AX16" s="90"/>
      <c r="AY16" s="90"/>
      <c r="AZ16" s="90"/>
      <c r="BA16" s="90"/>
      <c r="BB16" s="90"/>
      <c r="BC16" s="90"/>
      <c r="BD16" s="90"/>
      <c r="BE16" s="90"/>
      <c r="BF16" s="90"/>
      <c r="BG16" s="90"/>
      <c r="BH16" s="90"/>
      <c r="BI16" s="90"/>
      <c r="BJ16" s="90"/>
      <c r="BK16" s="96"/>
    </row>
    <row r="17" spans="1:76" x14ac:dyDescent="0.2">
      <c r="A17" s="15"/>
      <c r="B17" s="24" t="s">
        <v>40</v>
      </c>
      <c r="C17" s="32">
        <v>0</v>
      </c>
      <c r="D17" s="33">
        <v>0</v>
      </c>
      <c r="E17" s="33">
        <v>0</v>
      </c>
      <c r="F17" s="33">
        <v>0</v>
      </c>
      <c r="G17" s="34">
        <v>0</v>
      </c>
      <c r="H17" s="32">
        <v>0</v>
      </c>
      <c r="I17" s="33">
        <v>0</v>
      </c>
      <c r="J17" s="33">
        <v>0</v>
      </c>
      <c r="K17" s="33">
        <v>0</v>
      </c>
      <c r="L17" s="34">
        <v>0</v>
      </c>
      <c r="M17" s="32">
        <v>0</v>
      </c>
      <c r="N17" s="33">
        <v>0</v>
      </c>
      <c r="O17" s="33">
        <v>0</v>
      </c>
      <c r="P17" s="33">
        <v>0</v>
      </c>
      <c r="Q17" s="34">
        <v>0</v>
      </c>
      <c r="R17" s="32">
        <v>0</v>
      </c>
      <c r="S17" s="33">
        <v>0</v>
      </c>
      <c r="T17" s="33">
        <v>0</v>
      </c>
      <c r="U17" s="33">
        <v>0</v>
      </c>
      <c r="V17" s="34">
        <v>0</v>
      </c>
      <c r="W17" s="32">
        <v>0</v>
      </c>
      <c r="X17" s="33">
        <v>0</v>
      </c>
      <c r="Y17" s="33">
        <v>0</v>
      </c>
      <c r="Z17" s="33">
        <v>0</v>
      </c>
      <c r="AA17" s="34">
        <v>0</v>
      </c>
      <c r="AB17" s="32">
        <v>0</v>
      </c>
      <c r="AC17" s="33">
        <v>0</v>
      </c>
      <c r="AD17" s="33">
        <v>0</v>
      </c>
      <c r="AE17" s="33">
        <v>0</v>
      </c>
      <c r="AF17" s="34">
        <v>0</v>
      </c>
      <c r="AG17" s="32">
        <v>0</v>
      </c>
      <c r="AH17" s="33">
        <v>0</v>
      </c>
      <c r="AI17" s="33">
        <v>0</v>
      </c>
      <c r="AJ17" s="33">
        <v>0</v>
      </c>
      <c r="AK17" s="34">
        <v>0</v>
      </c>
      <c r="AL17" s="32">
        <v>0</v>
      </c>
      <c r="AM17" s="33">
        <v>0</v>
      </c>
      <c r="AN17" s="33">
        <v>0</v>
      </c>
      <c r="AO17" s="33">
        <v>0</v>
      </c>
      <c r="AP17" s="34">
        <v>0</v>
      </c>
      <c r="AQ17" s="32">
        <v>0</v>
      </c>
      <c r="AR17" s="33">
        <v>0</v>
      </c>
      <c r="AS17" s="33">
        <v>0</v>
      </c>
      <c r="AT17" s="33">
        <v>0</v>
      </c>
      <c r="AU17" s="34">
        <v>0</v>
      </c>
      <c r="AV17" s="32">
        <v>0</v>
      </c>
      <c r="AW17" s="33">
        <v>0</v>
      </c>
      <c r="AX17" s="33">
        <v>0</v>
      </c>
      <c r="AY17" s="33">
        <v>0</v>
      </c>
      <c r="AZ17" s="34">
        <v>0</v>
      </c>
      <c r="BA17" s="32">
        <v>0</v>
      </c>
      <c r="BB17" s="33">
        <v>0</v>
      </c>
      <c r="BC17" s="33">
        <v>0</v>
      </c>
      <c r="BD17" s="33">
        <v>0</v>
      </c>
      <c r="BE17" s="34">
        <v>0</v>
      </c>
      <c r="BF17" s="32">
        <v>0</v>
      </c>
      <c r="BG17" s="33">
        <v>0</v>
      </c>
      <c r="BH17" s="33">
        <v>0</v>
      </c>
      <c r="BI17" s="33">
        <v>0</v>
      </c>
      <c r="BJ17" s="34">
        <v>0</v>
      </c>
      <c r="BK17" s="35">
        <v>0</v>
      </c>
    </row>
    <row r="18" spans="1:76" x14ac:dyDescent="0.2">
      <c r="A18" s="15"/>
      <c r="B18" s="24" t="s">
        <v>95</v>
      </c>
      <c r="C18" s="32">
        <v>0</v>
      </c>
      <c r="D18" s="33">
        <v>0</v>
      </c>
      <c r="E18" s="33">
        <v>0</v>
      </c>
      <c r="F18" s="33">
        <v>0</v>
      </c>
      <c r="G18" s="34">
        <v>0</v>
      </c>
      <c r="H18" s="32">
        <v>0</v>
      </c>
      <c r="I18" s="33">
        <v>0</v>
      </c>
      <c r="J18" s="33">
        <v>0</v>
      </c>
      <c r="K18" s="33">
        <v>0</v>
      </c>
      <c r="L18" s="34">
        <v>0</v>
      </c>
      <c r="M18" s="32">
        <v>0</v>
      </c>
      <c r="N18" s="33">
        <v>0</v>
      </c>
      <c r="O18" s="33">
        <v>0</v>
      </c>
      <c r="P18" s="33">
        <v>0</v>
      </c>
      <c r="Q18" s="34">
        <v>0</v>
      </c>
      <c r="R18" s="32">
        <v>0</v>
      </c>
      <c r="S18" s="33">
        <v>0</v>
      </c>
      <c r="T18" s="33">
        <v>0</v>
      </c>
      <c r="U18" s="33">
        <v>0</v>
      </c>
      <c r="V18" s="34">
        <v>0</v>
      </c>
      <c r="W18" s="32">
        <v>0</v>
      </c>
      <c r="X18" s="33">
        <v>0</v>
      </c>
      <c r="Y18" s="33">
        <v>0</v>
      </c>
      <c r="Z18" s="33">
        <v>0</v>
      </c>
      <c r="AA18" s="34">
        <v>0</v>
      </c>
      <c r="AB18" s="32">
        <v>0</v>
      </c>
      <c r="AC18" s="33">
        <v>0</v>
      </c>
      <c r="AD18" s="33">
        <v>0</v>
      </c>
      <c r="AE18" s="33">
        <v>0</v>
      </c>
      <c r="AF18" s="34">
        <v>0</v>
      </c>
      <c r="AG18" s="32">
        <v>0</v>
      </c>
      <c r="AH18" s="33">
        <v>0</v>
      </c>
      <c r="AI18" s="33">
        <v>0</v>
      </c>
      <c r="AJ18" s="33">
        <v>0</v>
      </c>
      <c r="AK18" s="34">
        <v>0</v>
      </c>
      <c r="AL18" s="32">
        <v>0</v>
      </c>
      <c r="AM18" s="33">
        <v>0</v>
      </c>
      <c r="AN18" s="33">
        <v>0</v>
      </c>
      <c r="AO18" s="33">
        <v>0</v>
      </c>
      <c r="AP18" s="34">
        <v>0</v>
      </c>
      <c r="AQ18" s="32">
        <v>0</v>
      </c>
      <c r="AR18" s="33">
        <v>0</v>
      </c>
      <c r="AS18" s="33">
        <v>0</v>
      </c>
      <c r="AT18" s="33">
        <v>0</v>
      </c>
      <c r="AU18" s="34">
        <v>0</v>
      </c>
      <c r="AV18" s="32">
        <v>0</v>
      </c>
      <c r="AW18" s="33">
        <v>0</v>
      </c>
      <c r="AX18" s="33">
        <v>0</v>
      </c>
      <c r="AY18" s="33">
        <v>0</v>
      </c>
      <c r="AZ18" s="34">
        <v>0</v>
      </c>
      <c r="BA18" s="32">
        <v>0</v>
      </c>
      <c r="BB18" s="33">
        <v>0</v>
      </c>
      <c r="BC18" s="33">
        <v>0</v>
      </c>
      <c r="BD18" s="33">
        <v>0</v>
      </c>
      <c r="BE18" s="34">
        <v>0</v>
      </c>
      <c r="BF18" s="32">
        <v>0</v>
      </c>
      <c r="BG18" s="33">
        <v>0</v>
      </c>
      <c r="BH18" s="33">
        <v>0</v>
      </c>
      <c r="BI18" s="33">
        <v>0</v>
      </c>
      <c r="BJ18" s="34">
        <v>0</v>
      </c>
      <c r="BK18" s="35">
        <v>0</v>
      </c>
    </row>
    <row r="19" spans="1:76" x14ac:dyDescent="0.2">
      <c r="A19" s="15" t="s">
        <v>85</v>
      </c>
      <c r="B19" s="31" t="s">
        <v>100</v>
      </c>
      <c r="C19" s="95"/>
      <c r="D19" s="90"/>
      <c r="E19" s="90"/>
      <c r="F19" s="90"/>
      <c r="G19" s="90"/>
      <c r="H19" s="90"/>
      <c r="I19" s="90"/>
      <c r="J19" s="90"/>
      <c r="K19" s="90"/>
      <c r="L19" s="90"/>
      <c r="M19" s="90"/>
      <c r="N19" s="90"/>
      <c r="O19" s="90"/>
      <c r="P19" s="90"/>
      <c r="Q19" s="90"/>
      <c r="R19" s="90"/>
      <c r="S19" s="90"/>
      <c r="T19" s="90"/>
      <c r="U19" s="90"/>
      <c r="V19" s="90"/>
      <c r="W19" s="90"/>
      <c r="X19" s="90"/>
      <c r="Y19" s="90"/>
      <c r="Z19" s="90"/>
      <c r="AA19" s="90"/>
      <c r="AB19" s="90"/>
      <c r="AC19" s="90"/>
      <c r="AD19" s="90"/>
      <c r="AE19" s="90"/>
      <c r="AF19" s="90"/>
      <c r="AG19" s="90"/>
      <c r="AH19" s="90"/>
      <c r="AI19" s="90"/>
      <c r="AJ19" s="90"/>
      <c r="AK19" s="90"/>
      <c r="AL19" s="90"/>
      <c r="AM19" s="90"/>
      <c r="AN19" s="90"/>
      <c r="AO19" s="90"/>
      <c r="AP19" s="90"/>
      <c r="AQ19" s="90"/>
      <c r="AR19" s="90"/>
      <c r="AS19" s="90"/>
      <c r="AT19" s="90"/>
      <c r="AU19" s="90"/>
      <c r="AV19" s="90"/>
      <c r="AW19" s="90"/>
      <c r="AX19" s="90"/>
      <c r="AY19" s="90"/>
      <c r="AZ19" s="90"/>
      <c r="BA19" s="90"/>
      <c r="BB19" s="90"/>
      <c r="BC19" s="90"/>
      <c r="BD19" s="90"/>
      <c r="BE19" s="90"/>
      <c r="BF19" s="90"/>
      <c r="BG19" s="90"/>
      <c r="BH19" s="90"/>
      <c r="BI19" s="90"/>
      <c r="BJ19" s="90"/>
      <c r="BK19" s="96"/>
    </row>
    <row r="20" spans="1:76" x14ac:dyDescent="0.2">
      <c r="A20" s="15"/>
      <c r="B20" s="24" t="s">
        <v>40</v>
      </c>
      <c r="C20" s="32">
        <v>0</v>
      </c>
      <c r="D20" s="33">
        <v>0</v>
      </c>
      <c r="E20" s="33">
        <v>0</v>
      </c>
      <c r="F20" s="33">
        <v>0</v>
      </c>
      <c r="G20" s="34">
        <v>0</v>
      </c>
      <c r="H20" s="32">
        <v>0</v>
      </c>
      <c r="I20" s="33">
        <v>0</v>
      </c>
      <c r="J20" s="33">
        <v>0</v>
      </c>
      <c r="K20" s="33">
        <v>0</v>
      </c>
      <c r="L20" s="34">
        <v>0</v>
      </c>
      <c r="M20" s="32">
        <v>0</v>
      </c>
      <c r="N20" s="33">
        <v>0</v>
      </c>
      <c r="O20" s="33">
        <v>0</v>
      </c>
      <c r="P20" s="33">
        <v>0</v>
      </c>
      <c r="Q20" s="34">
        <v>0</v>
      </c>
      <c r="R20" s="32">
        <v>0</v>
      </c>
      <c r="S20" s="33">
        <v>0</v>
      </c>
      <c r="T20" s="33">
        <v>0</v>
      </c>
      <c r="U20" s="33">
        <v>0</v>
      </c>
      <c r="V20" s="34">
        <v>0</v>
      </c>
      <c r="W20" s="32">
        <v>0</v>
      </c>
      <c r="X20" s="33">
        <v>0</v>
      </c>
      <c r="Y20" s="33">
        <v>0</v>
      </c>
      <c r="Z20" s="33">
        <v>0</v>
      </c>
      <c r="AA20" s="34">
        <v>0</v>
      </c>
      <c r="AB20" s="32">
        <v>0</v>
      </c>
      <c r="AC20" s="33">
        <v>0</v>
      </c>
      <c r="AD20" s="33">
        <v>0</v>
      </c>
      <c r="AE20" s="33">
        <v>0</v>
      </c>
      <c r="AF20" s="34">
        <v>0</v>
      </c>
      <c r="AG20" s="32">
        <v>0</v>
      </c>
      <c r="AH20" s="33">
        <v>0</v>
      </c>
      <c r="AI20" s="33">
        <v>0</v>
      </c>
      <c r="AJ20" s="33">
        <v>0</v>
      </c>
      <c r="AK20" s="34">
        <v>0</v>
      </c>
      <c r="AL20" s="32">
        <v>0</v>
      </c>
      <c r="AM20" s="33">
        <v>0</v>
      </c>
      <c r="AN20" s="33">
        <v>0</v>
      </c>
      <c r="AO20" s="33">
        <v>0</v>
      </c>
      <c r="AP20" s="34">
        <v>0</v>
      </c>
      <c r="AQ20" s="32">
        <v>0</v>
      </c>
      <c r="AR20" s="33">
        <v>0</v>
      </c>
      <c r="AS20" s="33">
        <v>0</v>
      </c>
      <c r="AT20" s="33">
        <v>0</v>
      </c>
      <c r="AU20" s="34">
        <v>0</v>
      </c>
      <c r="AV20" s="32">
        <v>0</v>
      </c>
      <c r="AW20" s="33">
        <v>0</v>
      </c>
      <c r="AX20" s="33">
        <v>0</v>
      </c>
      <c r="AY20" s="33">
        <v>0</v>
      </c>
      <c r="AZ20" s="34">
        <v>0</v>
      </c>
      <c r="BA20" s="32">
        <v>0</v>
      </c>
      <c r="BB20" s="33">
        <v>0</v>
      </c>
      <c r="BC20" s="33">
        <v>0</v>
      </c>
      <c r="BD20" s="33">
        <v>0</v>
      </c>
      <c r="BE20" s="34">
        <v>0</v>
      </c>
      <c r="BF20" s="32">
        <v>0</v>
      </c>
      <c r="BG20" s="33">
        <v>0</v>
      </c>
      <c r="BH20" s="33">
        <v>0</v>
      </c>
      <c r="BI20" s="33">
        <v>0</v>
      </c>
      <c r="BJ20" s="34">
        <v>0</v>
      </c>
      <c r="BK20" s="35">
        <v>0</v>
      </c>
    </row>
    <row r="21" spans="1:76" x14ac:dyDescent="0.2">
      <c r="A21" s="15"/>
      <c r="B21" s="24" t="s">
        <v>94</v>
      </c>
      <c r="C21" s="32">
        <v>0</v>
      </c>
      <c r="D21" s="33">
        <v>0</v>
      </c>
      <c r="E21" s="33">
        <v>0</v>
      </c>
      <c r="F21" s="33">
        <v>0</v>
      </c>
      <c r="G21" s="34">
        <v>0</v>
      </c>
      <c r="H21" s="32">
        <v>0</v>
      </c>
      <c r="I21" s="33">
        <v>0</v>
      </c>
      <c r="J21" s="33">
        <v>0</v>
      </c>
      <c r="K21" s="33">
        <v>0</v>
      </c>
      <c r="L21" s="34">
        <v>0</v>
      </c>
      <c r="M21" s="32">
        <v>0</v>
      </c>
      <c r="N21" s="33">
        <v>0</v>
      </c>
      <c r="O21" s="33">
        <v>0</v>
      </c>
      <c r="P21" s="33">
        <v>0</v>
      </c>
      <c r="Q21" s="34">
        <v>0</v>
      </c>
      <c r="R21" s="32">
        <v>0</v>
      </c>
      <c r="S21" s="33">
        <v>0</v>
      </c>
      <c r="T21" s="33">
        <v>0</v>
      </c>
      <c r="U21" s="33">
        <v>0</v>
      </c>
      <c r="V21" s="34">
        <v>0</v>
      </c>
      <c r="W21" s="32">
        <v>0</v>
      </c>
      <c r="X21" s="33">
        <v>0</v>
      </c>
      <c r="Y21" s="33">
        <v>0</v>
      </c>
      <c r="Z21" s="33">
        <v>0</v>
      </c>
      <c r="AA21" s="34">
        <v>0</v>
      </c>
      <c r="AB21" s="32">
        <v>0</v>
      </c>
      <c r="AC21" s="33">
        <v>0</v>
      </c>
      <c r="AD21" s="33">
        <v>0</v>
      </c>
      <c r="AE21" s="33">
        <v>0</v>
      </c>
      <c r="AF21" s="34">
        <v>0</v>
      </c>
      <c r="AG21" s="32">
        <v>0</v>
      </c>
      <c r="AH21" s="33">
        <v>0</v>
      </c>
      <c r="AI21" s="33">
        <v>0</v>
      </c>
      <c r="AJ21" s="33">
        <v>0</v>
      </c>
      <c r="AK21" s="34">
        <v>0</v>
      </c>
      <c r="AL21" s="32">
        <v>0</v>
      </c>
      <c r="AM21" s="33">
        <v>0</v>
      </c>
      <c r="AN21" s="33">
        <v>0</v>
      </c>
      <c r="AO21" s="33">
        <v>0</v>
      </c>
      <c r="AP21" s="34">
        <v>0</v>
      </c>
      <c r="AQ21" s="32">
        <v>0</v>
      </c>
      <c r="AR21" s="33">
        <v>0</v>
      </c>
      <c r="AS21" s="33">
        <v>0</v>
      </c>
      <c r="AT21" s="33">
        <v>0</v>
      </c>
      <c r="AU21" s="34">
        <v>0</v>
      </c>
      <c r="AV21" s="32">
        <v>0</v>
      </c>
      <c r="AW21" s="33">
        <v>0</v>
      </c>
      <c r="AX21" s="33">
        <v>0</v>
      </c>
      <c r="AY21" s="33">
        <v>0</v>
      </c>
      <c r="AZ21" s="34">
        <v>0</v>
      </c>
      <c r="BA21" s="32">
        <v>0</v>
      </c>
      <c r="BB21" s="33">
        <v>0</v>
      </c>
      <c r="BC21" s="33">
        <v>0</v>
      </c>
      <c r="BD21" s="33">
        <v>0</v>
      </c>
      <c r="BE21" s="34">
        <v>0</v>
      </c>
      <c r="BF21" s="32">
        <v>0</v>
      </c>
      <c r="BG21" s="33">
        <v>0</v>
      </c>
      <c r="BH21" s="33">
        <v>0</v>
      </c>
      <c r="BI21" s="33">
        <v>0</v>
      </c>
      <c r="BJ21" s="34">
        <v>0</v>
      </c>
      <c r="BK21" s="35">
        <v>0</v>
      </c>
    </row>
    <row r="22" spans="1:76" x14ac:dyDescent="0.2">
      <c r="A22" s="15" t="s">
        <v>86</v>
      </c>
      <c r="B22" s="23" t="s">
        <v>16</v>
      </c>
      <c r="C22" s="95"/>
      <c r="D22" s="90"/>
      <c r="E22" s="90"/>
      <c r="F22" s="90"/>
      <c r="G22" s="90"/>
      <c r="H22" s="90"/>
      <c r="I22" s="90"/>
      <c r="J22" s="90"/>
      <c r="K22" s="90"/>
      <c r="L22" s="90"/>
      <c r="M22" s="90"/>
      <c r="N22" s="90"/>
      <c r="O22" s="90"/>
      <c r="P22" s="90"/>
      <c r="Q22" s="90"/>
      <c r="R22" s="90"/>
      <c r="S22" s="90"/>
      <c r="T22" s="90"/>
      <c r="U22" s="90"/>
      <c r="V22" s="90"/>
      <c r="W22" s="90"/>
      <c r="X22" s="90"/>
      <c r="Y22" s="90"/>
      <c r="Z22" s="90"/>
      <c r="AA22" s="90"/>
      <c r="AB22" s="90"/>
      <c r="AC22" s="90"/>
      <c r="AD22" s="90"/>
      <c r="AE22" s="90"/>
      <c r="AF22" s="90"/>
      <c r="AG22" s="90"/>
      <c r="AH22" s="90"/>
      <c r="AI22" s="90"/>
      <c r="AJ22" s="90"/>
      <c r="AK22" s="90"/>
      <c r="AL22" s="90"/>
      <c r="AM22" s="90"/>
      <c r="AN22" s="90"/>
      <c r="AO22" s="90"/>
      <c r="AP22" s="90"/>
      <c r="AQ22" s="90"/>
      <c r="AR22" s="90"/>
      <c r="AS22" s="90"/>
      <c r="AT22" s="90"/>
      <c r="AU22" s="90"/>
      <c r="AV22" s="90"/>
      <c r="AW22" s="90"/>
      <c r="AX22" s="90"/>
      <c r="AY22" s="90"/>
      <c r="AZ22" s="90"/>
      <c r="BA22" s="90"/>
      <c r="BB22" s="90"/>
      <c r="BC22" s="90"/>
      <c r="BD22" s="90"/>
      <c r="BE22" s="90"/>
      <c r="BF22" s="90"/>
      <c r="BG22" s="90"/>
      <c r="BH22" s="90"/>
      <c r="BI22" s="90"/>
      <c r="BJ22" s="90"/>
      <c r="BK22" s="96"/>
    </row>
    <row r="23" spans="1:76" x14ac:dyDescent="0.2">
      <c r="A23" s="15"/>
      <c r="B23" s="24" t="s">
        <v>40</v>
      </c>
      <c r="C23" s="32">
        <v>0</v>
      </c>
      <c r="D23" s="33">
        <v>19.365078870774099</v>
      </c>
      <c r="E23" s="33">
        <v>0</v>
      </c>
      <c r="F23" s="33">
        <v>0</v>
      </c>
      <c r="G23" s="34">
        <v>0</v>
      </c>
      <c r="H23" s="32">
        <v>20.300188326900393</v>
      </c>
      <c r="I23" s="33">
        <v>2.4242014735804998</v>
      </c>
      <c r="J23" s="33">
        <v>0</v>
      </c>
      <c r="K23" s="33">
        <v>0</v>
      </c>
      <c r="L23" s="34">
        <v>28.737546362837499</v>
      </c>
      <c r="M23" s="32">
        <v>0</v>
      </c>
      <c r="N23" s="33">
        <v>0</v>
      </c>
      <c r="O23" s="33">
        <v>0</v>
      </c>
      <c r="P23" s="33">
        <v>0</v>
      </c>
      <c r="Q23" s="34">
        <v>0</v>
      </c>
      <c r="R23" s="56">
        <v>5.0902383308030013</v>
      </c>
      <c r="S23" s="33">
        <v>0</v>
      </c>
      <c r="T23" s="33">
        <v>0</v>
      </c>
      <c r="U23" s="33">
        <v>0</v>
      </c>
      <c r="V23" s="34">
        <v>3.4069292169023009</v>
      </c>
      <c r="W23" s="32">
        <v>0</v>
      </c>
      <c r="X23" s="33">
        <v>0</v>
      </c>
      <c r="Y23" s="33">
        <v>0</v>
      </c>
      <c r="Z23" s="33">
        <v>0</v>
      </c>
      <c r="AA23" s="34">
        <v>0</v>
      </c>
      <c r="AB23" s="32">
        <v>1.0619402578999999E-3</v>
      </c>
      <c r="AC23" s="33">
        <v>0</v>
      </c>
      <c r="AD23" s="33">
        <v>0</v>
      </c>
      <c r="AE23" s="33">
        <v>0</v>
      </c>
      <c r="AF23" s="34">
        <v>0</v>
      </c>
      <c r="AG23" s="32">
        <v>0</v>
      </c>
      <c r="AH23" s="33">
        <v>0</v>
      </c>
      <c r="AI23" s="33">
        <v>0</v>
      </c>
      <c r="AJ23" s="33">
        <v>0</v>
      </c>
      <c r="AK23" s="34">
        <v>0</v>
      </c>
      <c r="AL23" s="32">
        <v>0</v>
      </c>
      <c r="AM23" s="33">
        <v>0</v>
      </c>
      <c r="AN23" s="33">
        <v>0</v>
      </c>
      <c r="AO23" s="33">
        <v>0</v>
      </c>
      <c r="AP23" s="34">
        <v>0</v>
      </c>
      <c r="AQ23" s="32">
        <v>0</v>
      </c>
      <c r="AR23" s="33">
        <v>0</v>
      </c>
      <c r="AS23" s="33">
        <v>0</v>
      </c>
      <c r="AT23" s="33">
        <v>0</v>
      </c>
      <c r="AU23" s="34">
        <v>0</v>
      </c>
      <c r="AV23" s="32">
        <v>1.20828767177</v>
      </c>
      <c r="AW23" s="33">
        <v>1.8842388736772002</v>
      </c>
      <c r="AX23" s="33">
        <v>0</v>
      </c>
      <c r="AY23" s="33">
        <v>0</v>
      </c>
      <c r="AZ23" s="34">
        <v>2.4496613683543997</v>
      </c>
      <c r="BA23" s="32">
        <v>0</v>
      </c>
      <c r="BB23" s="33">
        <v>0</v>
      </c>
      <c r="BC23" s="33">
        <v>0</v>
      </c>
      <c r="BD23" s="33">
        <v>0</v>
      </c>
      <c r="BE23" s="34">
        <v>0</v>
      </c>
      <c r="BF23" s="32">
        <v>0.61356592525520015</v>
      </c>
      <c r="BG23" s="33">
        <v>5.8010387000000001E-5</v>
      </c>
      <c r="BH23" s="33">
        <v>0</v>
      </c>
      <c r="BI23" s="33">
        <v>0</v>
      </c>
      <c r="BJ23" s="34">
        <v>0.29899917558050004</v>
      </c>
      <c r="BK23" s="53">
        <f>SUM(C23:BJ23)</f>
        <v>85.780055547079996</v>
      </c>
      <c r="BL23" s="43"/>
    </row>
    <row r="24" spans="1:76" x14ac:dyDescent="0.2">
      <c r="A24" s="15"/>
      <c r="B24" s="24" t="s">
        <v>93</v>
      </c>
      <c r="C24" s="32">
        <v>0</v>
      </c>
      <c r="D24" s="33">
        <f>D23</f>
        <v>19.365078870774099</v>
      </c>
      <c r="E24" s="33">
        <f t="shared" ref="E24:BJ24" si="1">E23</f>
        <v>0</v>
      </c>
      <c r="F24" s="33">
        <f t="shared" si="1"/>
        <v>0</v>
      </c>
      <c r="G24" s="34">
        <f t="shared" si="1"/>
        <v>0</v>
      </c>
      <c r="H24" s="32">
        <f t="shared" si="1"/>
        <v>20.300188326900393</v>
      </c>
      <c r="I24" s="33">
        <f t="shared" si="1"/>
        <v>2.4242014735804998</v>
      </c>
      <c r="J24" s="33">
        <f t="shared" si="1"/>
        <v>0</v>
      </c>
      <c r="K24" s="33">
        <f t="shared" si="1"/>
        <v>0</v>
      </c>
      <c r="L24" s="34">
        <f t="shared" si="1"/>
        <v>28.737546362837499</v>
      </c>
      <c r="M24" s="32">
        <f t="shared" si="1"/>
        <v>0</v>
      </c>
      <c r="N24" s="33">
        <f t="shared" si="1"/>
        <v>0</v>
      </c>
      <c r="O24" s="33">
        <f t="shared" si="1"/>
        <v>0</v>
      </c>
      <c r="P24" s="33">
        <f t="shared" si="1"/>
        <v>0</v>
      </c>
      <c r="Q24" s="34">
        <f t="shared" si="1"/>
        <v>0</v>
      </c>
      <c r="R24" s="32">
        <f t="shared" si="1"/>
        <v>5.0902383308030013</v>
      </c>
      <c r="S24" s="33">
        <f t="shared" si="1"/>
        <v>0</v>
      </c>
      <c r="T24" s="33">
        <f t="shared" si="1"/>
        <v>0</v>
      </c>
      <c r="U24" s="33">
        <f t="shared" si="1"/>
        <v>0</v>
      </c>
      <c r="V24" s="34">
        <f t="shared" si="1"/>
        <v>3.4069292169023009</v>
      </c>
      <c r="W24" s="32">
        <f t="shared" si="1"/>
        <v>0</v>
      </c>
      <c r="X24" s="33">
        <f t="shared" si="1"/>
        <v>0</v>
      </c>
      <c r="Y24" s="33">
        <f t="shared" si="1"/>
        <v>0</v>
      </c>
      <c r="Z24" s="33">
        <f t="shared" si="1"/>
        <v>0</v>
      </c>
      <c r="AA24" s="34">
        <f t="shared" si="1"/>
        <v>0</v>
      </c>
      <c r="AB24" s="32">
        <f t="shared" si="1"/>
        <v>1.0619402578999999E-3</v>
      </c>
      <c r="AC24" s="33">
        <f t="shared" si="1"/>
        <v>0</v>
      </c>
      <c r="AD24" s="33">
        <f t="shared" si="1"/>
        <v>0</v>
      </c>
      <c r="AE24" s="33">
        <f t="shared" si="1"/>
        <v>0</v>
      </c>
      <c r="AF24" s="34">
        <f t="shared" si="1"/>
        <v>0</v>
      </c>
      <c r="AG24" s="32">
        <f t="shared" si="1"/>
        <v>0</v>
      </c>
      <c r="AH24" s="33">
        <f t="shared" si="1"/>
        <v>0</v>
      </c>
      <c r="AI24" s="33">
        <f t="shared" si="1"/>
        <v>0</v>
      </c>
      <c r="AJ24" s="33">
        <f t="shared" si="1"/>
        <v>0</v>
      </c>
      <c r="AK24" s="34">
        <f t="shared" si="1"/>
        <v>0</v>
      </c>
      <c r="AL24" s="32">
        <f t="shared" si="1"/>
        <v>0</v>
      </c>
      <c r="AM24" s="33">
        <f t="shared" si="1"/>
        <v>0</v>
      </c>
      <c r="AN24" s="33">
        <f t="shared" si="1"/>
        <v>0</v>
      </c>
      <c r="AO24" s="33">
        <f t="shared" si="1"/>
        <v>0</v>
      </c>
      <c r="AP24" s="34">
        <f t="shared" si="1"/>
        <v>0</v>
      </c>
      <c r="AQ24" s="32">
        <f t="shared" si="1"/>
        <v>0</v>
      </c>
      <c r="AR24" s="33">
        <f t="shared" si="1"/>
        <v>0</v>
      </c>
      <c r="AS24" s="33">
        <f t="shared" si="1"/>
        <v>0</v>
      </c>
      <c r="AT24" s="33">
        <f t="shared" si="1"/>
        <v>0</v>
      </c>
      <c r="AU24" s="34">
        <f t="shared" si="1"/>
        <v>0</v>
      </c>
      <c r="AV24" s="32">
        <f t="shared" si="1"/>
        <v>1.20828767177</v>
      </c>
      <c r="AW24" s="33">
        <f t="shared" si="1"/>
        <v>1.8842388736772002</v>
      </c>
      <c r="AX24" s="33">
        <f t="shared" si="1"/>
        <v>0</v>
      </c>
      <c r="AY24" s="33">
        <f t="shared" si="1"/>
        <v>0</v>
      </c>
      <c r="AZ24" s="34">
        <f t="shared" si="1"/>
        <v>2.4496613683543997</v>
      </c>
      <c r="BA24" s="32">
        <f t="shared" si="1"/>
        <v>0</v>
      </c>
      <c r="BB24" s="33">
        <f t="shared" si="1"/>
        <v>0</v>
      </c>
      <c r="BC24" s="33">
        <f t="shared" si="1"/>
        <v>0</v>
      </c>
      <c r="BD24" s="33">
        <f t="shared" si="1"/>
        <v>0</v>
      </c>
      <c r="BE24" s="34">
        <f t="shared" si="1"/>
        <v>0</v>
      </c>
      <c r="BF24" s="32">
        <f t="shared" si="1"/>
        <v>0.61356592525520015</v>
      </c>
      <c r="BG24" s="33">
        <f t="shared" si="1"/>
        <v>5.8010387000000001E-5</v>
      </c>
      <c r="BH24" s="33">
        <f t="shared" si="1"/>
        <v>0</v>
      </c>
      <c r="BI24" s="33">
        <f t="shared" si="1"/>
        <v>0</v>
      </c>
      <c r="BJ24" s="34">
        <f t="shared" si="1"/>
        <v>0.29899917558050004</v>
      </c>
      <c r="BK24" s="35">
        <f>SUM(C24:BJ24)</f>
        <v>85.780055547079996</v>
      </c>
    </row>
    <row r="25" spans="1:76" x14ac:dyDescent="0.2">
      <c r="A25" s="15"/>
      <c r="B25" s="25" t="s">
        <v>84</v>
      </c>
      <c r="C25" s="32">
        <f>+C9+C12+C15+C18+C21+C24</f>
        <v>0</v>
      </c>
      <c r="D25" s="33">
        <f>+D9+D12+D15+D18+D21+D24</f>
        <v>45.862053806386996</v>
      </c>
      <c r="E25" s="33">
        <f t="shared" ref="E25:BK25" si="2">+E9+E12+E15+E18+E21+E24</f>
        <v>0</v>
      </c>
      <c r="F25" s="33">
        <f t="shared" si="2"/>
        <v>0</v>
      </c>
      <c r="G25" s="34">
        <f t="shared" si="2"/>
        <v>3.4122029677399995E-2</v>
      </c>
      <c r="H25" s="32">
        <f t="shared" si="2"/>
        <v>46.316663681186697</v>
      </c>
      <c r="I25" s="33">
        <f t="shared" si="2"/>
        <v>13.559442928483399</v>
      </c>
      <c r="J25" s="33">
        <f t="shared" si="2"/>
        <v>0</v>
      </c>
      <c r="K25" s="33">
        <f t="shared" si="2"/>
        <v>0</v>
      </c>
      <c r="L25" s="34">
        <f>+L9+L12+L15+L18+L21+L24</f>
        <v>67.679693107803388</v>
      </c>
      <c r="M25" s="32">
        <f t="shared" si="2"/>
        <v>0</v>
      </c>
      <c r="N25" s="33">
        <f t="shared" si="2"/>
        <v>0</v>
      </c>
      <c r="O25" s="33">
        <f t="shared" si="2"/>
        <v>0</v>
      </c>
      <c r="P25" s="33">
        <f t="shared" si="2"/>
        <v>0</v>
      </c>
      <c r="Q25" s="34">
        <f t="shared" si="2"/>
        <v>0</v>
      </c>
      <c r="R25" s="32">
        <f t="shared" si="2"/>
        <v>12.497564324928703</v>
      </c>
      <c r="S25" s="33">
        <f t="shared" si="2"/>
        <v>0</v>
      </c>
      <c r="T25" s="33">
        <f t="shared" si="2"/>
        <v>0</v>
      </c>
      <c r="U25" s="33">
        <f t="shared" si="2"/>
        <v>0</v>
      </c>
      <c r="V25" s="34">
        <f t="shared" si="2"/>
        <v>10.1114768007725</v>
      </c>
      <c r="W25" s="32">
        <f t="shared" si="2"/>
        <v>0</v>
      </c>
      <c r="X25" s="33">
        <f t="shared" si="2"/>
        <v>0.64867137893540006</v>
      </c>
      <c r="Y25" s="33">
        <f t="shared" si="2"/>
        <v>0</v>
      </c>
      <c r="Z25" s="33">
        <f t="shared" si="2"/>
        <v>0</v>
      </c>
      <c r="AA25" s="34">
        <f t="shared" si="2"/>
        <v>0</v>
      </c>
      <c r="AB25" s="32">
        <f t="shared" si="2"/>
        <v>8.0055941612200004E-2</v>
      </c>
      <c r="AC25" s="33">
        <f t="shared" si="2"/>
        <v>0</v>
      </c>
      <c r="AD25" s="33">
        <f t="shared" si="2"/>
        <v>0</v>
      </c>
      <c r="AE25" s="33">
        <f t="shared" si="2"/>
        <v>0</v>
      </c>
      <c r="AF25" s="34">
        <f t="shared" si="2"/>
        <v>6.1982149386900005E-2</v>
      </c>
      <c r="AG25" s="32">
        <f t="shared" si="2"/>
        <v>0</v>
      </c>
      <c r="AH25" s="33">
        <f t="shared" si="2"/>
        <v>0</v>
      </c>
      <c r="AI25" s="33">
        <f t="shared" si="2"/>
        <v>0</v>
      </c>
      <c r="AJ25" s="33">
        <f t="shared" si="2"/>
        <v>0</v>
      </c>
      <c r="AK25" s="34">
        <f t="shared" si="2"/>
        <v>0</v>
      </c>
      <c r="AL25" s="32">
        <f t="shared" si="2"/>
        <v>0</v>
      </c>
      <c r="AM25" s="33">
        <f t="shared" si="2"/>
        <v>0</v>
      </c>
      <c r="AN25" s="33">
        <f t="shared" si="2"/>
        <v>0</v>
      </c>
      <c r="AO25" s="33">
        <f t="shared" si="2"/>
        <v>0</v>
      </c>
      <c r="AP25" s="34">
        <f t="shared" si="2"/>
        <v>0</v>
      </c>
      <c r="AQ25" s="32">
        <f t="shared" si="2"/>
        <v>0</v>
      </c>
      <c r="AR25" s="33">
        <f t="shared" si="2"/>
        <v>0</v>
      </c>
      <c r="AS25" s="33">
        <f t="shared" si="2"/>
        <v>0</v>
      </c>
      <c r="AT25" s="33">
        <f t="shared" si="2"/>
        <v>0</v>
      </c>
      <c r="AU25" s="34">
        <f t="shared" si="2"/>
        <v>0</v>
      </c>
      <c r="AV25" s="32">
        <f t="shared" si="2"/>
        <v>2.9603761916036992</v>
      </c>
      <c r="AW25" s="33">
        <f t="shared" si="2"/>
        <v>1.9107081020965002</v>
      </c>
      <c r="AX25" s="33">
        <f t="shared" si="2"/>
        <v>0</v>
      </c>
      <c r="AY25" s="33">
        <f t="shared" si="2"/>
        <v>0</v>
      </c>
      <c r="AZ25" s="34">
        <f t="shared" si="2"/>
        <v>4.6767794675795997</v>
      </c>
      <c r="BA25" s="32">
        <f t="shared" si="2"/>
        <v>0</v>
      </c>
      <c r="BB25" s="33">
        <f t="shared" si="2"/>
        <v>0</v>
      </c>
      <c r="BC25" s="33">
        <f t="shared" si="2"/>
        <v>0</v>
      </c>
      <c r="BD25" s="33">
        <f t="shared" si="2"/>
        <v>0</v>
      </c>
      <c r="BE25" s="34">
        <f t="shared" si="2"/>
        <v>0</v>
      </c>
      <c r="BF25" s="32">
        <f t="shared" si="2"/>
        <v>0.96495214447870015</v>
      </c>
      <c r="BG25" s="33">
        <f t="shared" si="2"/>
        <v>5.8010387000000001E-5</v>
      </c>
      <c r="BH25" s="33">
        <f t="shared" si="2"/>
        <v>0</v>
      </c>
      <c r="BI25" s="33">
        <f t="shared" si="2"/>
        <v>0</v>
      </c>
      <c r="BJ25" s="34">
        <f t="shared" si="2"/>
        <v>1.2872511872252002</v>
      </c>
      <c r="BK25" s="36">
        <f t="shared" si="2"/>
        <v>208.6518512525443</v>
      </c>
    </row>
    <row r="26" spans="1:76" ht="3.75" customHeight="1" x14ac:dyDescent="0.2">
      <c r="A26" s="15"/>
      <c r="B26" s="26"/>
      <c r="C26" s="95"/>
      <c r="D26" s="90"/>
      <c r="E26" s="90"/>
      <c r="F26" s="90"/>
      <c r="G26" s="90"/>
      <c r="H26" s="90"/>
      <c r="I26" s="90"/>
      <c r="J26" s="90"/>
      <c r="K26" s="90"/>
      <c r="L26" s="90"/>
      <c r="M26" s="90"/>
      <c r="N26" s="90"/>
      <c r="O26" s="90"/>
      <c r="P26" s="90"/>
      <c r="Q26" s="90"/>
      <c r="R26" s="90"/>
      <c r="S26" s="90"/>
      <c r="T26" s="90"/>
      <c r="U26" s="90"/>
      <c r="V26" s="90"/>
      <c r="W26" s="90"/>
      <c r="X26" s="90"/>
      <c r="Y26" s="90"/>
      <c r="Z26" s="90"/>
      <c r="AA26" s="90"/>
      <c r="AB26" s="90"/>
      <c r="AC26" s="90"/>
      <c r="AD26" s="90"/>
      <c r="AE26" s="90"/>
      <c r="AF26" s="90"/>
      <c r="AG26" s="90"/>
      <c r="AH26" s="90"/>
      <c r="AI26" s="90"/>
      <c r="AJ26" s="90"/>
      <c r="AK26" s="90"/>
      <c r="AL26" s="90"/>
      <c r="AM26" s="90"/>
      <c r="AN26" s="90"/>
      <c r="AO26" s="90"/>
      <c r="AP26" s="90"/>
      <c r="AQ26" s="90"/>
      <c r="AR26" s="90"/>
      <c r="AS26" s="90"/>
      <c r="AT26" s="90"/>
      <c r="AU26" s="90"/>
      <c r="AV26" s="90"/>
      <c r="AW26" s="90"/>
      <c r="AX26" s="90"/>
      <c r="AY26" s="90"/>
      <c r="AZ26" s="90"/>
      <c r="BA26" s="90"/>
      <c r="BB26" s="90"/>
      <c r="BC26" s="90"/>
      <c r="BD26" s="90"/>
      <c r="BE26" s="90"/>
      <c r="BF26" s="90"/>
      <c r="BG26" s="90"/>
      <c r="BH26" s="90"/>
      <c r="BI26" s="90"/>
      <c r="BJ26" s="90"/>
      <c r="BK26" s="96"/>
    </row>
    <row r="27" spans="1:76" x14ac:dyDescent="0.2">
      <c r="A27" s="15" t="s">
        <v>1</v>
      </c>
      <c r="B27" s="22" t="s">
        <v>7</v>
      </c>
      <c r="C27" s="95"/>
      <c r="D27" s="90"/>
      <c r="E27" s="90"/>
      <c r="F27" s="90"/>
      <c r="G27" s="90"/>
      <c r="H27" s="90"/>
      <c r="I27" s="90"/>
      <c r="J27" s="90"/>
      <c r="K27" s="90"/>
      <c r="L27" s="90"/>
      <c r="M27" s="90"/>
      <c r="N27" s="90"/>
      <c r="O27" s="90"/>
      <c r="P27" s="90"/>
      <c r="Q27" s="90"/>
      <c r="R27" s="90"/>
      <c r="S27" s="90"/>
      <c r="T27" s="90"/>
      <c r="U27" s="90"/>
      <c r="V27" s="90"/>
      <c r="W27" s="90"/>
      <c r="X27" s="90"/>
      <c r="Y27" s="90"/>
      <c r="Z27" s="90"/>
      <c r="AA27" s="90"/>
      <c r="AB27" s="90"/>
      <c r="AC27" s="90"/>
      <c r="AD27" s="90"/>
      <c r="AE27" s="90"/>
      <c r="AF27" s="90"/>
      <c r="AG27" s="90"/>
      <c r="AH27" s="90"/>
      <c r="AI27" s="90"/>
      <c r="AJ27" s="90"/>
      <c r="AK27" s="90"/>
      <c r="AL27" s="90"/>
      <c r="AM27" s="90"/>
      <c r="AN27" s="90"/>
      <c r="AO27" s="90"/>
      <c r="AP27" s="90"/>
      <c r="AQ27" s="90"/>
      <c r="AR27" s="90"/>
      <c r="AS27" s="90"/>
      <c r="AT27" s="90"/>
      <c r="AU27" s="90"/>
      <c r="AV27" s="90"/>
      <c r="AW27" s="90"/>
      <c r="AX27" s="90"/>
      <c r="AY27" s="90"/>
      <c r="AZ27" s="90"/>
      <c r="BA27" s="90"/>
      <c r="BB27" s="90"/>
      <c r="BC27" s="90"/>
      <c r="BD27" s="90"/>
      <c r="BE27" s="90"/>
      <c r="BF27" s="90"/>
      <c r="BG27" s="90"/>
      <c r="BH27" s="90"/>
      <c r="BI27" s="90"/>
      <c r="BJ27" s="90"/>
      <c r="BK27" s="96"/>
    </row>
    <row r="28" spans="1:76" s="4" customFormat="1" x14ac:dyDescent="0.2">
      <c r="A28" s="15" t="s">
        <v>80</v>
      </c>
      <c r="B28" s="23" t="s">
        <v>2</v>
      </c>
      <c r="C28" s="97"/>
      <c r="D28" s="98"/>
      <c r="E28" s="98"/>
      <c r="F28" s="98"/>
      <c r="G28" s="98"/>
      <c r="H28" s="98"/>
      <c r="I28" s="98"/>
      <c r="J28" s="98"/>
      <c r="K28" s="98"/>
      <c r="L28" s="98"/>
      <c r="M28" s="98"/>
      <c r="N28" s="98"/>
      <c r="O28" s="98"/>
      <c r="P28" s="98"/>
      <c r="Q28" s="98"/>
      <c r="R28" s="98"/>
      <c r="S28" s="98"/>
      <c r="T28" s="98"/>
      <c r="U28" s="98"/>
      <c r="V28" s="98"/>
      <c r="W28" s="98"/>
      <c r="X28" s="98"/>
      <c r="Y28" s="98"/>
      <c r="Z28" s="98"/>
      <c r="AA28" s="98"/>
      <c r="AB28" s="98"/>
      <c r="AC28" s="98"/>
      <c r="AD28" s="98"/>
      <c r="AE28" s="98"/>
      <c r="AF28" s="98"/>
      <c r="AG28" s="98"/>
      <c r="AH28" s="98"/>
      <c r="AI28" s="98"/>
      <c r="AJ28" s="98"/>
      <c r="AK28" s="98"/>
      <c r="AL28" s="98"/>
      <c r="AM28" s="98"/>
      <c r="AN28" s="98"/>
      <c r="AO28" s="98"/>
      <c r="AP28" s="98"/>
      <c r="AQ28" s="98"/>
      <c r="AR28" s="98"/>
      <c r="AS28" s="98"/>
      <c r="AT28" s="98"/>
      <c r="AU28" s="98"/>
      <c r="AV28" s="98"/>
      <c r="AW28" s="98"/>
      <c r="AX28" s="98"/>
      <c r="AY28" s="98"/>
      <c r="AZ28" s="98"/>
      <c r="BA28" s="98"/>
      <c r="BB28" s="98"/>
      <c r="BC28" s="98"/>
      <c r="BD28" s="98"/>
      <c r="BE28" s="98"/>
      <c r="BF28" s="98"/>
      <c r="BG28" s="98"/>
      <c r="BH28" s="98"/>
      <c r="BI28" s="98"/>
      <c r="BJ28" s="98"/>
      <c r="BK28" s="99"/>
      <c r="BM28" s="57"/>
    </row>
    <row r="29" spans="1:76" s="65" customFormat="1" x14ac:dyDescent="0.2">
      <c r="A29" s="58"/>
      <c r="B29" s="59" t="s">
        <v>2</v>
      </c>
      <c r="C29" s="60">
        <v>0</v>
      </c>
      <c r="D29" s="61">
        <v>0.26198991067740002</v>
      </c>
      <c r="E29" s="61">
        <v>0</v>
      </c>
      <c r="F29" s="61">
        <v>0</v>
      </c>
      <c r="G29" s="62">
        <v>0</v>
      </c>
      <c r="H29" s="32">
        <v>38.620150634479806</v>
      </c>
      <c r="I29" s="33">
        <v>0</v>
      </c>
      <c r="J29" s="33">
        <v>0</v>
      </c>
      <c r="K29" s="33">
        <v>0</v>
      </c>
      <c r="L29" s="34">
        <v>4.8582895287407997</v>
      </c>
      <c r="M29" s="60">
        <v>0</v>
      </c>
      <c r="N29" s="61">
        <v>0</v>
      </c>
      <c r="O29" s="61">
        <v>0</v>
      </c>
      <c r="P29" s="61">
        <v>0</v>
      </c>
      <c r="Q29" s="62">
        <v>0</v>
      </c>
      <c r="R29" s="32">
        <v>14.628568680608</v>
      </c>
      <c r="S29" s="33">
        <v>0</v>
      </c>
      <c r="T29" s="33">
        <v>0</v>
      </c>
      <c r="U29" s="33">
        <v>0</v>
      </c>
      <c r="V29" s="34">
        <v>0.94402799922520009</v>
      </c>
      <c r="W29" s="60">
        <v>0</v>
      </c>
      <c r="X29" s="61">
        <v>0</v>
      </c>
      <c r="Y29" s="61">
        <v>0</v>
      </c>
      <c r="Z29" s="61">
        <v>0</v>
      </c>
      <c r="AA29" s="62">
        <v>0</v>
      </c>
      <c r="AB29" s="60">
        <v>0.14996780716079999</v>
      </c>
      <c r="AC29" s="61">
        <v>0</v>
      </c>
      <c r="AD29" s="61">
        <v>0</v>
      </c>
      <c r="AE29" s="61">
        <v>0</v>
      </c>
      <c r="AF29" s="62">
        <v>5.4628222354599999E-2</v>
      </c>
      <c r="AG29" s="60">
        <v>0</v>
      </c>
      <c r="AH29" s="61">
        <v>0</v>
      </c>
      <c r="AI29" s="61">
        <v>0</v>
      </c>
      <c r="AJ29" s="61">
        <v>0</v>
      </c>
      <c r="AK29" s="62">
        <v>0</v>
      </c>
      <c r="AL29" s="60">
        <v>8.2315787740000011E-3</v>
      </c>
      <c r="AM29" s="61">
        <v>0</v>
      </c>
      <c r="AN29" s="61">
        <v>0</v>
      </c>
      <c r="AO29" s="61">
        <v>0</v>
      </c>
      <c r="AP29" s="62">
        <v>0</v>
      </c>
      <c r="AQ29" s="60">
        <v>0</v>
      </c>
      <c r="AR29" s="61">
        <v>0</v>
      </c>
      <c r="AS29" s="61">
        <v>0</v>
      </c>
      <c r="AT29" s="61">
        <v>0</v>
      </c>
      <c r="AU29" s="62">
        <v>0</v>
      </c>
      <c r="AV29" s="60">
        <v>4.9001661026655734</v>
      </c>
      <c r="AW29" s="61">
        <v>1.6426848360000002E-4</v>
      </c>
      <c r="AX29" s="61">
        <v>0</v>
      </c>
      <c r="AY29" s="61">
        <v>0</v>
      </c>
      <c r="AZ29" s="62">
        <v>0.1210660083868</v>
      </c>
      <c r="BA29" s="60">
        <v>0</v>
      </c>
      <c r="BB29" s="61">
        <v>0</v>
      </c>
      <c r="BC29" s="61">
        <v>0</v>
      </c>
      <c r="BD29" s="61">
        <v>0</v>
      </c>
      <c r="BE29" s="62">
        <v>0</v>
      </c>
      <c r="BF29" s="60">
        <v>2.7754363477615018</v>
      </c>
      <c r="BG29" s="61">
        <v>1.6129031999999998E-6</v>
      </c>
      <c r="BH29" s="61">
        <v>0</v>
      </c>
      <c r="BI29" s="61">
        <v>0</v>
      </c>
      <c r="BJ29" s="62">
        <v>4.16561249031E-2</v>
      </c>
      <c r="BK29" s="53">
        <f>SUM(C29:BJ29)</f>
        <v>67.364344827124384</v>
      </c>
      <c r="BL29" s="63"/>
      <c r="BM29" s="64"/>
    </row>
    <row r="30" spans="1:76" s="65" customFormat="1" x14ac:dyDescent="0.2">
      <c r="A30" s="58"/>
      <c r="B30" s="66" t="s">
        <v>89</v>
      </c>
      <c r="C30" s="32">
        <f>+C29</f>
        <v>0</v>
      </c>
      <c r="D30" s="33">
        <f t="shared" ref="D30:BK30" si="3">+D29</f>
        <v>0.26198991067740002</v>
      </c>
      <c r="E30" s="33">
        <f t="shared" si="3"/>
        <v>0</v>
      </c>
      <c r="F30" s="33">
        <f t="shared" si="3"/>
        <v>0</v>
      </c>
      <c r="G30" s="34">
        <f t="shared" si="3"/>
        <v>0</v>
      </c>
      <c r="H30" s="32">
        <f t="shared" si="3"/>
        <v>38.620150634479806</v>
      </c>
      <c r="I30" s="33">
        <f t="shared" si="3"/>
        <v>0</v>
      </c>
      <c r="J30" s="33">
        <f t="shared" si="3"/>
        <v>0</v>
      </c>
      <c r="K30" s="33">
        <f t="shared" si="3"/>
        <v>0</v>
      </c>
      <c r="L30" s="34">
        <f t="shared" si="3"/>
        <v>4.8582895287407997</v>
      </c>
      <c r="M30" s="32">
        <f t="shared" si="3"/>
        <v>0</v>
      </c>
      <c r="N30" s="33">
        <f t="shared" si="3"/>
        <v>0</v>
      </c>
      <c r="O30" s="33">
        <f t="shared" si="3"/>
        <v>0</v>
      </c>
      <c r="P30" s="33">
        <f t="shared" si="3"/>
        <v>0</v>
      </c>
      <c r="Q30" s="34">
        <f t="shared" si="3"/>
        <v>0</v>
      </c>
      <c r="R30" s="32">
        <f t="shared" si="3"/>
        <v>14.628568680608</v>
      </c>
      <c r="S30" s="33">
        <f t="shared" si="3"/>
        <v>0</v>
      </c>
      <c r="T30" s="33">
        <f t="shared" si="3"/>
        <v>0</v>
      </c>
      <c r="U30" s="33">
        <f t="shared" si="3"/>
        <v>0</v>
      </c>
      <c r="V30" s="34">
        <f t="shared" si="3"/>
        <v>0.94402799922520009</v>
      </c>
      <c r="W30" s="32">
        <f t="shared" si="3"/>
        <v>0</v>
      </c>
      <c r="X30" s="33">
        <f t="shared" si="3"/>
        <v>0</v>
      </c>
      <c r="Y30" s="33">
        <f t="shared" si="3"/>
        <v>0</v>
      </c>
      <c r="Z30" s="33">
        <f t="shared" si="3"/>
        <v>0</v>
      </c>
      <c r="AA30" s="34">
        <f t="shared" si="3"/>
        <v>0</v>
      </c>
      <c r="AB30" s="32">
        <f t="shared" si="3"/>
        <v>0.14996780716079999</v>
      </c>
      <c r="AC30" s="33">
        <f t="shared" si="3"/>
        <v>0</v>
      </c>
      <c r="AD30" s="33">
        <f t="shared" si="3"/>
        <v>0</v>
      </c>
      <c r="AE30" s="33">
        <f t="shared" si="3"/>
        <v>0</v>
      </c>
      <c r="AF30" s="34">
        <f t="shared" si="3"/>
        <v>5.4628222354599999E-2</v>
      </c>
      <c r="AG30" s="32">
        <f t="shared" si="3"/>
        <v>0</v>
      </c>
      <c r="AH30" s="33">
        <f t="shared" si="3"/>
        <v>0</v>
      </c>
      <c r="AI30" s="33">
        <f t="shared" si="3"/>
        <v>0</v>
      </c>
      <c r="AJ30" s="33">
        <f t="shared" si="3"/>
        <v>0</v>
      </c>
      <c r="AK30" s="34">
        <f t="shared" si="3"/>
        <v>0</v>
      </c>
      <c r="AL30" s="32">
        <f t="shared" si="3"/>
        <v>8.2315787740000011E-3</v>
      </c>
      <c r="AM30" s="33">
        <f t="shared" si="3"/>
        <v>0</v>
      </c>
      <c r="AN30" s="33">
        <f t="shared" si="3"/>
        <v>0</v>
      </c>
      <c r="AO30" s="33">
        <f t="shared" si="3"/>
        <v>0</v>
      </c>
      <c r="AP30" s="34">
        <f t="shared" si="3"/>
        <v>0</v>
      </c>
      <c r="AQ30" s="32">
        <f t="shared" si="3"/>
        <v>0</v>
      </c>
      <c r="AR30" s="33">
        <f t="shared" si="3"/>
        <v>0</v>
      </c>
      <c r="AS30" s="33">
        <f t="shared" si="3"/>
        <v>0</v>
      </c>
      <c r="AT30" s="33">
        <f t="shared" si="3"/>
        <v>0</v>
      </c>
      <c r="AU30" s="34">
        <f t="shared" si="3"/>
        <v>0</v>
      </c>
      <c r="AV30" s="32">
        <f t="shared" si="3"/>
        <v>4.9001661026655734</v>
      </c>
      <c r="AW30" s="33">
        <f t="shared" si="3"/>
        <v>1.6426848360000002E-4</v>
      </c>
      <c r="AX30" s="33">
        <f t="shared" si="3"/>
        <v>0</v>
      </c>
      <c r="AY30" s="33">
        <f t="shared" si="3"/>
        <v>0</v>
      </c>
      <c r="AZ30" s="34">
        <f t="shared" si="3"/>
        <v>0.1210660083868</v>
      </c>
      <c r="BA30" s="32">
        <f t="shared" si="3"/>
        <v>0</v>
      </c>
      <c r="BB30" s="33">
        <v>0</v>
      </c>
      <c r="BC30" s="33">
        <f t="shared" si="3"/>
        <v>0</v>
      </c>
      <c r="BD30" s="33">
        <f t="shared" si="3"/>
        <v>0</v>
      </c>
      <c r="BE30" s="34">
        <f t="shared" si="3"/>
        <v>0</v>
      </c>
      <c r="BF30" s="32">
        <f t="shared" si="3"/>
        <v>2.7754363477615018</v>
      </c>
      <c r="BG30" s="33">
        <f t="shared" si="3"/>
        <v>1.6129031999999998E-6</v>
      </c>
      <c r="BH30" s="33">
        <f t="shared" si="3"/>
        <v>0</v>
      </c>
      <c r="BI30" s="33">
        <f t="shared" si="3"/>
        <v>0</v>
      </c>
      <c r="BJ30" s="34">
        <f t="shared" si="3"/>
        <v>4.16561249031E-2</v>
      </c>
      <c r="BK30" s="67">
        <f t="shared" si="3"/>
        <v>67.364344827124384</v>
      </c>
      <c r="BM30" s="64"/>
    </row>
    <row r="31" spans="1:76" s="65" customFormat="1" x14ac:dyDescent="0.2">
      <c r="A31" s="68" t="s">
        <v>81</v>
      </c>
      <c r="B31" s="69" t="s">
        <v>17</v>
      </c>
      <c r="C31" s="92"/>
      <c r="D31" s="93"/>
      <c r="E31" s="93"/>
      <c r="F31" s="93"/>
      <c r="G31" s="93"/>
      <c r="H31" s="93"/>
      <c r="I31" s="93"/>
      <c r="J31" s="93"/>
      <c r="K31" s="93"/>
      <c r="L31" s="93"/>
      <c r="M31" s="93"/>
      <c r="N31" s="93"/>
      <c r="O31" s="93"/>
      <c r="P31" s="93"/>
      <c r="Q31" s="93"/>
      <c r="R31" s="93"/>
      <c r="S31" s="93"/>
      <c r="T31" s="93"/>
      <c r="U31" s="93"/>
      <c r="V31" s="93"/>
      <c r="W31" s="93"/>
      <c r="X31" s="93"/>
      <c r="Y31" s="93"/>
      <c r="Z31" s="93"/>
      <c r="AA31" s="93"/>
      <c r="AB31" s="93"/>
      <c r="AC31" s="93"/>
      <c r="AD31" s="93"/>
      <c r="AE31" s="93"/>
      <c r="AF31" s="93"/>
      <c r="AG31" s="93"/>
      <c r="AH31" s="93"/>
      <c r="AI31" s="93"/>
      <c r="AJ31" s="93"/>
      <c r="AK31" s="93"/>
      <c r="AL31" s="93"/>
      <c r="AM31" s="93"/>
      <c r="AN31" s="93"/>
      <c r="AO31" s="93"/>
      <c r="AP31" s="93"/>
      <c r="AQ31" s="93"/>
      <c r="AR31" s="93"/>
      <c r="AS31" s="93"/>
      <c r="AT31" s="93"/>
      <c r="AU31" s="93"/>
      <c r="AV31" s="93"/>
      <c r="AW31" s="93"/>
      <c r="AX31" s="93"/>
      <c r="AY31" s="93"/>
      <c r="AZ31" s="93"/>
      <c r="BA31" s="93"/>
      <c r="BB31" s="93"/>
      <c r="BC31" s="93"/>
      <c r="BD31" s="93"/>
      <c r="BE31" s="93"/>
      <c r="BF31" s="93"/>
      <c r="BG31" s="93"/>
      <c r="BH31" s="93"/>
      <c r="BI31" s="93"/>
      <c r="BJ31" s="93"/>
      <c r="BK31" s="94"/>
      <c r="BM31" s="64"/>
    </row>
    <row r="32" spans="1:76" s="65" customFormat="1" x14ac:dyDescent="0.2">
      <c r="A32" s="68"/>
      <c r="B32" s="59" t="s">
        <v>17</v>
      </c>
      <c r="C32" s="32">
        <v>0</v>
      </c>
      <c r="D32" s="33">
        <v>1.7801211210645</v>
      </c>
      <c r="E32" s="33">
        <v>0</v>
      </c>
      <c r="F32" s="33">
        <v>0</v>
      </c>
      <c r="G32" s="34">
        <v>4.3303800560000001</v>
      </c>
      <c r="H32" s="32">
        <v>390.32096455715191</v>
      </c>
      <c r="I32" s="33">
        <v>18.4038288084508</v>
      </c>
      <c r="J32" s="33">
        <v>0</v>
      </c>
      <c r="K32" s="33">
        <v>0</v>
      </c>
      <c r="L32" s="34">
        <v>203.64098251941644</v>
      </c>
      <c r="M32" s="60">
        <v>0</v>
      </c>
      <c r="N32" s="61">
        <v>0</v>
      </c>
      <c r="O32" s="61">
        <v>0</v>
      </c>
      <c r="P32" s="61">
        <v>0</v>
      </c>
      <c r="Q32" s="62">
        <v>0</v>
      </c>
      <c r="R32" s="32">
        <v>84.65996911508914</v>
      </c>
      <c r="S32" s="33">
        <v>1.8654325523546</v>
      </c>
      <c r="T32" s="33">
        <v>0</v>
      </c>
      <c r="U32" s="33">
        <v>0</v>
      </c>
      <c r="V32" s="34">
        <v>17.4290206199341</v>
      </c>
      <c r="W32" s="60">
        <v>0</v>
      </c>
      <c r="X32" s="61">
        <v>0</v>
      </c>
      <c r="Y32" s="61">
        <v>0</v>
      </c>
      <c r="Z32" s="61">
        <v>0</v>
      </c>
      <c r="AA32" s="62">
        <v>0</v>
      </c>
      <c r="AB32" s="60">
        <v>4.2717281282238995</v>
      </c>
      <c r="AC32" s="61">
        <v>0</v>
      </c>
      <c r="AD32" s="61">
        <v>0</v>
      </c>
      <c r="AE32" s="61">
        <v>0</v>
      </c>
      <c r="AF32" s="62">
        <v>3.7328573188381999</v>
      </c>
      <c r="AG32" s="60">
        <v>0</v>
      </c>
      <c r="AH32" s="61">
        <v>0</v>
      </c>
      <c r="AI32" s="61">
        <v>0</v>
      </c>
      <c r="AJ32" s="61">
        <v>0</v>
      </c>
      <c r="AK32" s="62">
        <v>0</v>
      </c>
      <c r="AL32" s="60">
        <v>0.36473601287020002</v>
      </c>
      <c r="AM32" s="61">
        <v>0</v>
      </c>
      <c r="AN32" s="61">
        <v>0</v>
      </c>
      <c r="AO32" s="61">
        <v>0</v>
      </c>
      <c r="AP32" s="62">
        <v>0</v>
      </c>
      <c r="AQ32" s="60">
        <v>0</v>
      </c>
      <c r="AR32" s="61">
        <v>0</v>
      </c>
      <c r="AS32" s="61">
        <v>0</v>
      </c>
      <c r="AT32" s="61">
        <v>0</v>
      </c>
      <c r="AU32" s="62">
        <v>0</v>
      </c>
      <c r="AV32" s="70">
        <v>61.787388137984763</v>
      </c>
      <c r="AW32" s="61">
        <v>3.4187773373861994</v>
      </c>
      <c r="AX32" s="61">
        <v>0</v>
      </c>
      <c r="AY32" s="61">
        <v>0</v>
      </c>
      <c r="AZ32" s="62">
        <v>35.945594890576196</v>
      </c>
      <c r="BA32" s="60">
        <v>0</v>
      </c>
      <c r="BB32" s="61">
        <v>0</v>
      </c>
      <c r="BC32" s="61">
        <v>0</v>
      </c>
      <c r="BD32" s="61">
        <v>0</v>
      </c>
      <c r="BE32" s="62">
        <v>0</v>
      </c>
      <c r="BF32" s="60">
        <v>16.961571547161494</v>
      </c>
      <c r="BG32" s="61">
        <v>5.6174474773800005E-2</v>
      </c>
      <c r="BH32" s="61">
        <v>0</v>
      </c>
      <c r="BI32" s="61">
        <v>0</v>
      </c>
      <c r="BJ32" s="62">
        <v>5.2572607811927003</v>
      </c>
      <c r="BK32" s="53">
        <f>SUM(C32:BJ32)</f>
        <v>854.22678797846913</v>
      </c>
      <c r="BL32" s="71"/>
      <c r="BM32" s="64"/>
      <c r="BN32" s="71"/>
      <c r="BO32" s="71"/>
      <c r="BP32" s="71"/>
      <c r="BQ32" s="71"/>
      <c r="BR32" s="71"/>
      <c r="BS32" s="71"/>
      <c r="BT32" s="71"/>
      <c r="BU32" s="71"/>
      <c r="BV32" s="71"/>
      <c r="BW32" s="71"/>
      <c r="BX32" s="71"/>
    </row>
    <row r="33" spans="1:65" s="65" customFormat="1" x14ac:dyDescent="0.2">
      <c r="A33" s="68"/>
      <c r="B33" s="66" t="s">
        <v>90</v>
      </c>
      <c r="C33" s="32">
        <f>+C32</f>
        <v>0</v>
      </c>
      <c r="D33" s="33">
        <f>+D32</f>
        <v>1.7801211210645</v>
      </c>
      <c r="E33" s="33">
        <f t="shared" ref="E33:BK33" si="4">+E32</f>
        <v>0</v>
      </c>
      <c r="F33" s="33">
        <f t="shared" si="4"/>
        <v>0</v>
      </c>
      <c r="G33" s="34">
        <f t="shared" si="4"/>
        <v>4.3303800560000001</v>
      </c>
      <c r="H33" s="32">
        <f t="shared" si="4"/>
        <v>390.32096455715191</v>
      </c>
      <c r="I33" s="33">
        <f t="shared" si="4"/>
        <v>18.4038288084508</v>
      </c>
      <c r="J33" s="33">
        <f t="shared" si="4"/>
        <v>0</v>
      </c>
      <c r="K33" s="33">
        <f t="shared" si="4"/>
        <v>0</v>
      </c>
      <c r="L33" s="34">
        <f t="shared" si="4"/>
        <v>203.64098251941644</v>
      </c>
      <c r="M33" s="32">
        <f t="shared" si="4"/>
        <v>0</v>
      </c>
      <c r="N33" s="33">
        <f t="shared" si="4"/>
        <v>0</v>
      </c>
      <c r="O33" s="33">
        <f t="shared" si="4"/>
        <v>0</v>
      </c>
      <c r="P33" s="33">
        <f t="shared" si="4"/>
        <v>0</v>
      </c>
      <c r="Q33" s="34">
        <f t="shared" si="4"/>
        <v>0</v>
      </c>
      <c r="R33" s="32">
        <f t="shared" si="4"/>
        <v>84.65996911508914</v>
      </c>
      <c r="S33" s="33">
        <f t="shared" si="4"/>
        <v>1.8654325523546</v>
      </c>
      <c r="T33" s="33">
        <f t="shared" si="4"/>
        <v>0</v>
      </c>
      <c r="U33" s="33">
        <f t="shared" si="4"/>
        <v>0</v>
      </c>
      <c r="V33" s="34">
        <f t="shared" si="4"/>
        <v>17.4290206199341</v>
      </c>
      <c r="W33" s="32">
        <f t="shared" si="4"/>
        <v>0</v>
      </c>
      <c r="X33" s="33">
        <f t="shared" si="4"/>
        <v>0</v>
      </c>
      <c r="Y33" s="33">
        <f t="shared" si="4"/>
        <v>0</v>
      </c>
      <c r="Z33" s="33">
        <f t="shared" si="4"/>
        <v>0</v>
      </c>
      <c r="AA33" s="34">
        <f t="shared" si="4"/>
        <v>0</v>
      </c>
      <c r="AB33" s="32">
        <f t="shared" si="4"/>
        <v>4.2717281282238995</v>
      </c>
      <c r="AC33" s="33">
        <f t="shared" si="4"/>
        <v>0</v>
      </c>
      <c r="AD33" s="33">
        <f t="shared" si="4"/>
        <v>0</v>
      </c>
      <c r="AE33" s="33">
        <f t="shared" si="4"/>
        <v>0</v>
      </c>
      <c r="AF33" s="34">
        <f t="shared" si="4"/>
        <v>3.7328573188381999</v>
      </c>
      <c r="AG33" s="32">
        <f t="shared" si="4"/>
        <v>0</v>
      </c>
      <c r="AH33" s="33">
        <f t="shared" si="4"/>
        <v>0</v>
      </c>
      <c r="AI33" s="33">
        <f t="shared" si="4"/>
        <v>0</v>
      </c>
      <c r="AJ33" s="33">
        <f t="shared" si="4"/>
        <v>0</v>
      </c>
      <c r="AK33" s="34">
        <f t="shared" si="4"/>
        <v>0</v>
      </c>
      <c r="AL33" s="32">
        <f t="shared" si="4"/>
        <v>0.36473601287020002</v>
      </c>
      <c r="AM33" s="33">
        <f t="shared" si="4"/>
        <v>0</v>
      </c>
      <c r="AN33" s="33">
        <f t="shared" si="4"/>
        <v>0</v>
      </c>
      <c r="AO33" s="33">
        <f t="shared" si="4"/>
        <v>0</v>
      </c>
      <c r="AP33" s="34">
        <f t="shared" si="4"/>
        <v>0</v>
      </c>
      <c r="AQ33" s="32">
        <f t="shared" si="4"/>
        <v>0</v>
      </c>
      <c r="AR33" s="33">
        <f t="shared" si="4"/>
        <v>0</v>
      </c>
      <c r="AS33" s="33">
        <f t="shared" si="4"/>
        <v>0</v>
      </c>
      <c r="AT33" s="33">
        <f t="shared" si="4"/>
        <v>0</v>
      </c>
      <c r="AU33" s="34">
        <f t="shared" si="4"/>
        <v>0</v>
      </c>
      <c r="AV33" s="32">
        <f t="shared" si="4"/>
        <v>61.787388137984763</v>
      </c>
      <c r="AW33" s="33">
        <f t="shared" si="4"/>
        <v>3.4187773373861994</v>
      </c>
      <c r="AX33" s="33">
        <f t="shared" si="4"/>
        <v>0</v>
      </c>
      <c r="AY33" s="33">
        <f t="shared" si="4"/>
        <v>0</v>
      </c>
      <c r="AZ33" s="34">
        <f t="shared" si="4"/>
        <v>35.945594890576196</v>
      </c>
      <c r="BA33" s="32">
        <f t="shared" si="4"/>
        <v>0</v>
      </c>
      <c r="BB33" s="33">
        <f t="shared" si="4"/>
        <v>0</v>
      </c>
      <c r="BC33" s="33">
        <f t="shared" si="4"/>
        <v>0</v>
      </c>
      <c r="BD33" s="33">
        <f t="shared" si="4"/>
        <v>0</v>
      </c>
      <c r="BE33" s="34">
        <f t="shared" si="4"/>
        <v>0</v>
      </c>
      <c r="BF33" s="32">
        <f t="shared" si="4"/>
        <v>16.961571547161494</v>
      </c>
      <c r="BG33" s="33">
        <f t="shared" si="4"/>
        <v>5.6174474773800005E-2</v>
      </c>
      <c r="BH33" s="33">
        <f t="shared" si="4"/>
        <v>0</v>
      </c>
      <c r="BI33" s="33">
        <f t="shared" si="4"/>
        <v>0</v>
      </c>
      <c r="BJ33" s="34">
        <f t="shared" si="4"/>
        <v>5.2572607811927003</v>
      </c>
      <c r="BK33" s="60">
        <f t="shared" si="4"/>
        <v>854.22678797846913</v>
      </c>
      <c r="BM33" s="64"/>
    </row>
    <row r="34" spans="1:65" s="65" customFormat="1" x14ac:dyDescent="0.2">
      <c r="A34" s="68"/>
      <c r="B34" s="72" t="s">
        <v>88</v>
      </c>
      <c r="C34" s="60">
        <f>+C33+C30</f>
        <v>0</v>
      </c>
      <c r="D34" s="61">
        <f>+D33+D30</f>
        <v>2.0421110317419</v>
      </c>
      <c r="E34" s="61">
        <f t="shared" ref="E34:BI34" si="5">+E33+E30</f>
        <v>0</v>
      </c>
      <c r="F34" s="61">
        <f t="shared" si="5"/>
        <v>0</v>
      </c>
      <c r="G34" s="62">
        <f t="shared" si="5"/>
        <v>4.3303800560000001</v>
      </c>
      <c r="H34" s="60">
        <f t="shared" si="5"/>
        <v>428.9411151916317</v>
      </c>
      <c r="I34" s="61">
        <f t="shared" si="5"/>
        <v>18.4038288084508</v>
      </c>
      <c r="J34" s="61">
        <f t="shared" si="5"/>
        <v>0</v>
      </c>
      <c r="K34" s="61">
        <f t="shared" si="5"/>
        <v>0</v>
      </c>
      <c r="L34" s="62">
        <f t="shared" si="5"/>
        <v>208.49927204815725</v>
      </c>
      <c r="M34" s="60">
        <f t="shared" si="5"/>
        <v>0</v>
      </c>
      <c r="N34" s="61">
        <f t="shared" si="5"/>
        <v>0</v>
      </c>
      <c r="O34" s="61">
        <f t="shared" si="5"/>
        <v>0</v>
      </c>
      <c r="P34" s="61">
        <f t="shared" si="5"/>
        <v>0</v>
      </c>
      <c r="Q34" s="62">
        <f t="shared" si="5"/>
        <v>0</v>
      </c>
      <c r="R34" s="60">
        <f t="shared" si="5"/>
        <v>99.288537795697138</v>
      </c>
      <c r="S34" s="61">
        <f t="shared" si="5"/>
        <v>1.8654325523546</v>
      </c>
      <c r="T34" s="61">
        <f t="shared" si="5"/>
        <v>0</v>
      </c>
      <c r="U34" s="61">
        <f t="shared" si="5"/>
        <v>0</v>
      </c>
      <c r="V34" s="62">
        <f t="shared" si="5"/>
        <v>18.373048619159299</v>
      </c>
      <c r="W34" s="60">
        <f t="shared" si="5"/>
        <v>0</v>
      </c>
      <c r="X34" s="61">
        <f t="shared" si="5"/>
        <v>0</v>
      </c>
      <c r="Y34" s="61">
        <f t="shared" si="5"/>
        <v>0</v>
      </c>
      <c r="Z34" s="61">
        <f t="shared" si="5"/>
        <v>0</v>
      </c>
      <c r="AA34" s="62">
        <f t="shared" si="5"/>
        <v>0</v>
      </c>
      <c r="AB34" s="60">
        <f t="shared" si="5"/>
        <v>4.4216959353846992</v>
      </c>
      <c r="AC34" s="61">
        <f t="shared" si="5"/>
        <v>0</v>
      </c>
      <c r="AD34" s="61">
        <f t="shared" si="5"/>
        <v>0</v>
      </c>
      <c r="AE34" s="61">
        <f t="shared" si="5"/>
        <v>0</v>
      </c>
      <c r="AF34" s="62">
        <f t="shared" si="5"/>
        <v>3.7874855411928001</v>
      </c>
      <c r="AG34" s="60">
        <f t="shared" si="5"/>
        <v>0</v>
      </c>
      <c r="AH34" s="61">
        <f t="shared" si="5"/>
        <v>0</v>
      </c>
      <c r="AI34" s="61">
        <f t="shared" si="5"/>
        <v>0</v>
      </c>
      <c r="AJ34" s="61">
        <f t="shared" si="5"/>
        <v>0</v>
      </c>
      <c r="AK34" s="62">
        <f t="shared" si="5"/>
        <v>0</v>
      </c>
      <c r="AL34" s="60">
        <f>+AL33+AL30</f>
        <v>0.37296759164420001</v>
      </c>
      <c r="AM34" s="61">
        <f t="shared" si="5"/>
        <v>0</v>
      </c>
      <c r="AN34" s="61">
        <f t="shared" si="5"/>
        <v>0</v>
      </c>
      <c r="AO34" s="61">
        <f t="shared" si="5"/>
        <v>0</v>
      </c>
      <c r="AP34" s="62">
        <f t="shared" si="5"/>
        <v>0</v>
      </c>
      <c r="AQ34" s="60">
        <f t="shared" si="5"/>
        <v>0</v>
      </c>
      <c r="AR34" s="61">
        <f t="shared" si="5"/>
        <v>0</v>
      </c>
      <c r="AS34" s="61">
        <f t="shared" si="5"/>
        <v>0</v>
      </c>
      <c r="AT34" s="61">
        <f t="shared" si="5"/>
        <v>0</v>
      </c>
      <c r="AU34" s="62">
        <f t="shared" si="5"/>
        <v>0</v>
      </c>
      <c r="AV34" s="60">
        <f t="shared" si="5"/>
        <v>66.687554240650343</v>
      </c>
      <c r="AW34" s="61">
        <f t="shared" si="5"/>
        <v>3.4189416058697994</v>
      </c>
      <c r="AX34" s="61">
        <f t="shared" si="5"/>
        <v>0</v>
      </c>
      <c r="AY34" s="61">
        <f t="shared" si="5"/>
        <v>0</v>
      </c>
      <c r="AZ34" s="62">
        <f t="shared" si="5"/>
        <v>36.066660898962994</v>
      </c>
      <c r="BA34" s="60">
        <f t="shared" si="5"/>
        <v>0</v>
      </c>
      <c r="BB34" s="61">
        <f t="shared" si="5"/>
        <v>0</v>
      </c>
      <c r="BC34" s="61">
        <f t="shared" si="5"/>
        <v>0</v>
      </c>
      <c r="BD34" s="61">
        <f t="shared" si="5"/>
        <v>0</v>
      </c>
      <c r="BE34" s="62">
        <f t="shared" si="5"/>
        <v>0</v>
      </c>
      <c r="BF34" s="60">
        <f t="shared" si="5"/>
        <v>19.737007894922996</v>
      </c>
      <c r="BG34" s="61">
        <f t="shared" si="5"/>
        <v>5.6176087677000004E-2</v>
      </c>
      <c r="BH34" s="61">
        <f t="shared" si="5"/>
        <v>0</v>
      </c>
      <c r="BI34" s="61">
        <f t="shared" si="5"/>
        <v>0</v>
      </c>
      <c r="BJ34" s="62">
        <f>+BJ33+BJ30</f>
        <v>5.2989169060958003</v>
      </c>
      <c r="BK34" s="73">
        <f>+BK33+BK30</f>
        <v>921.59113280559347</v>
      </c>
      <c r="BM34" s="64"/>
    </row>
    <row r="35" spans="1:65" s="65" customFormat="1" ht="3" customHeight="1" x14ac:dyDescent="0.2">
      <c r="A35" s="68"/>
      <c r="B35" s="69"/>
      <c r="C35" s="92"/>
      <c r="D35" s="93"/>
      <c r="E35" s="93"/>
      <c r="F35" s="93"/>
      <c r="G35" s="93"/>
      <c r="H35" s="93"/>
      <c r="I35" s="93"/>
      <c r="J35" s="93"/>
      <c r="K35" s="93"/>
      <c r="L35" s="93"/>
      <c r="M35" s="93"/>
      <c r="N35" s="93"/>
      <c r="O35" s="93"/>
      <c r="P35" s="93"/>
      <c r="Q35" s="93"/>
      <c r="R35" s="93"/>
      <c r="S35" s="93"/>
      <c r="T35" s="93"/>
      <c r="U35" s="93"/>
      <c r="V35" s="93"/>
      <c r="W35" s="93"/>
      <c r="X35" s="93"/>
      <c r="Y35" s="93"/>
      <c r="Z35" s="93"/>
      <c r="AA35" s="93"/>
      <c r="AB35" s="93"/>
      <c r="AC35" s="93"/>
      <c r="AD35" s="93"/>
      <c r="AE35" s="93"/>
      <c r="AF35" s="93"/>
      <c r="AG35" s="93"/>
      <c r="AH35" s="93"/>
      <c r="AI35" s="93"/>
      <c r="AJ35" s="93"/>
      <c r="AK35" s="93"/>
      <c r="AL35" s="93"/>
      <c r="AM35" s="93"/>
      <c r="AN35" s="93"/>
      <c r="AO35" s="93"/>
      <c r="AP35" s="93"/>
      <c r="AQ35" s="93"/>
      <c r="AR35" s="93"/>
      <c r="AS35" s="93"/>
      <c r="AT35" s="93"/>
      <c r="AU35" s="93"/>
      <c r="AV35" s="93"/>
      <c r="AW35" s="93"/>
      <c r="AX35" s="93"/>
      <c r="AY35" s="93"/>
      <c r="AZ35" s="93"/>
      <c r="BA35" s="93"/>
      <c r="BB35" s="93"/>
      <c r="BC35" s="93"/>
      <c r="BD35" s="93"/>
      <c r="BE35" s="93"/>
      <c r="BF35" s="93"/>
      <c r="BG35" s="93"/>
      <c r="BH35" s="93"/>
      <c r="BI35" s="93"/>
      <c r="BJ35" s="93"/>
      <c r="BK35" s="94"/>
      <c r="BM35" s="64"/>
    </row>
    <row r="36" spans="1:65" s="65" customFormat="1" x14ac:dyDescent="0.2">
      <c r="A36" s="68" t="s">
        <v>18</v>
      </c>
      <c r="B36" s="74" t="s">
        <v>8</v>
      </c>
      <c r="C36" s="92"/>
      <c r="D36" s="93"/>
      <c r="E36" s="93"/>
      <c r="F36" s="93"/>
      <c r="G36" s="93"/>
      <c r="H36" s="93"/>
      <c r="I36" s="93"/>
      <c r="J36" s="93"/>
      <c r="K36" s="93"/>
      <c r="L36" s="93"/>
      <c r="M36" s="93"/>
      <c r="N36" s="93"/>
      <c r="O36" s="93"/>
      <c r="P36" s="93"/>
      <c r="Q36" s="93"/>
      <c r="R36" s="93"/>
      <c r="S36" s="93"/>
      <c r="T36" s="93"/>
      <c r="U36" s="93"/>
      <c r="V36" s="93"/>
      <c r="W36" s="93"/>
      <c r="X36" s="93"/>
      <c r="Y36" s="93"/>
      <c r="Z36" s="93"/>
      <c r="AA36" s="93"/>
      <c r="AB36" s="93"/>
      <c r="AC36" s="93"/>
      <c r="AD36" s="93"/>
      <c r="AE36" s="93"/>
      <c r="AF36" s="93"/>
      <c r="AG36" s="93"/>
      <c r="AH36" s="93"/>
      <c r="AI36" s="93"/>
      <c r="AJ36" s="93"/>
      <c r="AK36" s="93"/>
      <c r="AL36" s="93"/>
      <c r="AM36" s="93"/>
      <c r="AN36" s="93"/>
      <c r="AO36" s="93"/>
      <c r="AP36" s="93"/>
      <c r="AQ36" s="93"/>
      <c r="AR36" s="93"/>
      <c r="AS36" s="93"/>
      <c r="AT36" s="93"/>
      <c r="AU36" s="93"/>
      <c r="AV36" s="93"/>
      <c r="AW36" s="93"/>
      <c r="AX36" s="93"/>
      <c r="AY36" s="93"/>
      <c r="AZ36" s="93"/>
      <c r="BA36" s="93"/>
      <c r="BB36" s="93"/>
      <c r="BC36" s="93"/>
      <c r="BD36" s="93"/>
      <c r="BE36" s="93"/>
      <c r="BF36" s="93"/>
      <c r="BG36" s="93"/>
      <c r="BH36" s="93"/>
      <c r="BI36" s="93"/>
      <c r="BJ36" s="93"/>
      <c r="BK36" s="94"/>
      <c r="BM36" s="64"/>
    </row>
    <row r="37" spans="1:65" s="65" customFormat="1" x14ac:dyDescent="0.2">
      <c r="A37" s="68" t="s">
        <v>80</v>
      </c>
      <c r="B37" s="69" t="s">
        <v>19</v>
      </c>
      <c r="C37" s="92"/>
      <c r="D37" s="93"/>
      <c r="E37" s="93"/>
      <c r="F37" s="93"/>
      <c r="G37" s="93"/>
      <c r="H37" s="93"/>
      <c r="I37" s="93"/>
      <c r="J37" s="93"/>
      <c r="K37" s="93"/>
      <c r="L37" s="93"/>
      <c r="M37" s="93"/>
      <c r="N37" s="93"/>
      <c r="O37" s="93"/>
      <c r="P37" s="93"/>
      <c r="Q37" s="93"/>
      <c r="R37" s="93"/>
      <c r="S37" s="93"/>
      <c r="T37" s="93"/>
      <c r="U37" s="93"/>
      <c r="V37" s="93"/>
      <c r="W37" s="93"/>
      <c r="X37" s="93"/>
      <c r="Y37" s="93"/>
      <c r="Z37" s="93"/>
      <c r="AA37" s="93"/>
      <c r="AB37" s="93"/>
      <c r="AC37" s="93"/>
      <c r="AD37" s="93"/>
      <c r="AE37" s="93"/>
      <c r="AF37" s="93"/>
      <c r="AG37" s="93"/>
      <c r="AH37" s="93"/>
      <c r="AI37" s="93"/>
      <c r="AJ37" s="93"/>
      <c r="AK37" s="93"/>
      <c r="AL37" s="93"/>
      <c r="AM37" s="93"/>
      <c r="AN37" s="93"/>
      <c r="AO37" s="93"/>
      <c r="AP37" s="93"/>
      <c r="AQ37" s="93"/>
      <c r="AR37" s="93"/>
      <c r="AS37" s="93"/>
      <c r="AT37" s="93"/>
      <c r="AU37" s="93"/>
      <c r="AV37" s="93"/>
      <c r="AW37" s="93"/>
      <c r="AX37" s="93"/>
      <c r="AY37" s="93"/>
      <c r="AZ37" s="93"/>
      <c r="BA37" s="93"/>
      <c r="BB37" s="93"/>
      <c r="BC37" s="93"/>
      <c r="BD37" s="93"/>
      <c r="BE37" s="93"/>
      <c r="BF37" s="93"/>
      <c r="BG37" s="93"/>
      <c r="BH37" s="93"/>
      <c r="BI37" s="93"/>
      <c r="BJ37" s="93"/>
      <c r="BK37" s="94"/>
      <c r="BM37" s="64"/>
    </row>
    <row r="38" spans="1:65" s="65" customFormat="1" x14ac:dyDescent="0.2">
      <c r="A38" s="68"/>
      <c r="B38" s="66" t="s">
        <v>40</v>
      </c>
      <c r="C38" s="60">
        <v>0</v>
      </c>
      <c r="D38" s="61">
        <v>0</v>
      </c>
      <c r="E38" s="61">
        <v>0</v>
      </c>
      <c r="F38" s="61">
        <v>0</v>
      </c>
      <c r="G38" s="62">
        <v>0</v>
      </c>
      <c r="H38" s="60">
        <v>0</v>
      </c>
      <c r="I38" s="61">
        <v>0</v>
      </c>
      <c r="J38" s="61">
        <v>0</v>
      </c>
      <c r="K38" s="61">
        <v>0</v>
      </c>
      <c r="L38" s="62">
        <v>0</v>
      </c>
      <c r="M38" s="60">
        <v>0</v>
      </c>
      <c r="N38" s="61">
        <v>0</v>
      </c>
      <c r="O38" s="61">
        <v>0</v>
      </c>
      <c r="P38" s="61">
        <v>0</v>
      </c>
      <c r="Q38" s="62">
        <v>0</v>
      </c>
      <c r="R38" s="60">
        <v>0</v>
      </c>
      <c r="S38" s="61">
        <v>0</v>
      </c>
      <c r="T38" s="61">
        <v>0</v>
      </c>
      <c r="U38" s="61">
        <v>0</v>
      </c>
      <c r="V38" s="62">
        <v>0</v>
      </c>
      <c r="W38" s="60">
        <v>0</v>
      </c>
      <c r="X38" s="61">
        <v>0</v>
      </c>
      <c r="Y38" s="61">
        <v>0</v>
      </c>
      <c r="Z38" s="61">
        <v>0</v>
      </c>
      <c r="AA38" s="62">
        <v>0</v>
      </c>
      <c r="AB38" s="60">
        <v>0</v>
      </c>
      <c r="AC38" s="61">
        <v>0</v>
      </c>
      <c r="AD38" s="61">
        <v>0</v>
      </c>
      <c r="AE38" s="61">
        <v>0</v>
      </c>
      <c r="AF38" s="62">
        <v>0</v>
      </c>
      <c r="AG38" s="60">
        <v>0</v>
      </c>
      <c r="AH38" s="61">
        <v>0</v>
      </c>
      <c r="AI38" s="61">
        <v>0</v>
      </c>
      <c r="AJ38" s="61">
        <v>0</v>
      </c>
      <c r="AK38" s="62">
        <v>0</v>
      </c>
      <c r="AL38" s="60">
        <v>0</v>
      </c>
      <c r="AM38" s="61">
        <v>0</v>
      </c>
      <c r="AN38" s="61">
        <v>0</v>
      </c>
      <c r="AO38" s="61">
        <v>0</v>
      </c>
      <c r="AP38" s="62">
        <v>0</v>
      </c>
      <c r="AQ38" s="60">
        <v>0</v>
      </c>
      <c r="AR38" s="61">
        <v>0</v>
      </c>
      <c r="AS38" s="61">
        <v>0</v>
      </c>
      <c r="AT38" s="61">
        <v>0</v>
      </c>
      <c r="AU38" s="62">
        <v>0</v>
      </c>
      <c r="AV38" s="60">
        <v>0</v>
      </c>
      <c r="AW38" s="61">
        <v>0</v>
      </c>
      <c r="AX38" s="61">
        <v>0</v>
      </c>
      <c r="AY38" s="61">
        <v>0</v>
      </c>
      <c r="AZ38" s="62">
        <v>0</v>
      </c>
      <c r="BA38" s="60">
        <v>0</v>
      </c>
      <c r="BB38" s="61">
        <v>0</v>
      </c>
      <c r="BC38" s="61">
        <v>0</v>
      </c>
      <c r="BD38" s="61">
        <v>0</v>
      </c>
      <c r="BE38" s="62">
        <v>0</v>
      </c>
      <c r="BF38" s="60">
        <v>0</v>
      </c>
      <c r="BG38" s="61">
        <v>0</v>
      </c>
      <c r="BH38" s="61">
        <v>0</v>
      </c>
      <c r="BI38" s="61">
        <v>0</v>
      </c>
      <c r="BJ38" s="62">
        <v>0</v>
      </c>
      <c r="BK38" s="75">
        <v>0</v>
      </c>
      <c r="BM38" s="64"/>
    </row>
    <row r="39" spans="1:65" s="65" customFormat="1" x14ac:dyDescent="0.2">
      <c r="A39" s="68"/>
      <c r="B39" s="72" t="s">
        <v>87</v>
      </c>
      <c r="C39" s="60">
        <v>0</v>
      </c>
      <c r="D39" s="61">
        <v>0</v>
      </c>
      <c r="E39" s="61">
        <v>0</v>
      </c>
      <c r="F39" s="61">
        <v>0</v>
      </c>
      <c r="G39" s="62">
        <v>0</v>
      </c>
      <c r="H39" s="60">
        <v>0</v>
      </c>
      <c r="I39" s="61">
        <v>0</v>
      </c>
      <c r="J39" s="61">
        <v>0</v>
      </c>
      <c r="K39" s="61">
        <v>0</v>
      </c>
      <c r="L39" s="62">
        <v>0</v>
      </c>
      <c r="M39" s="60">
        <v>0</v>
      </c>
      <c r="N39" s="61">
        <v>0</v>
      </c>
      <c r="O39" s="61">
        <v>0</v>
      </c>
      <c r="P39" s="61">
        <v>0</v>
      </c>
      <c r="Q39" s="62">
        <v>0</v>
      </c>
      <c r="R39" s="60">
        <v>0</v>
      </c>
      <c r="S39" s="61">
        <v>0</v>
      </c>
      <c r="T39" s="61">
        <v>0</v>
      </c>
      <c r="U39" s="61">
        <v>0</v>
      </c>
      <c r="V39" s="62">
        <v>0</v>
      </c>
      <c r="W39" s="60">
        <v>0</v>
      </c>
      <c r="X39" s="61">
        <v>0</v>
      </c>
      <c r="Y39" s="61">
        <v>0</v>
      </c>
      <c r="Z39" s="61">
        <v>0</v>
      </c>
      <c r="AA39" s="62">
        <v>0</v>
      </c>
      <c r="AB39" s="60">
        <v>0</v>
      </c>
      <c r="AC39" s="61">
        <v>0</v>
      </c>
      <c r="AD39" s="61">
        <v>0</v>
      </c>
      <c r="AE39" s="61">
        <v>0</v>
      </c>
      <c r="AF39" s="62">
        <v>0</v>
      </c>
      <c r="AG39" s="60">
        <v>0</v>
      </c>
      <c r="AH39" s="61">
        <v>0</v>
      </c>
      <c r="AI39" s="61">
        <v>0</v>
      </c>
      <c r="AJ39" s="61">
        <v>0</v>
      </c>
      <c r="AK39" s="62">
        <v>0</v>
      </c>
      <c r="AL39" s="60">
        <v>0</v>
      </c>
      <c r="AM39" s="61">
        <v>0</v>
      </c>
      <c r="AN39" s="61">
        <v>0</v>
      </c>
      <c r="AO39" s="61">
        <v>0</v>
      </c>
      <c r="AP39" s="62">
        <v>0</v>
      </c>
      <c r="AQ39" s="60">
        <v>0</v>
      </c>
      <c r="AR39" s="61">
        <v>0</v>
      </c>
      <c r="AS39" s="61">
        <v>0</v>
      </c>
      <c r="AT39" s="61">
        <v>0</v>
      </c>
      <c r="AU39" s="62">
        <v>0</v>
      </c>
      <c r="AV39" s="60">
        <v>0</v>
      </c>
      <c r="AW39" s="61">
        <v>0</v>
      </c>
      <c r="AX39" s="61">
        <v>0</v>
      </c>
      <c r="AY39" s="61">
        <v>0</v>
      </c>
      <c r="AZ39" s="62">
        <v>0</v>
      </c>
      <c r="BA39" s="60">
        <v>0</v>
      </c>
      <c r="BB39" s="61">
        <v>0</v>
      </c>
      <c r="BC39" s="61">
        <v>0</v>
      </c>
      <c r="BD39" s="61">
        <v>0</v>
      </c>
      <c r="BE39" s="62">
        <v>0</v>
      </c>
      <c r="BF39" s="60">
        <v>0</v>
      </c>
      <c r="BG39" s="61">
        <v>0</v>
      </c>
      <c r="BH39" s="61">
        <v>0</v>
      </c>
      <c r="BI39" s="61">
        <v>0</v>
      </c>
      <c r="BJ39" s="62">
        <v>0</v>
      </c>
      <c r="BK39" s="75">
        <v>0</v>
      </c>
      <c r="BM39" s="64"/>
    </row>
    <row r="40" spans="1:65" s="65" customFormat="1" ht="2.25" customHeight="1" x14ac:dyDescent="0.2">
      <c r="A40" s="68"/>
      <c r="B40" s="69"/>
      <c r="C40" s="92"/>
      <c r="D40" s="93"/>
      <c r="E40" s="93"/>
      <c r="F40" s="93"/>
      <c r="G40" s="93"/>
      <c r="H40" s="93"/>
      <c r="I40" s="93"/>
      <c r="J40" s="93"/>
      <c r="K40" s="93"/>
      <c r="L40" s="93"/>
      <c r="M40" s="93"/>
      <c r="N40" s="93"/>
      <c r="O40" s="93"/>
      <c r="P40" s="93"/>
      <c r="Q40" s="93"/>
      <c r="R40" s="93"/>
      <c r="S40" s="93"/>
      <c r="T40" s="93"/>
      <c r="U40" s="93"/>
      <c r="V40" s="93"/>
      <c r="W40" s="93"/>
      <c r="X40" s="93"/>
      <c r="Y40" s="93"/>
      <c r="Z40" s="93"/>
      <c r="AA40" s="93"/>
      <c r="AB40" s="93"/>
      <c r="AC40" s="93"/>
      <c r="AD40" s="93"/>
      <c r="AE40" s="93"/>
      <c r="AF40" s="93"/>
      <c r="AG40" s="93"/>
      <c r="AH40" s="93"/>
      <c r="AI40" s="93"/>
      <c r="AJ40" s="93"/>
      <c r="AK40" s="93"/>
      <c r="AL40" s="93"/>
      <c r="AM40" s="93"/>
      <c r="AN40" s="93"/>
      <c r="AO40" s="93"/>
      <c r="AP40" s="93"/>
      <c r="AQ40" s="93"/>
      <c r="AR40" s="93"/>
      <c r="AS40" s="93"/>
      <c r="AT40" s="93"/>
      <c r="AU40" s="93"/>
      <c r="AV40" s="93"/>
      <c r="AW40" s="93"/>
      <c r="AX40" s="93"/>
      <c r="AY40" s="93"/>
      <c r="AZ40" s="93"/>
      <c r="BA40" s="93"/>
      <c r="BB40" s="93"/>
      <c r="BC40" s="93"/>
      <c r="BD40" s="93"/>
      <c r="BE40" s="93"/>
      <c r="BF40" s="93"/>
      <c r="BG40" s="93"/>
      <c r="BH40" s="93"/>
      <c r="BI40" s="93"/>
      <c r="BJ40" s="93"/>
      <c r="BK40" s="94"/>
      <c r="BM40" s="64"/>
    </row>
    <row r="41" spans="1:65" s="65" customFormat="1" x14ac:dyDescent="0.2">
      <c r="A41" s="68" t="s">
        <v>4</v>
      </c>
      <c r="B41" s="74" t="s">
        <v>9</v>
      </c>
      <c r="C41" s="92"/>
      <c r="D41" s="93"/>
      <c r="E41" s="93"/>
      <c r="F41" s="93"/>
      <c r="G41" s="93"/>
      <c r="H41" s="93"/>
      <c r="I41" s="93"/>
      <c r="J41" s="93"/>
      <c r="K41" s="93"/>
      <c r="L41" s="93"/>
      <c r="M41" s="93"/>
      <c r="N41" s="93"/>
      <c r="O41" s="93"/>
      <c r="P41" s="93"/>
      <c r="Q41" s="93"/>
      <c r="R41" s="93"/>
      <c r="S41" s="93"/>
      <c r="T41" s="93"/>
      <c r="U41" s="93"/>
      <c r="V41" s="93"/>
      <c r="W41" s="93"/>
      <c r="X41" s="93"/>
      <c r="Y41" s="93"/>
      <c r="Z41" s="93"/>
      <c r="AA41" s="93"/>
      <c r="AB41" s="93"/>
      <c r="AC41" s="93"/>
      <c r="AD41" s="93"/>
      <c r="AE41" s="93"/>
      <c r="AF41" s="93"/>
      <c r="AG41" s="93"/>
      <c r="AH41" s="93"/>
      <c r="AI41" s="93"/>
      <c r="AJ41" s="93"/>
      <c r="AK41" s="93"/>
      <c r="AL41" s="93"/>
      <c r="AM41" s="93"/>
      <c r="AN41" s="93"/>
      <c r="AO41" s="93"/>
      <c r="AP41" s="93"/>
      <c r="AQ41" s="93"/>
      <c r="AR41" s="93"/>
      <c r="AS41" s="93"/>
      <c r="AT41" s="93"/>
      <c r="AU41" s="93"/>
      <c r="AV41" s="93"/>
      <c r="AW41" s="93"/>
      <c r="AX41" s="93"/>
      <c r="AY41" s="93"/>
      <c r="AZ41" s="93"/>
      <c r="BA41" s="93"/>
      <c r="BB41" s="93"/>
      <c r="BC41" s="93"/>
      <c r="BD41" s="93"/>
      <c r="BE41" s="93"/>
      <c r="BF41" s="93"/>
      <c r="BG41" s="93"/>
      <c r="BH41" s="93"/>
      <c r="BI41" s="93"/>
      <c r="BJ41" s="93"/>
      <c r="BK41" s="94"/>
      <c r="BM41" s="64"/>
    </row>
    <row r="42" spans="1:65" s="65" customFormat="1" x14ac:dyDescent="0.2">
      <c r="A42" s="68" t="s">
        <v>80</v>
      </c>
      <c r="B42" s="69" t="s">
        <v>20</v>
      </c>
      <c r="C42" s="92"/>
      <c r="D42" s="93"/>
      <c r="E42" s="93"/>
      <c r="F42" s="93"/>
      <c r="G42" s="93"/>
      <c r="H42" s="93"/>
      <c r="I42" s="93"/>
      <c r="J42" s="93"/>
      <c r="K42" s="93"/>
      <c r="L42" s="93"/>
      <c r="M42" s="93"/>
      <c r="N42" s="93"/>
      <c r="O42" s="93"/>
      <c r="P42" s="93"/>
      <c r="Q42" s="93"/>
      <c r="R42" s="93"/>
      <c r="S42" s="93"/>
      <c r="T42" s="93"/>
      <c r="U42" s="93"/>
      <c r="V42" s="93"/>
      <c r="W42" s="93"/>
      <c r="X42" s="93"/>
      <c r="Y42" s="93"/>
      <c r="Z42" s="93"/>
      <c r="AA42" s="93"/>
      <c r="AB42" s="93"/>
      <c r="AC42" s="93"/>
      <c r="AD42" s="93"/>
      <c r="AE42" s="93"/>
      <c r="AF42" s="93"/>
      <c r="AG42" s="93"/>
      <c r="AH42" s="93"/>
      <c r="AI42" s="93"/>
      <c r="AJ42" s="93"/>
      <c r="AK42" s="93"/>
      <c r="AL42" s="93"/>
      <c r="AM42" s="93"/>
      <c r="AN42" s="93"/>
      <c r="AO42" s="93"/>
      <c r="AP42" s="93"/>
      <c r="AQ42" s="93"/>
      <c r="AR42" s="93"/>
      <c r="AS42" s="93"/>
      <c r="AT42" s="93"/>
      <c r="AU42" s="93"/>
      <c r="AV42" s="93"/>
      <c r="AW42" s="93"/>
      <c r="AX42" s="93"/>
      <c r="AY42" s="93"/>
      <c r="AZ42" s="93"/>
      <c r="BA42" s="93"/>
      <c r="BB42" s="93"/>
      <c r="BC42" s="93"/>
      <c r="BD42" s="93"/>
      <c r="BE42" s="93"/>
      <c r="BF42" s="93"/>
      <c r="BG42" s="93"/>
      <c r="BH42" s="93"/>
      <c r="BI42" s="93"/>
      <c r="BJ42" s="93"/>
      <c r="BK42" s="94"/>
      <c r="BM42" s="64"/>
    </row>
    <row r="43" spans="1:65" s="65" customFormat="1" x14ac:dyDescent="0.2">
      <c r="A43" s="68"/>
      <c r="B43" s="66" t="s">
        <v>105</v>
      </c>
      <c r="C43" s="76">
        <v>0</v>
      </c>
      <c r="D43" s="77">
        <v>1.7593801509983333</v>
      </c>
      <c r="E43" s="78">
        <v>0</v>
      </c>
      <c r="F43" s="78">
        <v>0</v>
      </c>
      <c r="G43" s="79">
        <v>0.88369660096666658</v>
      </c>
      <c r="H43" s="60">
        <v>15.117517969740707</v>
      </c>
      <c r="I43" s="61">
        <v>16.196587486249985</v>
      </c>
      <c r="J43" s="61">
        <v>4.2854143333333334E-5</v>
      </c>
      <c r="K43" s="61">
        <v>0</v>
      </c>
      <c r="L43" s="62">
        <v>12.692665515071671</v>
      </c>
      <c r="M43" s="76">
        <v>0</v>
      </c>
      <c r="N43" s="77">
        <v>0</v>
      </c>
      <c r="O43" s="77">
        <v>0</v>
      </c>
      <c r="P43" s="77">
        <v>0</v>
      </c>
      <c r="Q43" s="79">
        <v>0</v>
      </c>
      <c r="R43" s="60">
        <v>6.6653114071118109</v>
      </c>
      <c r="S43" s="61">
        <v>5.2641990249999975E-3</v>
      </c>
      <c r="T43" s="61">
        <v>0</v>
      </c>
      <c r="U43" s="61">
        <v>0</v>
      </c>
      <c r="V43" s="62">
        <v>0.43802175498666662</v>
      </c>
      <c r="W43" s="60">
        <v>0</v>
      </c>
      <c r="X43" s="61">
        <v>0</v>
      </c>
      <c r="Y43" s="61">
        <v>0</v>
      </c>
      <c r="Z43" s="61">
        <v>0</v>
      </c>
      <c r="AA43" s="62">
        <v>0</v>
      </c>
      <c r="AB43" s="60">
        <v>0</v>
      </c>
      <c r="AC43" s="61">
        <v>0</v>
      </c>
      <c r="AD43" s="61">
        <v>0</v>
      </c>
      <c r="AE43" s="61">
        <v>0</v>
      </c>
      <c r="AF43" s="62">
        <v>0</v>
      </c>
      <c r="AG43" s="60">
        <v>0</v>
      </c>
      <c r="AH43" s="61">
        <v>0</v>
      </c>
      <c r="AI43" s="61">
        <v>0</v>
      </c>
      <c r="AJ43" s="61">
        <v>0</v>
      </c>
      <c r="AK43" s="62">
        <v>0</v>
      </c>
      <c r="AL43" s="60">
        <v>0</v>
      </c>
      <c r="AM43" s="61">
        <v>0</v>
      </c>
      <c r="AN43" s="61">
        <v>0</v>
      </c>
      <c r="AO43" s="61">
        <v>0</v>
      </c>
      <c r="AP43" s="62">
        <v>0</v>
      </c>
      <c r="AQ43" s="60">
        <v>0</v>
      </c>
      <c r="AR43" s="61">
        <v>0</v>
      </c>
      <c r="AS43" s="61">
        <v>0</v>
      </c>
      <c r="AT43" s="61">
        <v>0</v>
      </c>
      <c r="AU43" s="62">
        <v>0</v>
      </c>
      <c r="AV43" s="60">
        <v>0</v>
      </c>
      <c r="AW43" s="61">
        <v>0</v>
      </c>
      <c r="AX43" s="61">
        <v>0</v>
      </c>
      <c r="AY43" s="61">
        <v>0</v>
      </c>
      <c r="AZ43" s="62">
        <v>0</v>
      </c>
      <c r="BA43" s="60">
        <v>0</v>
      </c>
      <c r="BB43" s="61">
        <v>0</v>
      </c>
      <c r="BC43" s="61">
        <v>0</v>
      </c>
      <c r="BD43" s="61">
        <v>0</v>
      </c>
      <c r="BE43" s="62">
        <v>0</v>
      </c>
      <c r="BF43" s="60">
        <v>0</v>
      </c>
      <c r="BG43" s="61">
        <v>0</v>
      </c>
      <c r="BH43" s="61">
        <v>0</v>
      </c>
      <c r="BI43" s="61">
        <v>0</v>
      </c>
      <c r="BJ43" s="62">
        <v>0</v>
      </c>
      <c r="BK43" s="53">
        <f>SUM(C43:BJ43)</f>
        <v>53.758487938294166</v>
      </c>
      <c r="BL43" s="63"/>
      <c r="BM43" s="64"/>
    </row>
    <row r="44" spans="1:65" s="65" customFormat="1" x14ac:dyDescent="0.2">
      <c r="A44" s="68"/>
      <c r="B44" s="66" t="s">
        <v>89</v>
      </c>
      <c r="C44" s="32">
        <f>C43</f>
        <v>0</v>
      </c>
      <c r="D44" s="33">
        <f>D43</f>
        <v>1.7593801509983333</v>
      </c>
      <c r="E44" s="33">
        <f>E43</f>
        <v>0</v>
      </c>
      <c r="F44" s="33">
        <f>F43</f>
        <v>0</v>
      </c>
      <c r="G44" s="34">
        <f>G43</f>
        <v>0.88369660096666658</v>
      </c>
      <c r="H44" s="32">
        <f t="shared" ref="H44:BK44" si="6">H43</f>
        <v>15.117517969740707</v>
      </c>
      <c r="I44" s="33">
        <f t="shared" si="6"/>
        <v>16.196587486249985</v>
      </c>
      <c r="J44" s="33">
        <f t="shared" si="6"/>
        <v>4.2854143333333334E-5</v>
      </c>
      <c r="K44" s="33">
        <f t="shared" si="6"/>
        <v>0</v>
      </c>
      <c r="L44" s="34">
        <f t="shared" si="6"/>
        <v>12.692665515071671</v>
      </c>
      <c r="M44" s="32">
        <f t="shared" si="6"/>
        <v>0</v>
      </c>
      <c r="N44" s="33">
        <f t="shared" si="6"/>
        <v>0</v>
      </c>
      <c r="O44" s="33">
        <f t="shared" si="6"/>
        <v>0</v>
      </c>
      <c r="P44" s="33">
        <f t="shared" si="6"/>
        <v>0</v>
      </c>
      <c r="Q44" s="34">
        <f t="shared" si="6"/>
        <v>0</v>
      </c>
      <c r="R44" s="32">
        <f t="shared" si="6"/>
        <v>6.6653114071118109</v>
      </c>
      <c r="S44" s="33">
        <f t="shared" si="6"/>
        <v>5.2641990249999975E-3</v>
      </c>
      <c r="T44" s="33">
        <f t="shared" si="6"/>
        <v>0</v>
      </c>
      <c r="U44" s="33">
        <f t="shared" si="6"/>
        <v>0</v>
      </c>
      <c r="V44" s="34">
        <f t="shared" si="6"/>
        <v>0.43802175498666662</v>
      </c>
      <c r="W44" s="32">
        <f t="shared" si="6"/>
        <v>0</v>
      </c>
      <c r="X44" s="33">
        <f t="shared" si="6"/>
        <v>0</v>
      </c>
      <c r="Y44" s="33">
        <f t="shared" si="6"/>
        <v>0</v>
      </c>
      <c r="Z44" s="33">
        <f t="shared" si="6"/>
        <v>0</v>
      </c>
      <c r="AA44" s="34">
        <f t="shared" si="6"/>
        <v>0</v>
      </c>
      <c r="AB44" s="32">
        <f t="shared" si="6"/>
        <v>0</v>
      </c>
      <c r="AC44" s="33">
        <f t="shared" si="6"/>
        <v>0</v>
      </c>
      <c r="AD44" s="33">
        <f t="shared" si="6"/>
        <v>0</v>
      </c>
      <c r="AE44" s="33">
        <f t="shared" si="6"/>
        <v>0</v>
      </c>
      <c r="AF44" s="34">
        <f t="shared" si="6"/>
        <v>0</v>
      </c>
      <c r="AG44" s="32">
        <f t="shared" si="6"/>
        <v>0</v>
      </c>
      <c r="AH44" s="33">
        <f t="shared" si="6"/>
        <v>0</v>
      </c>
      <c r="AI44" s="33">
        <f t="shared" si="6"/>
        <v>0</v>
      </c>
      <c r="AJ44" s="33">
        <f t="shared" si="6"/>
        <v>0</v>
      </c>
      <c r="AK44" s="34">
        <f t="shared" si="6"/>
        <v>0</v>
      </c>
      <c r="AL44" s="32">
        <f t="shared" si="6"/>
        <v>0</v>
      </c>
      <c r="AM44" s="33">
        <f t="shared" si="6"/>
        <v>0</v>
      </c>
      <c r="AN44" s="33">
        <f t="shared" si="6"/>
        <v>0</v>
      </c>
      <c r="AO44" s="33">
        <f t="shared" si="6"/>
        <v>0</v>
      </c>
      <c r="AP44" s="34">
        <f t="shared" si="6"/>
        <v>0</v>
      </c>
      <c r="AQ44" s="32">
        <f t="shared" si="6"/>
        <v>0</v>
      </c>
      <c r="AR44" s="33">
        <f t="shared" si="6"/>
        <v>0</v>
      </c>
      <c r="AS44" s="33">
        <f t="shared" si="6"/>
        <v>0</v>
      </c>
      <c r="AT44" s="33">
        <f t="shared" si="6"/>
        <v>0</v>
      </c>
      <c r="AU44" s="34">
        <f t="shared" si="6"/>
        <v>0</v>
      </c>
      <c r="AV44" s="32">
        <f t="shared" si="6"/>
        <v>0</v>
      </c>
      <c r="AW44" s="33">
        <f t="shared" si="6"/>
        <v>0</v>
      </c>
      <c r="AX44" s="33">
        <f t="shared" si="6"/>
        <v>0</v>
      </c>
      <c r="AY44" s="33">
        <f t="shared" si="6"/>
        <v>0</v>
      </c>
      <c r="AZ44" s="34">
        <f t="shared" si="6"/>
        <v>0</v>
      </c>
      <c r="BA44" s="32">
        <f t="shared" si="6"/>
        <v>0</v>
      </c>
      <c r="BB44" s="33">
        <f t="shared" si="6"/>
        <v>0</v>
      </c>
      <c r="BC44" s="33">
        <f t="shared" si="6"/>
        <v>0</v>
      </c>
      <c r="BD44" s="33">
        <f t="shared" si="6"/>
        <v>0</v>
      </c>
      <c r="BE44" s="34">
        <f t="shared" si="6"/>
        <v>0</v>
      </c>
      <c r="BF44" s="32">
        <f t="shared" si="6"/>
        <v>0</v>
      </c>
      <c r="BG44" s="33">
        <f t="shared" si="6"/>
        <v>0</v>
      </c>
      <c r="BH44" s="33">
        <f t="shared" si="6"/>
        <v>0</v>
      </c>
      <c r="BI44" s="33">
        <f t="shared" si="6"/>
        <v>0</v>
      </c>
      <c r="BJ44" s="34">
        <f t="shared" si="6"/>
        <v>0</v>
      </c>
      <c r="BK44" s="67">
        <f t="shared" si="6"/>
        <v>53.758487938294166</v>
      </c>
      <c r="BM44" s="64"/>
    </row>
    <row r="45" spans="1:65" s="65" customFormat="1" x14ac:dyDescent="0.2">
      <c r="A45" s="68" t="s">
        <v>81</v>
      </c>
      <c r="B45" s="69" t="s">
        <v>21</v>
      </c>
      <c r="C45" s="92"/>
      <c r="D45" s="93"/>
      <c r="E45" s="93"/>
      <c r="F45" s="93"/>
      <c r="G45" s="93"/>
      <c r="H45" s="93"/>
      <c r="I45" s="93"/>
      <c r="J45" s="93"/>
      <c r="K45" s="93"/>
      <c r="L45" s="93"/>
      <c r="M45" s="93"/>
      <c r="N45" s="93"/>
      <c r="O45" s="93"/>
      <c r="P45" s="93"/>
      <c r="Q45" s="93"/>
      <c r="R45" s="93"/>
      <c r="S45" s="93"/>
      <c r="T45" s="93"/>
      <c r="U45" s="93"/>
      <c r="V45" s="93"/>
      <c r="W45" s="93"/>
      <c r="X45" s="93"/>
      <c r="Y45" s="93"/>
      <c r="Z45" s="93"/>
      <c r="AA45" s="93"/>
      <c r="AB45" s="93"/>
      <c r="AC45" s="93"/>
      <c r="AD45" s="93"/>
      <c r="AE45" s="93"/>
      <c r="AF45" s="93"/>
      <c r="AG45" s="93"/>
      <c r="AH45" s="93"/>
      <c r="AI45" s="93"/>
      <c r="AJ45" s="93"/>
      <c r="AK45" s="93"/>
      <c r="AL45" s="93"/>
      <c r="AM45" s="93"/>
      <c r="AN45" s="93"/>
      <c r="AO45" s="93"/>
      <c r="AP45" s="93"/>
      <c r="AQ45" s="93"/>
      <c r="AR45" s="93"/>
      <c r="AS45" s="93"/>
      <c r="AT45" s="93"/>
      <c r="AU45" s="93"/>
      <c r="AV45" s="93"/>
      <c r="AW45" s="93"/>
      <c r="AX45" s="93"/>
      <c r="AY45" s="93"/>
      <c r="AZ45" s="93"/>
      <c r="BA45" s="93"/>
      <c r="BB45" s="93"/>
      <c r="BC45" s="93"/>
      <c r="BD45" s="93"/>
      <c r="BE45" s="93"/>
      <c r="BF45" s="93"/>
      <c r="BG45" s="93"/>
      <c r="BH45" s="93"/>
      <c r="BI45" s="93"/>
      <c r="BJ45" s="93"/>
      <c r="BK45" s="94"/>
      <c r="BM45" s="64"/>
    </row>
    <row r="46" spans="1:65" s="65" customFormat="1" x14ac:dyDescent="0.2">
      <c r="A46" s="68"/>
      <c r="B46" s="80" t="s">
        <v>108</v>
      </c>
      <c r="C46" s="60">
        <v>0</v>
      </c>
      <c r="D46" s="77">
        <v>0.42467161221833333</v>
      </c>
      <c r="E46" s="61">
        <v>0</v>
      </c>
      <c r="F46" s="61">
        <v>0</v>
      </c>
      <c r="G46" s="62">
        <v>0</v>
      </c>
      <c r="H46" s="60">
        <v>1.3391782618300005</v>
      </c>
      <c r="I46" s="61">
        <v>0.81620489515000005</v>
      </c>
      <c r="J46" s="61">
        <v>0</v>
      </c>
      <c r="K46" s="61">
        <v>0</v>
      </c>
      <c r="L46" s="62">
        <v>1.7843268083664405</v>
      </c>
      <c r="M46" s="60">
        <v>0</v>
      </c>
      <c r="N46" s="81">
        <v>0</v>
      </c>
      <c r="O46" s="61">
        <v>0</v>
      </c>
      <c r="P46" s="61">
        <v>0</v>
      </c>
      <c r="Q46" s="62">
        <v>0</v>
      </c>
      <c r="R46" s="60">
        <v>0.23440654956166629</v>
      </c>
      <c r="S46" s="61">
        <v>0</v>
      </c>
      <c r="T46" s="61">
        <v>0</v>
      </c>
      <c r="U46" s="61">
        <v>0</v>
      </c>
      <c r="V46" s="62">
        <v>0.22544432455999996</v>
      </c>
      <c r="W46" s="60">
        <v>0</v>
      </c>
      <c r="X46" s="61">
        <v>0</v>
      </c>
      <c r="Y46" s="61">
        <v>0</v>
      </c>
      <c r="Z46" s="61">
        <v>0</v>
      </c>
      <c r="AA46" s="62">
        <v>0</v>
      </c>
      <c r="AB46" s="60">
        <v>0</v>
      </c>
      <c r="AC46" s="61">
        <v>0</v>
      </c>
      <c r="AD46" s="61">
        <v>0</v>
      </c>
      <c r="AE46" s="61">
        <v>0</v>
      </c>
      <c r="AF46" s="62">
        <v>0</v>
      </c>
      <c r="AG46" s="60">
        <v>0</v>
      </c>
      <c r="AH46" s="61">
        <v>0</v>
      </c>
      <c r="AI46" s="61">
        <v>0</v>
      </c>
      <c r="AJ46" s="61">
        <v>0</v>
      </c>
      <c r="AK46" s="62">
        <v>0</v>
      </c>
      <c r="AL46" s="60">
        <v>0</v>
      </c>
      <c r="AM46" s="61">
        <v>0</v>
      </c>
      <c r="AN46" s="61">
        <v>0</v>
      </c>
      <c r="AO46" s="61">
        <v>0</v>
      </c>
      <c r="AP46" s="62">
        <v>0</v>
      </c>
      <c r="AQ46" s="60">
        <v>0</v>
      </c>
      <c r="AR46" s="61">
        <v>0</v>
      </c>
      <c r="AS46" s="61">
        <v>0</v>
      </c>
      <c r="AT46" s="61">
        <v>0</v>
      </c>
      <c r="AU46" s="62">
        <v>0</v>
      </c>
      <c r="AV46" s="60">
        <v>0</v>
      </c>
      <c r="AW46" s="61">
        <v>0</v>
      </c>
      <c r="AX46" s="61">
        <v>0</v>
      </c>
      <c r="AY46" s="61">
        <v>0</v>
      </c>
      <c r="AZ46" s="62">
        <v>0</v>
      </c>
      <c r="BA46" s="60">
        <v>0</v>
      </c>
      <c r="BB46" s="61">
        <v>0</v>
      </c>
      <c r="BC46" s="61">
        <v>0</v>
      </c>
      <c r="BD46" s="61">
        <v>0</v>
      </c>
      <c r="BE46" s="62">
        <v>0</v>
      </c>
      <c r="BF46" s="60">
        <v>0</v>
      </c>
      <c r="BG46" s="61">
        <v>0</v>
      </c>
      <c r="BH46" s="61">
        <v>0</v>
      </c>
      <c r="BI46" s="61">
        <v>0</v>
      </c>
      <c r="BJ46" s="62">
        <v>0</v>
      </c>
      <c r="BK46" s="53">
        <f>SUM(C46:BJ46)</f>
        <v>4.8242324516864405</v>
      </c>
      <c r="BL46" s="63"/>
      <c r="BM46" s="64"/>
    </row>
    <row r="47" spans="1:65" s="65" customFormat="1" x14ac:dyDescent="0.2">
      <c r="A47" s="68"/>
      <c r="B47" s="66" t="s">
        <v>90</v>
      </c>
      <c r="C47" s="63">
        <f>C46</f>
        <v>0</v>
      </c>
      <c r="D47" s="82">
        <f t="shared" ref="D47:BK47" si="7">D46</f>
        <v>0.42467161221833333</v>
      </c>
      <c r="E47" s="82">
        <f t="shared" si="7"/>
        <v>0</v>
      </c>
      <c r="F47" s="82">
        <f t="shared" si="7"/>
        <v>0</v>
      </c>
      <c r="G47" s="82">
        <f t="shared" si="7"/>
        <v>0</v>
      </c>
      <c r="H47" s="82">
        <f t="shared" si="7"/>
        <v>1.3391782618300005</v>
      </c>
      <c r="I47" s="82">
        <f t="shared" si="7"/>
        <v>0.81620489515000005</v>
      </c>
      <c r="J47" s="82">
        <f t="shared" si="7"/>
        <v>0</v>
      </c>
      <c r="K47" s="82">
        <f t="shared" si="7"/>
        <v>0</v>
      </c>
      <c r="L47" s="82">
        <f t="shared" si="7"/>
        <v>1.7843268083664405</v>
      </c>
      <c r="M47" s="82">
        <f t="shared" si="7"/>
        <v>0</v>
      </c>
      <c r="N47" s="82">
        <f t="shared" si="7"/>
        <v>0</v>
      </c>
      <c r="O47" s="82">
        <f t="shared" si="7"/>
        <v>0</v>
      </c>
      <c r="P47" s="82">
        <f t="shared" si="7"/>
        <v>0</v>
      </c>
      <c r="Q47" s="82">
        <f t="shared" si="7"/>
        <v>0</v>
      </c>
      <c r="R47" s="82">
        <f t="shared" si="7"/>
        <v>0.23440654956166629</v>
      </c>
      <c r="S47" s="82">
        <f t="shared" si="7"/>
        <v>0</v>
      </c>
      <c r="T47" s="82">
        <f t="shared" si="7"/>
        <v>0</v>
      </c>
      <c r="U47" s="82">
        <f t="shared" si="7"/>
        <v>0</v>
      </c>
      <c r="V47" s="82">
        <f t="shared" si="7"/>
        <v>0.22544432455999996</v>
      </c>
      <c r="W47" s="82">
        <f t="shared" si="7"/>
        <v>0</v>
      </c>
      <c r="X47" s="82">
        <f t="shared" si="7"/>
        <v>0</v>
      </c>
      <c r="Y47" s="82">
        <f t="shared" si="7"/>
        <v>0</v>
      </c>
      <c r="Z47" s="82">
        <f t="shared" si="7"/>
        <v>0</v>
      </c>
      <c r="AA47" s="82">
        <f t="shared" si="7"/>
        <v>0</v>
      </c>
      <c r="AB47" s="82">
        <f t="shared" si="7"/>
        <v>0</v>
      </c>
      <c r="AC47" s="82">
        <f t="shared" si="7"/>
        <v>0</v>
      </c>
      <c r="AD47" s="82">
        <f t="shared" si="7"/>
        <v>0</v>
      </c>
      <c r="AE47" s="82">
        <f t="shared" si="7"/>
        <v>0</v>
      </c>
      <c r="AF47" s="82">
        <f t="shared" si="7"/>
        <v>0</v>
      </c>
      <c r="AG47" s="82">
        <f t="shared" si="7"/>
        <v>0</v>
      </c>
      <c r="AH47" s="82">
        <f t="shared" si="7"/>
        <v>0</v>
      </c>
      <c r="AI47" s="82">
        <f t="shared" si="7"/>
        <v>0</v>
      </c>
      <c r="AJ47" s="82">
        <f t="shared" si="7"/>
        <v>0</v>
      </c>
      <c r="AK47" s="82">
        <f t="shared" si="7"/>
        <v>0</v>
      </c>
      <c r="AL47" s="82">
        <f t="shared" si="7"/>
        <v>0</v>
      </c>
      <c r="AM47" s="82">
        <f t="shared" si="7"/>
        <v>0</v>
      </c>
      <c r="AN47" s="82">
        <f t="shared" si="7"/>
        <v>0</v>
      </c>
      <c r="AO47" s="82">
        <f t="shared" si="7"/>
        <v>0</v>
      </c>
      <c r="AP47" s="82">
        <f t="shared" si="7"/>
        <v>0</v>
      </c>
      <c r="AQ47" s="82">
        <f t="shared" si="7"/>
        <v>0</v>
      </c>
      <c r="AR47" s="82">
        <f t="shared" si="7"/>
        <v>0</v>
      </c>
      <c r="AS47" s="82">
        <f t="shared" si="7"/>
        <v>0</v>
      </c>
      <c r="AT47" s="82">
        <f t="shared" si="7"/>
        <v>0</v>
      </c>
      <c r="AU47" s="82">
        <f t="shared" si="7"/>
        <v>0</v>
      </c>
      <c r="AV47" s="82">
        <f t="shared" si="7"/>
        <v>0</v>
      </c>
      <c r="AW47" s="82">
        <f t="shared" si="7"/>
        <v>0</v>
      </c>
      <c r="AX47" s="82">
        <f t="shared" si="7"/>
        <v>0</v>
      </c>
      <c r="AY47" s="82">
        <f t="shared" si="7"/>
        <v>0</v>
      </c>
      <c r="AZ47" s="82">
        <f t="shared" si="7"/>
        <v>0</v>
      </c>
      <c r="BA47" s="82">
        <f t="shared" si="7"/>
        <v>0</v>
      </c>
      <c r="BB47" s="82">
        <f t="shared" si="7"/>
        <v>0</v>
      </c>
      <c r="BC47" s="82">
        <f t="shared" si="7"/>
        <v>0</v>
      </c>
      <c r="BD47" s="82">
        <f t="shared" si="7"/>
        <v>0</v>
      </c>
      <c r="BE47" s="82">
        <f t="shared" si="7"/>
        <v>0</v>
      </c>
      <c r="BF47" s="82">
        <f t="shared" si="7"/>
        <v>0</v>
      </c>
      <c r="BG47" s="82">
        <f t="shared" si="7"/>
        <v>0</v>
      </c>
      <c r="BH47" s="82">
        <f t="shared" si="7"/>
        <v>0</v>
      </c>
      <c r="BI47" s="82">
        <f t="shared" si="7"/>
        <v>0</v>
      </c>
      <c r="BJ47" s="82">
        <f t="shared" si="7"/>
        <v>0</v>
      </c>
      <c r="BK47" s="63">
        <f t="shared" si="7"/>
        <v>4.8242324516864405</v>
      </c>
      <c r="BM47" s="64"/>
    </row>
    <row r="48" spans="1:65" s="65" customFormat="1" x14ac:dyDescent="0.2">
      <c r="A48" s="68"/>
      <c r="B48" s="72" t="s">
        <v>88</v>
      </c>
      <c r="C48" s="76">
        <f>C44+C47</f>
        <v>0</v>
      </c>
      <c r="D48" s="77">
        <f t="shared" ref="D48:BJ48" si="8">D44+D47</f>
        <v>2.1840517632166665</v>
      </c>
      <c r="E48" s="78">
        <f t="shared" si="8"/>
        <v>0</v>
      </c>
      <c r="F48" s="78">
        <f t="shared" si="8"/>
        <v>0</v>
      </c>
      <c r="G48" s="79">
        <f t="shared" si="8"/>
        <v>0.88369660096666658</v>
      </c>
      <c r="H48" s="32">
        <f t="shared" si="8"/>
        <v>16.456696231570707</v>
      </c>
      <c r="I48" s="33">
        <f t="shared" si="8"/>
        <v>17.012792381399986</v>
      </c>
      <c r="J48" s="33">
        <f t="shared" si="8"/>
        <v>4.2854143333333334E-5</v>
      </c>
      <c r="K48" s="33">
        <f t="shared" si="8"/>
        <v>0</v>
      </c>
      <c r="L48" s="34">
        <f t="shared" si="8"/>
        <v>14.476992323438111</v>
      </c>
      <c r="M48" s="32">
        <f>M44+M47</f>
        <v>0</v>
      </c>
      <c r="N48" s="33">
        <f>N44+N47</f>
        <v>0</v>
      </c>
      <c r="O48" s="33">
        <f>O44+O47</f>
        <v>0</v>
      </c>
      <c r="P48" s="33">
        <f>P44+P47</f>
        <v>0</v>
      </c>
      <c r="Q48" s="34">
        <f>Q44+Q47</f>
        <v>0</v>
      </c>
      <c r="R48" s="32">
        <f t="shared" si="8"/>
        <v>6.8997179566734772</v>
      </c>
      <c r="S48" s="33">
        <f t="shared" si="8"/>
        <v>5.2641990249999975E-3</v>
      </c>
      <c r="T48" s="33">
        <f t="shared" si="8"/>
        <v>0</v>
      </c>
      <c r="U48" s="33">
        <f t="shared" si="8"/>
        <v>0</v>
      </c>
      <c r="V48" s="34">
        <f t="shared" si="8"/>
        <v>0.66346607954666659</v>
      </c>
      <c r="W48" s="32">
        <f t="shared" si="8"/>
        <v>0</v>
      </c>
      <c r="X48" s="33">
        <f t="shared" si="8"/>
        <v>0</v>
      </c>
      <c r="Y48" s="33">
        <f t="shared" si="8"/>
        <v>0</v>
      </c>
      <c r="Z48" s="33">
        <f t="shared" si="8"/>
        <v>0</v>
      </c>
      <c r="AA48" s="34">
        <f t="shared" si="8"/>
        <v>0</v>
      </c>
      <c r="AB48" s="32">
        <f t="shared" si="8"/>
        <v>0</v>
      </c>
      <c r="AC48" s="33">
        <f t="shared" si="8"/>
        <v>0</v>
      </c>
      <c r="AD48" s="33">
        <f t="shared" si="8"/>
        <v>0</v>
      </c>
      <c r="AE48" s="33">
        <f t="shared" si="8"/>
        <v>0</v>
      </c>
      <c r="AF48" s="34">
        <f t="shared" si="8"/>
        <v>0</v>
      </c>
      <c r="AG48" s="32">
        <f t="shared" si="8"/>
        <v>0</v>
      </c>
      <c r="AH48" s="33">
        <f t="shared" si="8"/>
        <v>0</v>
      </c>
      <c r="AI48" s="33">
        <f t="shared" si="8"/>
        <v>0</v>
      </c>
      <c r="AJ48" s="33">
        <f t="shared" si="8"/>
        <v>0</v>
      </c>
      <c r="AK48" s="34">
        <f t="shared" si="8"/>
        <v>0</v>
      </c>
      <c r="AL48" s="32">
        <f t="shared" si="8"/>
        <v>0</v>
      </c>
      <c r="AM48" s="33">
        <f t="shared" si="8"/>
        <v>0</v>
      </c>
      <c r="AN48" s="33">
        <f t="shared" si="8"/>
        <v>0</v>
      </c>
      <c r="AO48" s="33">
        <f t="shared" si="8"/>
        <v>0</v>
      </c>
      <c r="AP48" s="34">
        <f t="shared" si="8"/>
        <v>0</v>
      </c>
      <c r="AQ48" s="32">
        <f t="shared" si="8"/>
        <v>0</v>
      </c>
      <c r="AR48" s="33">
        <f t="shared" si="8"/>
        <v>0</v>
      </c>
      <c r="AS48" s="33">
        <f t="shared" si="8"/>
        <v>0</v>
      </c>
      <c r="AT48" s="33">
        <f t="shared" si="8"/>
        <v>0</v>
      </c>
      <c r="AU48" s="34">
        <f t="shared" si="8"/>
        <v>0</v>
      </c>
      <c r="AV48" s="32">
        <f t="shared" si="8"/>
        <v>0</v>
      </c>
      <c r="AW48" s="33">
        <f t="shared" si="8"/>
        <v>0</v>
      </c>
      <c r="AX48" s="33">
        <f t="shared" si="8"/>
        <v>0</v>
      </c>
      <c r="AY48" s="33">
        <f t="shared" si="8"/>
        <v>0</v>
      </c>
      <c r="AZ48" s="34">
        <f t="shared" si="8"/>
        <v>0</v>
      </c>
      <c r="BA48" s="32">
        <f t="shared" si="8"/>
        <v>0</v>
      </c>
      <c r="BB48" s="33">
        <f t="shared" si="8"/>
        <v>0</v>
      </c>
      <c r="BC48" s="33">
        <f t="shared" si="8"/>
        <v>0</v>
      </c>
      <c r="BD48" s="33">
        <f t="shared" si="8"/>
        <v>0</v>
      </c>
      <c r="BE48" s="34">
        <f t="shared" si="8"/>
        <v>0</v>
      </c>
      <c r="BF48" s="32">
        <f t="shared" si="8"/>
        <v>0</v>
      </c>
      <c r="BG48" s="33">
        <f t="shared" si="8"/>
        <v>0</v>
      </c>
      <c r="BH48" s="33">
        <f t="shared" si="8"/>
        <v>0</v>
      </c>
      <c r="BI48" s="33">
        <f t="shared" si="8"/>
        <v>0</v>
      </c>
      <c r="BJ48" s="34">
        <f t="shared" si="8"/>
        <v>0</v>
      </c>
      <c r="BK48" s="73">
        <f>SUM(C48:BJ48)</f>
        <v>58.582720389980608</v>
      </c>
      <c r="BM48" s="64"/>
    </row>
    <row r="49" spans="1:65" s="65" customFormat="1" ht="4.5" customHeight="1" x14ac:dyDescent="0.2">
      <c r="A49" s="68"/>
      <c r="B49" s="69"/>
      <c r="C49" s="92"/>
      <c r="D49" s="93"/>
      <c r="E49" s="93"/>
      <c r="F49" s="93"/>
      <c r="G49" s="93"/>
      <c r="H49" s="93"/>
      <c r="I49" s="93"/>
      <c r="J49" s="93"/>
      <c r="K49" s="93"/>
      <c r="L49" s="93"/>
      <c r="M49" s="93"/>
      <c r="N49" s="93"/>
      <c r="O49" s="93"/>
      <c r="P49" s="93"/>
      <c r="Q49" s="93"/>
      <c r="R49" s="93"/>
      <c r="S49" s="93"/>
      <c r="T49" s="93"/>
      <c r="U49" s="93"/>
      <c r="V49" s="93"/>
      <c r="W49" s="93"/>
      <c r="X49" s="93"/>
      <c r="Y49" s="93"/>
      <c r="Z49" s="93"/>
      <c r="AA49" s="93"/>
      <c r="AB49" s="93"/>
      <c r="AC49" s="93"/>
      <c r="AD49" s="93"/>
      <c r="AE49" s="93"/>
      <c r="AF49" s="93"/>
      <c r="AG49" s="93"/>
      <c r="AH49" s="93"/>
      <c r="AI49" s="93"/>
      <c r="AJ49" s="93"/>
      <c r="AK49" s="93"/>
      <c r="AL49" s="93"/>
      <c r="AM49" s="93"/>
      <c r="AN49" s="93"/>
      <c r="AO49" s="93"/>
      <c r="AP49" s="93"/>
      <c r="AQ49" s="93"/>
      <c r="AR49" s="93"/>
      <c r="AS49" s="93"/>
      <c r="AT49" s="93"/>
      <c r="AU49" s="93"/>
      <c r="AV49" s="93"/>
      <c r="AW49" s="93"/>
      <c r="AX49" s="93"/>
      <c r="AY49" s="93"/>
      <c r="AZ49" s="93"/>
      <c r="BA49" s="93"/>
      <c r="BB49" s="93"/>
      <c r="BC49" s="93"/>
      <c r="BD49" s="93"/>
      <c r="BE49" s="93"/>
      <c r="BF49" s="93"/>
      <c r="BG49" s="93"/>
      <c r="BH49" s="93"/>
      <c r="BI49" s="93"/>
      <c r="BJ49" s="93"/>
      <c r="BK49" s="94"/>
      <c r="BM49" s="64"/>
    </row>
    <row r="50" spans="1:65" s="65" customFormat="1" x14ac:dyDescent="0.2">
      <c r="A50" s="68" t="s">
        <v>22</v>
      </c>
      <c r="B50" s="74" t="s">
        <v>23</v>
      </c>
      <c r="C50" s="92"/>
      <c r="D50" s="93"/>
      <c r="E50" s="93"/>
      <c r="F50" s="93"/>
      <c r="G50" s="93"/>
      <c r="H50" s="93"/>
      <c r="I50" s="93"/>
      <c r="J50" s="93"/>
      <c r="K50" s="93"/>
      <c r="L50" s="93"/>
      <c r="M50" s="93"/>
      <c r="N50" s="93"/>
      <c r="O50" s="93"/>
      <c r="P50" s="93"/>
      <c r="Q50" s="93"/>
      <c r="R50" s="93"/>
      <c r="S50" s="93"/>
      <c r="T50" s="93"/>
      <c r="U50" s="93"/>
      <c r="V50" s="93"/>
      <c r="W50" s="93"/>
      <c r="X50" s="93"/>
      <c r="Y50" s="93"/>
      <c r="Z50" s="93"/>
      <c r="AA50" s="93"/>
      <c r="AB50" s="93"/>
      <c r="AC50" s="93"/>
      <c r="AD50" s="93"/>
      <c r="AE50" s="93"/>
      <c r="AF50" s="93"/>
      <c r="AG50" s="93"/>
      <c r="AH50" s="93"/>
      <c r="AI50" s="93"/>
      <c r="AJ50" s="93"/>
      <c r="AK50" s="93"/>
      <c r="AL50" s="93"/>
      <c r="AM50" s="93"/>
      <c r="AN50" s="93"/>
      <c r="AO50" s="93"/>
      <c r="AP50" s="93"/>
      <c r="AQ50" s="93"/>
      <c r="AR50" s="93"/>
      <c r="AS50" s="93"/>
      <c r="AT50" s="93"/>
      <c r="AU50" s="93"/>
      <c r="AV50" s="93"/>
      <c r="AW50" s="93"/>
      <c r="AX50" s="93"/>
      <c r="AY50" s="93"/>
      <c r="AZ50" s="93"/>
      <c r="BA50" s="93"/>
      <c r="BB50" s="93"/>
      <c r="BC50" s="93"/>
      <c r="BD50" s="93"/>
      <c r="BE50" s="93"/>
      <c r="BF50" s="93"/>
      <c r="BG50" s="93"/>
      <c r="BH50" s="93"/>
      <c r="BI50" s="93"/>
      <c r="BJ50" s="93"/>
      <c r="BK50" s="94"/>
      <c r="BM50" s="64"/>
    </row>
    <row r="51" spans="1:65" x14ac:dyDescent="0.2">
      <c r="A51" s="15" t="s">
        <v>80</v>
      </c>
      <c r="B51" s="23" t="s">
        <v>24</v>
      </c>
      <c r="C51" s="95"/>
      <c r="D51" s="90"/>
      <c r="E51" s="90"/>
      <c r="F51" s="90"/>
      <c r="G51" s="90"/>
      <c r="H51" s="90"/>
      <c r="I51" s="90"/>
      <c r="J51" s="90"/>
      <c r="K51" s="90"/>
      <c r="L51" s="90"/>
      <c r="M51" s="90"/>
      <c r="N51" s="90"/>
      <c r="O51" s="90"/>
      <c r="P51" s="90"/>
      <c r="Q51" s="90"/>
      <c r="R51" s="90"/>
      <c r="S51" s="90"/>
      <c r="T51" s="90"/>
      <c r="U51" s="90"/>
      <c r="V51" s="90"/>
      <c r="W51" s="90"/>
      <c r="X51" s="90"/>
      <c r="Y51" s="90"/>
      <c r="Z51" s="90"/>
      <c r="AA51" s="90"/>
      <c r="AB51" s="90"/>
      <c r="AC51" s="90"/>
      <c r="AD51" s="90"/>
      <c r="AE51" s="90"/>
      <c r="AF51" s="90"/>
      <c r="AG51" s="90"/>
      <c r="AH51" s="90"/>
      <c r="AI51" s="90"/>
      <c r="AJ51" s="90"/>
      <c r="AK51" s="90"/>
      <c r="AL51" s="90"/>
      <c r="AM51" s="90"/>
      <c r="AN51" s="90"/>
      <c r="AO51" s="90"/>
      <c r="AP51" s="90"/>
      <c r="AQ51" s="90"/>
      <c r="AR51" s="90"/>
      <c r="AS51" s="90"/>
      <c r="AT51" s="90"/>
      <c r="AU51" s="90"/>
      <c r="AV51" s="90"/>
      <c r="AW51" s="90"/>
      <c r="AX51" s="90"/>
      <c r="AY51" s="90"/>
      <c r="AZ51" s="90"/>
      <c r="BA51" s="90"/>
      <c r="BB51" s="90"/>
      <c r="BC51" s="90"/>
      <c r="BD51" s="90"/>
      <c r="BE51" s="90"/>
      <c r="BF51" s="90"/>
      <c r="BG51" s="90"/>
      <c r="BH51" s="90"/>
      <c r="BI51" s="90"/>
      <c r="BJ51" s="90"/>
      <c r="BK51" s="96"/>
    </row>
    <row r="52" spans="1:65" x14ac:dyDescent="0.2">
      <c r="A52" s="15"/>
      <c r="B52" s="24" t="s">
        <v>40</v>
      </c>
      <c r="C52" s="32">
        <v>0</v>
      </c>
      <c r="D52" s="33">
        <v>0</v>
      </c>
      <c r="E52" s="33">
        <v>0</v>
      </c>
      <c r="F52" s="33">
        <v>0</v>
      </c>
      <c r="G52" s="34">
        <v>0</v>
      </c>
      <c r="H52" s="32">
        <v>0</v>
      </c>
      <c r="I52" s="33">
        <v>0</v>
      </c>
      <c r="J52" s="33">
        <v>0</v>
      </c>
      <c r="K52" s="33">
        <v>0</v>
      </c>
      <c r="L52" s="34">
        <v>0</v>
      </c>
      <c r="M52" s="32">
        <v>0</v>
      </c>
      <c r="N52" s="33">
        <v>0</v>
      </c>
      <c r="O52" s="33">
        <v>0</v>
      </c>
      <c r="P52" s="33">
        <v>0</v>
      </c>
      <c r="Q52" s="34">
        <v>0</v>
      </c>
      <c r="R52" s="32">
        <v>0</v>
      </c>
      <c r="S52" s="33">
        <v>0</v>
      </c>
      <c r="T52" s="33">
        <v>0</v>
      </c>
      <c r="U52" s="33">
        <v>0</v>
      </c>
      <c r="V52" s="34">
        <v>0</v>
      </c>
      <c r="W52" s="32">
        <v>0</v>
      </c>
      <c r="X52" s="33">
        <v>0</v>
      </c>
      <c r="Y52" s="33">
        <v>0</v>
      </c>
      <c r="Z52" s="33">
        <v>0</v>
      </c>
      <c r="AA52" s="34">
        <v>0</v>
      </c>
      <c r="AB52" s="32">
        <v>0</v>
      </c>
      <c r="AC52" s="33">
        <v>0</v>
      </c>
      <c r="AD52" s="33">
        <v>0</v>
      </c>
      <c r="AE52" s="33">
        <v>0</v>
      </c>
      <c r="AF52" s="34">
        <v>0</v>
      </c>
      <c r="AG52" s="32">
        <v>0</v>
      </c>
      <c r="AH52" s="33">
        <v>0</v>
      </c>
      <c r="AI52" s="33">
        <v>0</v>
      </c>
      <c r="AJ52" s="33">
        <v>0</v>
      </c>
      <c r="AK52" s="34">
        <v>0</v>
      </c>
      <c r="AL52" s="32">
        <v>0</v>
      </c>
      <c r="AM52" s="33">
        <v>0</v>
      </c>
      <c r="AN52" s="33">
        <v>0</v>
      </c>
      <c r="AO52" s="33">
        <v>0</v>
      </c>
      <c r="AP52" s="34">
        <v>0</v>
      </c>
      <c r="AQ52" s="32">
        <v>0</v>
      </c>
      <c r="AR52" s="33">
        <v>0</v>
      </c>
      <c r="AS52" s="33">
        <v>0</v>
      </c>
      <c r="AT52" s="33">
        <v>0</v>
      </c>
      <c r="AU52" s="34">
        <v>0</v>
      </c>
      <c r="AV52" s="32">
        <v>0</v>
      </c>
      <c r="AW52" s="33">
        <v>0</v>
      </c>
      <c r="AX52" s="33">
        <v>0</v>
      </c>
      <c r="AY52" s="33">
        <v>0</v>
      </c>
      <c r="AZ52" s="34">
        <v>0</v>
      </c>
      <c r="BA52" s="32">
        <v>0</v>
      </c>
      <c r="BB52" s="33">
        <v>0</v>
      </c>
      <c r="BC52" s="33">
        <v>0</v>
      </c>
      <c r="BD52" s="33">
        <v>0</v>
      </c>
      <c r="BE52" s="34">
        <v>0</v>
      </c>
      <c r="BF52" s="32">
        <v>0</v>
      </c>
      <c r="BG52" s="33">
        <v>0</v>
      </c>
      <c r="BH52" s="33">
        <v>0</v>
      </c>
      <c r="BI52" s="33">
        <v>0</v>
      </c>
      <c r="BJ52" s="34">
        <v>0</v>
      </c>
      <c r="BK52" s="35">
        <f>SUM(C52:BJ52)</f>
        <v>0</v>
      </c>
    </row>
    <row r="53" spans="1:65" x14ac:dyDescent="0.2">
      <c r="A53" s="15"/>
      <c r="B53" s="25" t="s">
        <v>87</v>
      </c>
      <c r="C53" s="32">
        <v>0</v>
      </c>
      <c r="D53" s="33">
        <v>0</v>
      </c>
      <c r="E53" s="33">
        <v>0</v>
      </c>
      <c r="F53" s="33">
        <v>0</v>
      </c>
      <c r="G53" s="34">
        <v>0</v>
      </c>
      <c r="H53" s="32">
        <v>0</v>
      </c>
      <c r="I53" s="33">
        <v>0</v>
      </c>
      <c r="J53" s="33">
        <v>0</v>
      </c>
      <c r="K53" s="33">
        <v>0</v>
      </c>
      <c r="L53" s="34">
        <v>0</v>
      </c>
      <c r="M53" s="32">
        <v>0</v>
      </c>
      <c r="N53" s="33">
        <v>0</v>
      </c>
      <c r="O53" s="33">
        <v>0</v>
      </c>
      <c r="P53" s="33">
        <v>0</v>
      </c>
      <c r="Q53" s="34">
        <v>0</v>
      </c>
      <c r="R53" s="32">
        <v>0</v>
      </c>
      <c r="S53" s="33">
        <v>0</v>
      </c>
      <c r="T53" s="33">
        <v>0</v>
      </c>
      <c r="U53" s="33">
        <v>0</v>
      </c>
      <c r="V53" s="34">
        <v>0</v>
      </c>
      <c r="W53" s="32">
        <v>0</v>
      </c>
      <c r="X53" s="33">
        <v>0</v>
      </c>
      <c r="Y53" s="33">
        <v>0</v>
      </c>
      <c r="Z53" s="33">
        <v>0</v>
      </c>
      <c r="AA53" s="34">
        <v>0</v>
      </c>
      <c r="AB53" s="32">
        <v>0</v>
      </c>
      <c r="AC53" s="33">
        <v>0</v>
      </c>
      <c r="AD53" s="33">
        <v>0</v>
      </c>
      <c r="AE53" s="33">
        <v>0</v>
      </c>
      <c r="AF53" s="34">
        <v>0</v>
      </c>
      <c r="AG53" s="32">
        <v>0</v>
      </c>
      <c r="AH53" s="33">
        <v>0</v>
      </c>
      <c r="AI53" s="33">
        <v>0</v>
      </c>
      <c r="AJ53" s="33">
        <v>0</v>
      </c>
      <c r="AK53" s="34">
        <v>0</v>
      </c>
      <c r="AL53" s="32">
        <v>0</v>
      </c>
      <c r="AM53" s="33">
        <v>0</v>
      </c>
      <c r="AN53" s="33">
        <v>0</v>
      </c>
      <c r="AO53" s="33">
        <v>0</v>
      </c>
      <c r="AP53" s="34">
        <v>0</v>
      </c>
      <c r="AQ53" s="32">
        <v>0</v>
      </c>
      <c r="AR53" s="33">
        <v>0</v>
      </c>
      <c r="AS53" s="33">
        <v>0</v>
      </c>
      <c r="AT53" s="33">
        <v>0</v>
      </c>
      <c r="AU53" s="34">
        <v>0</v>
      </c>
      <c r="AV53" s="32">
        <v>0</v>
      </c>
      <c r="AW53" s="33">
        <v>0</v>
      </c>
      <c r="AX53" s="33">
        <v>0</v>
      </c>
      <c r="AY53" s="33">
        <v>0</v>
      </c>
      <c r="AZ53" s="34">
        <v>0</v>
      </c>
      <c r="BA53" s="32">
        <v>0</v>
      </c>
      <c r="BB53" s="33">
        <v>0</v>
      </c>
      <c r="BC53" s="33">
        <v>0</v>
      </c>
      <c r="BD53" s="33">
        <v>0</v>
      </c>
      <c r="BE53" s="34">
        <v>0</v>
      </c>
      <c r="BF53" s="32">
        <v>0</v>
      </c>
      <c r="BG53" s="33">
        <v>0</v>
      </c>
      <c r="BH53" s="33">
        <v>0</v>
      </c>
      <c r="BI53" s="33">
        <v>0</v>
      </c>
      <c r="BJ53" s="34">
        <v>0</v>
      </c>
      <c r="BK53" s="35">
        <f>SUM(C53:BJ53)</f>
        <v>0</v>
      </c>
    </row>
    <row r="54" spans="1:65" ht="4.5" customHeight="1" x14ac:dyDescent="0.2">
      <c r="A54" s="15"/>
      <c r="B54" s="27"/>
      <c r="C54" s="95"/>
      <c r="D54" s="90"/>
      <c r="E54" s="90"/>
      <c r="F54" s="90"/>
      <c r="G54" s="90"/>
      <c r="H54" s="90"/>
      <c r="I54" s="90"/>
      <c r="J54" s="90"/>
      <c r="K54" s="90"/>
      <c r="L54" s="90"/>
      <c r="M54" s="90"/>
      <c r="N54" s="90"/>
      <c r="O54" s="90"/>
      <c r="P54" s="90"/>
      <c r="Q54" s="90"/>
      <c r="R54" s="90"/>
      <c r="S54" s="90"/>
      <c r="T54" s="90"/>
      <c r="U54" s="90"/>
      <c r="V54" s="90"/>
      <c r="W54" s="90"/>
      <c r="X54" s="90"/>
      <c r="Y54" s="90"/>
      <c r="Z54" s="90"/>
      <c r="AA54" s="90"/>
      <c r="AB54" s="90"/>
      <c r="AC54" s="90"/>
      <c r="AD54" s="90"/>
      <c r="AE54" s="90"/>
      <c r="AF54" s="90"/>
      <c r="AG54" s="90"/>
      <c r="AH54" s="90"/>
      <c r="AI54" s="90"/>
      <c r="AJ54" s="90"/>
      <c r="AK54" s="90"/>
      <c r="AL54" s="90"/>
      <c r="AM54" s="90"/>
      <c r="AN54" s="90"/>
      <c r="AO54" s="90"/>
      <c r="AP54" s="90"/>
      <c r="AQ54" s="90"/>
      <c r="AR54" s="90"/>
      <c r="AS54" s="90"/>
      <c r="AT54" s="90"/>
      <c r="AU54" s="90"/>
      <c r="AV54" s="90"/>
      <c r="AW54" s="90"/>
      <c r="AX54" s="90"/>
      <c r="AY54" s="90"/>
      <c r="AZ54" s="90"/>
      <c r="BA54" s="90"/>
      <c r="BB54" s="90"/>
      <c r="BC54" s="90"/>
      <c r="BD54" s="90"/>
      <c r="BE54" s="90"/>
      <c r="BF54" s="90"/>
      <c r="BG54" s="90"/>
      <c r="BH54" s="90"/>
      <c r="BI54" s="90"/>
      <c r="BJ54" s="90"/>
      <c r="BK54" s="96"/>
    </row>
    <row r="55" spans="1:65" x14ac:dyDescent="0.2">
      <c r="A55" s="15"/>
      <c r="B55" s="28" t="s">
        <v>102</v>
      </c>
      <c r="C55" s="39">
        <f>+C25+C34+C39+C48+C53</f>
        <v>0</v>
      </c>
      <c r="D55" s="39">
        <f t="shared" ref="D55:BJ55" si="9">+D25+D34+D39+D48+D53</f>
        <v>50.088216601345557</v>
      </c>
      <c r="E55" s="39">
        <f t="shared" si="9"/>
        <v>0</v>
      </c>
      <c r="F55" s="39">
        <f t="shared" si="9"/>
        <v>0</v>
      </c>
      <c r="G55" s="49">
        <f t="shared" si="9"/>
        <v>5.2481986866440664</v>
      </c>
      <c r="H55" s="40">
        <f t="shared" si="9"/>
        <v>491.71447510438912</v>
      </c>
      <c r="I55" s="39">
        <f t="shared" si="9"/>
        <v>48.976064118334186</v>
      </c>
      <c r="J55" s="39">
        <f t="shared" si="9"/>
        <v>4.2854143333333334E-5</v>
      </c>
      <c r="K55" s="39">
        <f t="shared" si="9"/>
        <v>0</v>
      </c>
      <c r="L55" s="49">
        <f t="shared" si="9"/>
        <v>290.65595747939881</v>
      </c>
      <c r="M55" s="40">
        <f t="shared" si="9"/>
        <v>0</v>
      </c>
      <c r="N55" s="39">
        <f t="shared" si="9"/>
        <v>0</v>
      </c>
      <c r="O55" s="39">
        <f t="shared" si="9"/>
        <v>0</v>
      </c>
      <c r="P55" s="39">
        <f t="shared" si="9"/>
        <v>0</v>
      </c>
      <c r="Q55" s="49">
        <f t="shared" si="9"/>
        <v>0</v>
      </c>
      <c r="R55" s="40">
        <f t="shared" si="9"/>
        <v>118.68582007729933</v>
      </c>
      <c r="S55" s="39">
        <f t="shared" si="9"/>
        <v>1.8706967513796</v>
      </c>
      <c r="T55" s="39">
        <f t="shared" si="9"/>
        <v>0</v>
      </c>
      <c r="U55" s="39">
        <f t="shared" si="9"/>
        <v>0</v>
      </c>
      <c r="V55" s="49">
        <f t="shared" si="9"/>
        <v>29.147991499478465</v>
      </c>
      <c r="W55" s="40">
        <f t="shared" si="9"/>
        <v>0</v>
      </c>
      <c r="X55" s="39">
        <f t="shared" si="9"/>
        <v>0.64867137893540006</v>
      </c>
      <c r="Y55" s="39">
        <f t="shared" si="9"/>
        <v>0</v>
      </c>
      <c r="Z55" s="39">
        <f t="shared" si="9"/>
        <v>0</v>
      </c>
      <c r="AA55" s="49">
        <f t="shared" si="9"/>
        <v>0</v>
      </c>
      <c r="AB55" s="40">
        <f t="shared" si="9"/>
        <v>4.5017518769968996</v>
      </c>
      <c r="AC55" s="39">
        <f t="shared" si="9"/>
        <v>0</v>
      </c>
      <c r="AD55" s="39">
        <f t="shared" si="9"/>
        <v>0</v>
      </c>
      <c r="AE55" s="39">
        <f t="shared" si="9"/>
        <v>0</v>
      </c>
      <c r="AF55" s="49">
        <f t="shared" si="9"/>
        <v>3.8494676905797003</v>
      </c>
      <c r="AG55" s="40">
        <f t="shared" si="9"/>
        <v>0</v>
      </c>
      <c r="AH55" s="39">
        <f t="shared" si="9"/>
        <v>0</v>
      </c>
      <c r="AI55" s="39">
        <f t="shared" si="9"/>
        <v>0</v>
      </c>
      <c r="AJ55" s="39">
        <f t="shared" si="9"/>
        <v>0</v>
      </c>
      <c r="AK55" s="49">
        <f t="shared" si="9"/>
        <v>0</v>
      </c>
      <c r="AL55" s="39">
        <f>+AL25+AL34+AL39+AL48+AL53</f>
        <v>0.37296759164420001</v>
      </c>
      <c r="AM55" s="39">
        <f t="shared" si="9"/>
        <v>0</v>
      </c>
      <c r="AN55" s="39">
        <f t="shared" si="9"/>
        <v>0</v>
      </c>
      <c r="AO55" s="39">
        <f t="shared" si="9"/>
        <v>0</v>
      </c>
      <c r="AP55" s="49">
        <f t="shared" si="9"/>
        <v>0</v>
      </c>
      <c r="AQ55" s="40">
        <f t="shared" si="9"/>
        <v>0</v>
      </c>
      <c r="AR55" s="39">
        <f t="shared" si="9"/>
        <v>0</v>
      </c>
      <c r="AS55" s="39">
        <f t="shared" si="9"/>
        <v>0</v>
      </c>
      <c r="AT55" s="39">
        <f t="shared" si="9"/>
        <v>0</v>
      </c>
      <c r="AU55" s="49">
        <f t="shared" si="9"/>
        <v>0</v>
      </c>
      <c r="AV55" s="40">
        <f t="shared" si="9"/>
        <v>69.647930432254043</v>
      </c>
      <c r="AW55" s="39">
        <f t="shared" si="9"/>
        <v>5.3296497079662997</v>
      </c>
      <c r="AX55" s="39">
        <f t="shared" si="9"/>
        <v>0</v>
      </c>
      <c r="AY55" s="39">
        <f t="shared" si="9"/>
        <v>0</v>
      </c>
      <c r="AZ55" s="49">
        <f t="shared" si="9"/>
        <v>40.743440366542593</v>
      </c>
      <c r="BA55" s="40">
        <f t="shared" si="9"/>
        <v>0</v>
      </c>
      <c r="BB55" s="39">
        <f t="shared" si="9"/>
        <v>0</v>
      </c>
      <c r="BC55" s="39">
        <f t="shared" si="9"/>
        <v>0</v>
      </c>
      <c r="BD55" s="39">
        <f t="shared" si="9"/>
        <v>0</v>
      </c>
      <c r="BE55" s="49">
        <f t="shared" si="9"/>
        <v>0</v>
      </c>
      <c r="BF55" s="40">
        <f t="shared" si="9"/>
        <v>20.701960039401698</v>
      </c>
      <c r="BG55" s="39">
        <f t="shared" si="9"/>
        <v>5.6234098064000003E-2</v>
      </c>
      <c r="BH55" s="39">
        <f t="shared" si="9"/>
        <v>0</v>
      </c>
      <c r="BI55" s="39">
        <f t="shared" si="9"/>
        <v>0</v>
      </c>
      <c r="BJ55" s="49">
        <f t="shared" si="9"/>
        <v>6.5861680933210005</v>
      </c>
      <c r="BK55" s="36">
        <f>BK25+BK34+BK48</f>
        <v>1188.8257044481184</v>
      </c>
      <c r="BL55" s="43"/>
    </row>
    <row r="56" spans="1:65" ht="4.5" customHeight="1" x14ac:dyDescent="0.2">
      <c r="A56" s="15"/>
      <c r="B56" s="28"/>
      <c r="C56" s="89"/>
      <c r="D56" s="90"/>
      <c r="E56" s="90"/>
      <c r="F56" s="90"/>
      <c r="G56" s="90"/>
      <c r="H56" s="90"/>
      <c r="I56" s="90"/>
      <c r="J56" s="90"/>
      <c r="K56" s="90"/>
      <c r="L56" s="90"/>
      <c r="M56" s="90"/>
      <c r="N56" s="90"/>
      <c r="O56" s="90"/>
      <c r="P56" s="90"/>
      <c r="Q56" s="90"/>
      <c r="R56" s="90"/>
      <c r="S56" s="90"/>
      <c r="T56" s="90"/>
      <c r="U56" s="90"/>
      <c r="V56" s="90"/>
      <c r="W56" s="90"/>
      <c r="X56" s="90"/>
      <c r="Y56" s="90"/>
      <c r="Z56" s="90"/>
      <c r="AA56" s="90"/>
      <c r="AB56" s="90"/>
      <c r="AC56" s="90"/>
      <c r="AD56" s="90"/>
      <c r="AE56" s="90"/>
      <c r="AF56" s="90"/>
      <c r="AG56" s="90"/>
      <c r="AH56" s="90"/>
      <c r="AI56" s="90"/>
      <c r="AJ56" s="90"/>
      <c r="AK56" s="90"/>
      <c r="AL56" s="90"/>
      <c r="AM56" s="90"/>
      <c r="AN56" s="90"/>
      <c r="AO56" s="90"/>
      <c r="AP56" s="90"/>
      <c r="AQ56" s="90"/>
      <c r="AR56" s="90"/>
      <c r="AS56" s="90"/>
      <c r="AT56" s="90"/>
      <c r="AU56" s="90"/>
      <c r="AV56" s="90"/>
      <c r="AW56" s="90"/>
      <c r="AX56" s="90"/>
      <c r="AY56" s="90"/>
      <c r="AZ56" s="90"/>
      <c r="BA56" s="90"/>
      <c r="BB56" s="90"/>
      <c r="BC56" s="90"/>
      <c r="BD56" s="90"/>
      <c r="BE56" s="90"/>
      <c r="BF56" s="90"/>
      <c r="BG56" s="90"/>
      <c r="BH56" s="90"/>
      <c r="BI56" s="90"/>
      <c r="BJ56" s="90"/>
      <c r="BK56" s="91"/>
    </row>
    <row r="57" spans="1:65" ht="14.25" customHeight="1" x14ac:dyDescent="0.3">
      <c r="A57" s="15" t="s">
        <v>5</v>
      </c>
      <c r="B57" s="29" t="s">
        <v>26</v>
      </c>
      <c r="C57" s="89"/>
      <c r="D57" s="90"/>
      <c r="E57" s="90"/>
      <c r="F57" s="90"/>
      <c r="G57" s="90"/>
      <c r="H57" s="90"/>
      <c r="I57" s="90"/>
      <c r="J57" s="90"/>
      <c r="K57" s="90"/>
      <c r="L57" s="90"/>
      <c r="M57" s="90"/>
      <c r="N57" s="90"/>
      <c r="O57" s="90"/>
      <c r="P57" s="90"/>
      <c r="Q57" s="90"/>
      <c r="R57" s="90"/>
      <c r="S57" s="90"/>
      <c r="T57" s="90"/>
      <c r="U57" s="90"/>
      <c r="V57" s="90"/>
      <c r="W57" s="90"/>
      <c r="X57" s="90"/>
      <c r="Y57" s="90"/>
      <c r="Z57" s="90"/>
      <c r="AA57" s="90"/>
      <c r="AB57" s="90"/>
      <c r="AC57" s="90"/>
      <c r="AD57" s="90"/>
      <c r="AE57" s="90"/>
      <c r="AF57" s="90"/>
      <c r="AG57" s="90"/>
      <c r="AH57" s="90"/>
      <c r="AI57" s="90"/>
      <c r="AJ57" s="90"/>
      <c r="AK57" s="90"/>
      <c r="AL57" s="90"/>
      <c r="AM57" s="90"/>
      <c r="AN57" s="90"/>
      <c r="AO57" s="90"/>
      <c r="AP57" s="90"/>
      <c r="AQ57" s="90"/>
      <c r="AR57" s="90"/>
      <c r="AS57" s="90"/>
      <c r="AT57" s="90"/>
      <c r="AU57" s="90"/>
      <c r="AV57" s="90"/>
      <c r="AW57" s="90"/>
      <c r="AX57" s="90"/>
      <c r="AY57" s="90"/>
      <c r="AZ57" s="90"/>
      <c r="BA57" s="90"/>
      <c r="BB57" s="90"/>
      <c r="BC57" s="90"/>
      <c r="BD57" s="90"/>
      <c r="BE57" s="90"/>
      <c r="BF57" s="90"/>
      <c r="BG57" s="90"/>
      <c r="BH57" s="90"/>
      <c r="BI57" s="90"/>
      <c r="BJ57" s="90"/>
      <c r="BK57" s="91"/>
    </row>
    <row r="58" spans="1:65" x14ac:dyDescent="0.2">
      <c r="A58" s="15"/>
      <c r="B58" s="24" t="s">
        <v>40</v>
      </c>
      <c r="C58" s="33">
        <v>0</v>
      </c>
      <c r="D58" s="33">
        <v>3.9851097171933998</v>
      </c>
      <c r="E58" s="33">
        <v>0</v>
      </c>
      <c r="F58" s="33">
        <v>0</v>
      </c>
      <c r="G58" s="33">
        <v>2.2186579937740998</v>
      </c>
      <c r="H58" s="32">
        <v>16.387756645509999</v>
      </c>
      <c r="I58" s="33">
        <v>1.7161492548299996E-2</v>
      </c>
      <c r="J58" s="33">
        <v>0</v>
      </c>
      <c r="K58" s="33">
        <v>0</v>
      </c>
      <c r="L58" s="34">
        <v>10.8829470408043</v>
      </c>
      <c r="M58" s="32">
        <v>0</v>
      </c>
      <c r="N58" s="33">
        <v>0</v>
      </c>
      <c r="O58" s="33">
        <v>0</v>
      </c>
      <c r="P58" s="33">
        <v>0</v>
      </c>
      <c r="Q58" s="38">
        <v>0</v>
      </c>
      <c r="R58" s="32">
        <v>4.2951253473461009</v>
      </c>
      <c r="S58" s="33">
        <v>0</v>
      </c>
      <c r="T58" s="33">
        <v>0</v>
      </c>
      <c r="U58" s="33">
        <v>0</v>
      </c>
      <c r="V58" s="34">
        <v>0.74675838257979998</v>
      </c>
      <c r="W58" s="37">
        <v>0</v>
      </c>
      <c r="X58" s="33">
        <v>0</v>
      </c>
      <c r="Y58" s="33">
        <v>0</v>
      </c>
      <c r="Z58" s="33">
        <v>0</v>
      </c>
      <c r="AA58" s="38">
        <v>0</v>
      </c>
      <c r="AB58" s="32">
        <v>0.16099293187029998</v>
      </c>
      <c r="AC58" s="33">
        <v>0</v>
      </c>
      <c r="AD58" s="33">
        <v>0</v>
      </c>
      <c r="AE58" s="33">
        <v>0</v>
      </c>
      <c r="AF58" s="38">
        <v>0.7905515419354</v>
      </c>
      <c r="AG58" s="32">
        <v>0</v>
      </c>
      <c r="AH58" s="33">
        <v>0</v>
      </c>
      <c r="AI58" s="33">
        <v>0</v>
      </c>
      <c r="AJ58" s="33">
        <v>0</v>
      </c>
      <c r="AK58" s="38">
        <v>0</v>
      </c>
      <c r="AL58" s="32">
        <v>0</v>
      </c>
      <c r="AM58" s="33">
        <v>0</v>
      </c>
      <c r="AN58" s="33">
        <v>0</v>
      </c>
      <c r="AO58" s="33">
        <v>0</v>
      </c>
      <c r="AP58" s="38">
        <v>0</v>
      </c>
      <c r="AQ58" s="32">
        <v>0</v>
      </c>
      <c r="AR58" s="33">
        <v>0</v>
      </c>
      <c r="AS58" s="33">
        <v>0</v>
      </c>
      <c r="AT58" s="33">
        <v>0</v>
      </c>
      <c r="AU58" s="38">
        <v>0</v>
      </c>
      <c r="AV58" s="32">
        <v>2.6276354236993993</v>
      </c>
      <c r="AW58" s="33">
        <v>6.6869829010000003E-4</v>
      </c>
      <c r="AX58" s="33">
        <v>0</v>
      </c>
      <c r="AY58" s="33">
        <v>0</v>
      </c>
      <c r="AZ58" s="38">
        <v>0.76257055406400009</v>
      </c>
      <c r="BA58" s="32">
        <v>0</v>
      </c>
      <c r="BB58" s="33">
        <v>0</v>
      </c>
      <c r="BC58" s="33">
        <v>0</v>
      </c>
      <c r="BD58" s="33">
        <v>0</v>
      </c>
      <c r="BE58" s="38">
        <v>0</v>
      </c>
      <c r="BF58" s="32">
        <v>0.96958892837760002</v>
      </c>
      <c r="BG58" s="33">
        <v>4.8368709000000001E-6</v>
      </c>
      <c r="BH58" s="33">
        <v>0</v>
      </c>
      <c r="BI58" s="33">
        <v>0</v>
      </c>
      <c r="BJ58" s="34">
        <v>0</v>
      </c>
      <c r="BK58" s="53">
        <f>SUM(C58:BJ58)</f>
        <v>43.845529534863694</v>
      </c>
      <c r="BL58" s="43"/>
    </row>
    <row r="59" spans="1:65" ht="13.5" thickBot="1" x14ac:dyDescent="0.25">
      <c r="A59" s="30"/>
      <c r="B59" s="25" t="s">
        <v>87</v>
      </c>
      <c r="C59" s="33">
        <f>+C58</f>
        <v>0</v>
      </c>
      <c r="D59" s="33">
        <f t="shared" ref="D59:BK59" si="10">+D58</f>
        <v>3.9851097171933998</v>
      </c>
      <c r="E59" s="33">
        <f t="shared" si="10"/>
        <v>0</v>
      </c>
      <c r="F59" s="33">
        <f t="shared" si="10"/>
        <v>0</v>
      </c>
      <c r="G59" s="38">
        <f t="shared" si="10"/>
        <v>2.2186579937740998</v>
      </c>
      <c r="H59" s="32">
        <f t="shared" si="10"/>
        <v>16.387756645509999</v>
      </c>
      <c r="I59" s="33">
        <f t="shared" si="10"/>
        <v>1.7161492548299996E-2</v>
      </c>
      <c r="J59" s="33">
        <f t="shared" si="10"/>
        <v>0</v>
      </c>
      <c r="K59" s="33">
        <f t="shared" si="10"/>
        <v>0</v>
      </c>
      <c r="L59" s="38">
        <f t="shared" si="10"/>
        <v>10.8829470408043</v>
      </c>
      <c r="M59" s="32">
        <f t="shared" si="10"/>
        <v>0</v>
      </c>
      <c r="N59" s="33">
        <f t="shared" si="10"/>
        <v>0</v>
      </c>
      <c r="O59" s="33">
        <f t="shared" si="10"/>
        <v>0</v>
      </c>
      <c r="P59" s="33">
        <f t="shared" si="10"/>
        <v>0</v>
      </c>
      <c r="Q59" s="38">
        <f t="shared" si="10"/>
        <v>0</v>
      </c>
      <c r="R59" s="32">
        <f t="shared" si="10"/>
        <v>4.2951253473461009</v>
      </c>
      <c r="S59" s="33">
        <f t="shared" si="10"/>
        <v>0</v>
      </c>
      <c r="T59" s="33">
        <f t="shared" si="10"/>
        <v>0</v>
      </c>
      <c r="U59" s="33">
        <f t="shared" si="10"/>
        <v>0</v>
      </c>
      <c r="V59" s="34">
        <f t="shared" si="10"/>
        <v>0.74675838257979998</v>
      </c>
      <c r="W59" s="37">
        <f t="shared" si="10"/>
        <v>0</v>
      </c>
      <c r="X59" s="33">
        <f t="shared" si="10"/>
        <v>0</v>
      </c>
      <c r="Y59" s="33">
        <f t="shared" si="10"/>
        <v>0</v>
      </c>
      <c r="Z59" s="33">
        <f t="shared" si="10"/>
        <v>0</v>
      </c>
      <c r="AA59" s="38">
        <f t="shared" si="10"/>
        <v>0</v>
      </c>
      <c r="AB59" s="32">
        <f t="shared" si="10"/>
        <v>0.16099293187029998</v>
      </c>
      <c r="AC59" s="33">
        <f t="shared" si="10"/>
        <v>0</v>
      </c>
      <c r="AD59" s="33">
        <f t="shared" si="10"/>
        <v>0</v>
      </c>
      <c r="AE59" s="33">
        <f t="shared" si="10"/>
        <v>0</v>
      </c>
      <c r="AF59" s="38">
        <f t="shared" si="10"/>
        <v>0.7905515419354</v>
      </c>
      <c r="AG59" s="32">
        <f t="shared" si="10"/>
        <v>0</v>
      </c>
      <c r="AH59" s="33">
        <f t="shared" si="10"/>
        <v>0</v>
      </c>
      <c r="AI59" s="33">
        <f t="shared" si="10"/>
        <v>0</v>
      </c>
      <c r="AJ59" s="33">
        <f t="shared" si="10"/>
        <v>0</v>
      </c>
      <c r="AK59" s="38">
        <f t="shared" si="10"/>
        <v>0</v>
      </c>
      <c r="AL59" s="32">
        <f t="shared" si="10"/>
        <v>0</v>
      </c>
      <c r="AM59" s="33">
        <f t="shared" si="10"/>
        <v>0</v>
      </c>
      <c r="AN59" s="33">
        <f t="shared" si="10"/>
        <v>0</v>
      </c>
      <c r="AO59" s="33">
        <f t="shared" si="10"/>
        <v>0</v>
      </c>
      <c r="AP59" s="38">
        <f t="shared" si="10"/>
        <v>0</v>
      </c>
      <c r="AQ59" s="32">
        <f t="shared" si="10"/>
        <v>0</v>
      </c>
      <c r="AR59" s="33">
        <f t="shared" si="10"/>
        <v>0</v>
      </c>
      <c r="AS59" s="33">
        <f t="shared" si="10"/>
        <v>0</v>
      </c>
      <c r="AT59" s="33">
        <f t="shared" si="10"/>
        <v>0</v>
      </c>
      <c r="AU59" s="38">
        <f t="shared" si="10"/>
        <v>0</v>
      </c>
      <c r="AV59" s="32">
        <f t="shared" si="10"/>
        <v>2.6276354236993993</v>
      </c>
      <c r="AW59" s="33">
        <f t="shared" si="10"/>
        <v>6.6869829010000003E-4</v>
      </c>
      <c r="AX59" s="33">
        <f t="shared" si="10"/>
        <v>0</v>
      </c>
      <c r="AY59" s="33">
        <f t="shared" si="10"/>
        <v>0</v>
      </c>
      <c r="AZ59" s="38">
        <f t="shared" si="10"/>
        <v>0.76257055406400009</v>
      </c>
      <c r="BA59" s="32">
        <f t="shared" si="10"/>
        <v>0</v>
      </c>
      <c r="BB59" s="33">
        <f t="shared" si="10"/>
        <v>0</v>
      </c>
      <c r="BC59" s="33">
        <f t="shared" si="10"/>
        <v>0</v>
      </c>
      <c r="BD59" s="33">
        <f t="shared" si="10"/>
        <v>0</v>
      </c>
      <c r="BE59" s="38">
        <f t="shared" si="10"/>
        <v>0</v>
      </c>
      <c r="BF59" s="32">
        <f t="shared" si="10"/>
        <v>0.96958892837760002</v>
      </c>
      <c r="BG59" s="33">
        <f t="shared" si="10"/>
        <v>4.8368709000000001E-6</v>
      </c>
      <c r="BH59" s="33">
        <f t="shared" si="10"/>
        <v>0</v>
      </c>
      <c r="BI59" s="33">
        <f t="shared" si="10"/>
        <v>0</v>
      </c>
      <c r="BJ59" s="38">
        <f t="shared" si="10"/>
        <v>0</v>
      </c>
      <c r="BK59" s="83">
        <f t="shared" si="10"/>
        <v>43.845529534863694</v>
      </c>
    </row>
    <row r="60" spans="1:65" ht="6" customHeight="1" x14ac:dyDescent="0.2">
      <c r="A60" s="4"/>
      <c r="B60" s="21"/>
    </row>
    <row r="61" spans="1:65" x14ac:dyDescent="0.2">
      <c r="A61" s="4"/>
      <c r="B61" s="4" t="s">
        <v>29</v>
      </c>
      <c r="L61" s="16" t="s">
        <v>41</v>
      </c>
    </row>
    <row r="62" spans="1:65" x14ac:dyDescent="0.2">
      <c r="A62" s="4"/>
      <c r="B62" s="4" t="s">
        <v>30</v>
      </c>
      <c r="C62" s="43"/>
      <c r="L62" s="4" t="s">
        <v>33</v>
      </c>
    </row>
    <row r="63" spans="1:65" x14ac:dyDescent="0.2">
      <c r="L63" s="4" t="s">
        <v>34</v>
      </c>
      <c r="BK63" s="43"/>
    </row>
    <row r="64" spans="1:65" x14ac:dyDescent="0.2">
      <c r="B64" s="4" t="s">
        <v>36</v>
      </c>
      <c r="L64" s="4" t="s">
        <v>101</v>
      </c>
    </row>
    <row r="65" spans="2:12" x14ac:dyDescent="0.2">
      <c r="B65" s="4" t="s">
        <v>37</v>
      </c>
      <c r="L65" s="4" t="s">
        <v>103</v>
      </c>
    </row>
    <row r="66" spans="2:12" x14ac:dyDescent="0.2">
      <c r="B66" s="4"/>
      <c r="L66" s="4" t="s">
        <v>35</v>
      </c>
    </row>
    <row r="74" spans="2:12" x14ac:dyDescent="0.2">
      <c r="B74" s="4"/>
    </row>
  </sheetData>
  <mergeCells count="49">
    <mergeCell ref="C7:BK7"/>
    <mergeCell ref="C6:BK6"/>
    <mergeCell ref="C3:L3"/>
    <mergeCell ref="H4:L4"/>
    <mergeCell ref="R4:V4"/>
    <mergeCell ref="AG4:AK4"/>
    <mergeCell ref="AQ3:AZ3"/>
    <mergeCell ref="BF4:BJ4"/>
    <mergeCell ref="AV4:AZ4"/>
    <mergeCell ref="C4:G4"/>
    <mergeCell ref="M4:Q4"/>
    <mergeCell ref="AG3:AP3"/>
    <mergeCell ref="AL4:AP4"/>
    <mergeCell ref="AQ4:AU4"/>
    <mergeCell ref="AB4:AF4"/>
    <mergeCell ref="BA4:BE4"/>
    <mergeCell ref="C13:BK13"/>
    <mergeCell ref="C16:BK16"/>
    <mergeCell ref="C19:BK19"/>
    <mergeCell ref="C22:BK22"/>
    <mergeCell ref="A1:A5"/>
    <mergeCell ref="W4:AA4"/>
    <mergeCell ref="C1:BK1"/>
    <mergeCell ref="BA3:BJ3"/>
    <mergeCell ref="BK2:BK5"/>
    <mergeCell ref="W3:AF3"/>
    <mergeCell ref="M3:V3"/>
    <mergeCell ref="B1:B5"/>
    <mergeCell ref="C2:V2"/>
    <mergeCell ref="W2:AP2"/>
    <mergeCell ref="AQ2:BJ2"/>
    <mergeCell ref="C10:BK10"/>
    <mergeCell ref="C37:BK37"/>
    <mergeCell ref="C56:BK56"/>
    <mergeCell ref="C28:BK28"/>
    <mergeCell ref="C26:BK26"/>
    <mergeCell ref="C31:BK31"/>
    <mergeCell ref="C35:BK35"/>
    <mergeCell ref="C36:BK36"/>
    <mergeCell ref="C40:BK40"/>
    <mergeCell ref="C27:BK27"/>
    <mergeCell ref="C57:BK57"/>
    <mergeCell ref="C41:BK41"/>
    <mergeCell ref="C42:BK42"/>
    <mergeCell ref="C45:BK45"/>
    <mergeCell ref="C49:BK49"/>
    <mergeCell ref="C50:BK50"/>
    <mergeCell ref="C51:BK51"/>
    <mergeCell ref="C54:BK54"/>
  </mergeCells>
  <pageMargins left="0.7" right="0.7" top="0.37" bottom="0.37" header="0.3" footer="0.3"/>
  <pageSetup paperSize="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47"/>
  <sheetViews>
    <sheetView zoomScale="98" zoomScaleNormal="98" workbookViewId="0"/>
  </sheetViews>
  <sheetFormatPr defaultRowHeight="12.75" x14ac:dyDescent="0.2"/>
  <cols>
    <col min="1" max="1" width="2.28515625" customWidth="1"/>
    <col min="3" max="3" width="25.28515625" bestFit="1" customWidth="1"/>
    <col min="4" max="4" width="14.5703125" bestFit="1" customWidth="1"/>
    <col min="5" max="5" width="19" bestFit="1" customWidth="1"/>
    <col min="6" max="6" width="19.7109375" bestFit="1" customWidth="1"/>
    <col min="7" max="7" width="10.7109375" bestFit="1" customWidth="1"/>
    <col min="8" max="8" width="20.5703125" bestFit="1" customWidth="1"/>
    <col min="9" max="9" width="17.28515625" bestFit="1" customWidth="1"/>
    <col min="10" max="10" width="18.42578125" bestFit="1" customWidth="1"/>
    <col min="11" max="11" width="13.42578125" style="45" bestFit="1" customWidth="1"/>
    <col min="12" max="12" width="21.28515625" bestFit="1" customWidth="1"/>
    <col min="13" max="13" width="20.5703125" bestFit="1" customWidth="1"/>
    <col min="257" max="257" width="2.28515625" customWidth="1"/>
    <col min="259" max="259" width="25.28515625" bestFit="1" customWidth="1"/>
    <col min="260" max="260" width="14.5703125" bestFit="1" customWidth="1"/>
    <col min="261" max="261" width="19" bestFit="1" customWidth="1"/>
    <col min="262" max="262" width="19.7109375" bestFit="1" customWidth="1"/>
    <col min="263" max="263" width="10.7109375" bestFit="1" customWidth="1"/>
    <col min="264" max="264" width="20.5703125" bestFit="1" customWidth="1"/>
    <col min="265" max="265" width="17.28515625" bestFit="1" customWidth="1"/>
    <col min="266" max="266" width="18.42578125" bestFit="1" customWidth="1"/>
    <col min="267" max="267" width="13.42578125" bestFit="1" customWidth="1"/>
    <col min="268" max="268" width="21.28515625" bestFit="1" customWidth="1"/>
    <col min="269" max="269" width="20.5703125" bestFit="1" customWidth="1"/>
    <col min="513" max="513" width="2.28515625" customWidth="1"/>
    <col min="515" max="515" width="25.28515625" bestFit="1" customWidth="1"/>
    <col min="516" max="516" width="14.5703125" bestFit="1" customWidth="1"/>
    <col min="517" max="517" width="19" bestFit="1" customWidth="1"/>
    <col min="518" max="518" width="19.7109375" bestFit="1" customWidth="1"/>
    <col min="519" max="519" width="10.7109375" bestFit="1" customWidth="1"/>
    <col min="520" max="520" width="20.5703125" bestFit="1" customWidth="1"/>
    <col min="521" max="521" width="17.28515625" bestFit="1" customWidth="1"/>
    <col min="522" max="522" width="18.42578125" bestFit="1" customWidth="1"/>
    <col min="523" max="523" width="13.42578125" bestFit="1" customWidth="1"/>
    <col min="524" max="524" width="21.28515625" bestFit="1" customWidth="1"/>
    <col min="525" max="525" width="20.5703125" bestFit="1" customWidth="1"/>
    <col min="769" max="769" width="2.28515625" customWidth="1"/>
    <col min="771" max="771" width="25.28515625" bestFit="1" customWidth="1"/>
    <col min="772" max="772" width="14.5703125" bestFit="1" customWidth="1"/>
    <col min="773" max="773" width="19" bestFit="1" customWidth="1"/>
    <col min="774" max="774" width="19.7109375" bestFit="1" customWidth="1"/>
    <col min="775" max="775" width="10.7109375" bestFit="1" customWidth="1"/>
    <col min="776" max="776" width="20.5703125" bestFit="1" customWidth="1"/>
    <col min="777" max="777" width="17.28515625" bestFit="1" customWidth="1"/>
    <col min="778" max="778" width="18.42578125" bestFit="1" customWidth="1"/>
    <col min="779" max="779" width="13.42578125" bestFit="1" customWidth="1"/>
    <col min="780" max="780" width="21.28515625" bestFit="1" customWidth="1"/>
    <col min="781" max="781" width="20.5703125" bestFit="1" customWidth="1"/>
    <col min="1025" max="1025" width="2.28515625" customWidth="1"/>
    <col min="1027" max="1027" width="25.28515625" bestFit="1" customWidth="1"/>
    <col min="1028" max="1028" width="14.5703125" bestFit="1" customWidth="1"/>
    <col min="1029" max="1029" width="19" bestFit="1" customWidth="1"/>
    <col min="1030" max="1030" width="19.7109375" bestFit="1" customWidth="1"/>
    <col min="1031" max="1031" width="10.7109375" bestFit="1" customWidth="1"/>
    <col min="1032" max="1032" width="20.5703125" bestFit="1" customWidth="1"/>
    <col min="1033" max="1033" width="17.28515625" bestFit="1" customWidth="1"/>
    <col min="1034" max="1034" width="18.42578125" bestFit="1" customWidth="1"/>
    <col min="1035" max="1035" width="13.42578125" bestFit="1" customWidth="1"/>
    <col min="1036" max="1036" width="21.28515625" bestFit="1" customWidth="1"/>
    <col min="1037" max="1037" width="20.5703125" bestFit="1" customWidth="1"/>
    <col min="1281" max="1281" width="2.28515625" customWidth="1"/>
    <col min="1283" max="1283" width="25.28515625" bestFit="1" customWidth="1"/>
    <col min="1284" max="1284" width="14.5703125" bestFit="1" customWidth="1"/>
    <col min="1285" max="1285" width="19" bestFit="1" customWidth="1"/>
    <col min="1286" max="1286" width="19.7109375" bestFit="1" customWidth="1"/>
    <col min="1287" max="1287" width="10.7109375" bestFit="1" customWidth="1"/>
    <col min="1288" max="1288" width="20.5703125" bestFit="1" customWidth="1"/>
    <col min="1289" max="1289" width="17.28515625" bestFit="1" customWidth="1"/>
    <col min="1290" max="1290" width="18.42578125" bestFit="1" customWidth="1"/>
    <col min="1291" max="1291" width="13.42578125" bestFit="1" customWidth="1"/>
    <col min="1292" max="1292" width="21.28515625" bestFit="1" customWidth="1"/>
    <col min="1293" max="1293" width="20.5703125" bestFit="1" customWidth="1"/>
    <col min="1537" max="1537" width="2.28515625" customWidth="1"/>
    <col min="1539" max="1539" width="25.28515625" bestFit="1" customWidth="1"/>
    <col min="1540" max="1540" width="14.5703125" bestFit="1" customWidth="1"/>
    <col min="1541" max="1541" width="19" bestFit="1" customWidth="1"/>
    <col min="1542" max="1542" width="19.7109375" bestFit="1" customWidth="1"/>
    <col min="1543" max="1543" width="10.7109375" bestFit="1" customWidth="1"/>
    <col min="1544" max="1544" width="20.5703125" bestFit="1" customWidth="1"/>
    <col min="1545" max="1545" width="17.28515625" bestFit="1" customWidth="1"/>
    <col min="1546" max="1546" width="18.42578125" bestFit="1" customWidth="1"/>
    <col min="1547" max="1547" width="13.42578125" bestFit="1" customWidth="1"/>
    <col min="1548" max="1548" width="21.28515625" bestFit="1" customWidth="1"/>
    <col min="1549" max="1549" width="20.5703125" bestFit="1" customWidth="1"/>
    <col min="1793" max="1793" width="2.28515625" customWidth="1"/>
    <col min="1795" max="1795" width="25.28515625" bestFit="1" customWidth="1"/>
    <col min="1796" max="1796" width="14.5703125" bestFit="1" customWidth="1"/>
    <col min="1797" max="1797" width="19" bestFit="1" customWidth="1"/>
    <col min="1798" max="1798" width="19.7109375" bestFit="1" customWidth="1"/>
    <col min="1799" max="1799" width="10.7109375" bestFit="1" customWidth="1"/>
    <col min="1800" max="1800" width="20.5703125" bestFit="1" customWidth="1"/>
    <col min="1801" max="1801" width="17.28515625" bestFit="1" customWidth="1"/>
    <col min="1802" max="1802" width="18.42578125" bestFit="1" customWidth="1"/>
    <col min="1803" max="1803" width="13.42578125" bestFit="1" customWidth="1"/>
    <col min="1804" max="1804" width="21.28515625" bestFit="1" customWidth="1"/>
    <col min="1805" max="1805" width="20.5703125" bestFit="1" customWidth="1"/>
    <col min="2049" max="2049" width="2.28515625" customWidth="1"/>
    <col min="2051" max="2051" width="25.28515625" bestFit="1" customWidth="1"/>
    <col min="2052" max="2052" width="14.5703125" bestFit="1" customWidth="1"/>
    <col min="2053" max="2053" width="19" bestFit="1" customWidth="1"/>
    <col min="2054" max="2054" width="19.7109375" bestFit="1" customWidth="1"/>
    <col min="2055" max="2055" width="10.7109375" bestFit="1" customWidth="1"/>
    <col min="2056" max="2056" width="20.5703125" bestFit="1" customWidth="1"/>
    <col min="2057" max="2057" width="17.28515625" bestFit="1" customWidth="1"/>
    <col min="2058" max="2058" width="18.42578125" bestFit="1" customWidth="1"/>
    <col min="2059" max="2059" width="13.42578125" bestFit="1" customWidth="1"/>
    <col min="2060" max="2060" width="21.28515625" bestFit="1" customWidth="1"/>
    <col min="2061" max="2061" width="20.5703125" bestFit="1" customWidth="1"/>
    <col min="2305" max="2305" width="2.28515625" customWidth="1"/>
    <col min="2307" max="2307" width="25.28515625" bestFit="1" customWidth="1"/>
    <col min="2308" max="2308" width="14.5703125" bestFit="1" customWidth="1"/>
    <col min="2309" max="2309" width="19" bestFit="1" customWidth="1"/>
    <col min="2310" max="2310" width="19.7109375" bestFit="1" customWidth="1"/>
    <col min="2311" max="2311" width="10.7109375" bestFit="1" customWidth="1"/>
    <col min="2312" max="2312" width="20.5703125" bestFit="1" customWidth="1"/>
    <col min="2313" max="2313" width="17.28515625" bestFit="1" customWidth="1"/>
    <col min="2314" max="2314" width="18.42578125" bestFit="1" customWidth="1"/>
    <col min="2315" max="2315" width="13.42578125" bestFit="1" customWidth="1"/>
    <col min="2316" max="2316" width="21.28515625" bestFit="1" customWidth="1"/>
    <col min="2317" max="2317" width="20.5703125" bestFit="1" customWidth="1"/>
    <col min="2561" max="2561" width="2.28515625" customWidth="1"/>
    <col min="2563" max="2563" width="25.28515625" bestFit="1" customWidth="1"/>
    <col min="2564" max="2564" width="14.5703125" bestFit="1" customWidth="1"/>
    <col min="2565" max="2565" width="19" bestFit="1" customWidth="1"/>
    <col min="2566" max="2566" width="19.7109375" bestFit="1" customWidth="1"/>
    <col min="2567" max="2567" width="10.7109375" bestFit="1" customWidth="1"/>
    <col min="2568" max="2568" width="20.5703125" bestFit="1" customWidth="1"/>
    <col min="2569" max="2569" width="17.28515625" bestFit="1" customWidth="1"/>
    <col min="2570" max="2570" width="18.42578125" bestFit="1" customWidth="1"/>
    <col min="2571" max="2571" width="13.42578125" bestFit="1" customWidth="1"/>
    <col min="2572" max="2572" width="21.28515625" bestFit="1" customWidth="1"/>
    <col min="2573" max="2573" width="20.5703125" bestFit="1" customWidth="1"/>
    <col min="2817" max="2817" width="2.28515625" customWidth="1"/>
    <col min="2819" max="2819" width="25.28515625" bestFit="1" customWidth="1"/>
    <col min="2820" max="2820" width="14.5703125" bestFit="1" customWidth="1"/>
    <col min="2821" max="2821" width="19" bestFit="1" customWidth="1"/>
    <col min="2822" max="2822" width="19.7109375" bestFit="1" customWidth="1"/>
    <col min="2823" max="2823" width="10.7109375" bestFit="1" customWidth="1"/>
    <col min="2824" max="2824" width="20.5703125" bestFit="1" customWidth="1"/>
    <col min="2825" max="2825" width="17.28515625" bestFit="1" customWidth="1"/>
    <col min="2826" max="2826" width="18.42578125" bestFit="1" customWidth="1"/>
    <col min="2827" max="2827" width="13.42578125" bestFit="1" customWidth="1"/>
    <col min="2828" max="2828" width="21.28515625" bestFit="1" customWidth="1"/>
    <col min="2829" max="2829" width="20.5703125" bestFit="1" customWidth="1"/>
    <col min="3073" max="3073" width="2.28515625" customWidth="1"/>
    <col min="3075" max="3075" width="25.28515625" bestFit="1" customWidth="1"/>
    <col min="3076" max="3076" width="14.5703125" bestFit="1" customWidth="1"/>
    <col min="3077" max="3077" width="19" bestFit="1" customWidth="1"/>
    <col min="3078" max="3078" width="19.7109375" bestFit="1" customWidth="1"/>
    <col min="3079" max="3079" width="10.7109375" bestFit="1" customWidth="1"/>
    <col min="3080" max="3080" width="20.5703125" bestFit="1" customWidth="1"/>
    <col min="3081" max="3081" width="17.28515625" bestFit="1" customWidth="1"/>
    <col min="3082" max="3082" width="18.42578125" bestFit="1" customWidth="1"/>
    <col min="3083" max="3083" width="13.42578125" bestFit="1" customWidth="1"/>
    <col min="3084" max="3084" width="21.28515625" bestFit="1" customWidth="1"/>
    <col min="3085" max="3085" width="20.5703125" bestFit="1" customWidth="1"/>
    <col min="3329" max="3329" width="2.28515625" customWidth="1"/>
    <col min="3331" max="3331" width="25.28515625" bestFit="1" customWidth="1"/>
    <col min="3332" max="3332" width="14.5703125" bestFit="1" customWidth="1"/>
    <col min="3333" max="3333" width="19" bestFit="1" customWidth="1"/>
    <col min="3334" max="3334" width="19.7109375" bestFit="1" customWidth="1"/>
    <col min="3335" max="3335" width="10.7109375" bestFit="1" customWidth="1"/>
    <col min="3336" max="3336" width="20.5703125" bestFit="1" customWidth="1"/>
    <col min="3337" max="3337" width="17.28515625" bestFit="1" customWidth="1"/>
    <col min="3338" max="3338" width="18.42578125" bestFit="1" customWidth="1"/>
    <col min="3339" max="3339" width="13.42578125" bestFit="1" customWidth="1"/>
    <col min="3340" max="3340" width="21.28515625" bestFit="1" customWidth="1"/>
    <col min="3341" max="3341" width="20.5703125" bestFit="1" customWidth="1"/>
    <col min="3585" max="3585" width="2.28515625" customWidth="1"/>
    <col min="3587" max="3587" width="25.28515625" bestFit="1" customWidth="1"/>
    <col min="3588" max="3588" width="14.5703125" bestFit="1" customWidth="1"/>
    <col min="3589" max="3589" width="19" bestFit="1" customWidth="1"/>
    <col min="3590" max="3590" width="19.7109375" bestFit="1" customWidth="1"/>
    <col min="3591" max="3591" width="10.7109375" bestFit="1" customWidth="1"/>
    <col min="3592" max="3592" width="20.5703125" bestFit="1" customWidth="1"/>
    <col min="3593" max="3593" width="17.28515625" bestFit="1" customWidth="1"/>
    <col min="3594" max="3594" width="18.42578125" bestFit="1" customWidth="1"/>
    <col min="3595" max="3595" width="13.42578125" bestFit="1" customWidth="1"/>
    <col min="3596" max="3596" width="21.28515625" bestFit="1" customWidth="1"/>
    <col min="3597" max="3597" width="20.5703125" bestFit="1" customWidth="1"/>
    <col min="3841" max="3841" width="2.28515625" customWidth="1"/>
    <col min="3843" max="3843" width="25.28515625" bestFit="1" customWidth="1"/>
    <col min="3844" max="3844" width="14.5703125" bestFit="1" customWidth="1"/>
    <col min="3845" max="3845" width="19" bestFit="1" customWidth="1"/>
    <col min="3846" max="3846" width="19.7109375" bestFit="1" customWidth="1"/>
    <col min="3847" max="3847" width="10.7109375" bestFit="1" customWidth="1"/>
    <col min="3848" max="3848" width="20.5703125" bestFit="1" customWidth="1"/>
    <col min="3849" max="3849" width="17.28515625" bestFit="1" customWidth="1"/>
    <col min="3850" max="3850" width="18.42578125" bestFit="1" customWidth="1"/>
    <col min="3851" max="3851" width="13.42578125" bestFit="1" customWidth="1"/>
    <col min="3852" max="3852" width="21.28515625" bestFit="1" customWidth="1"/>
    <col min="3853" max="3853" width="20.5703125" bestFit="1" customWidth="1"/>
    <col min="4097" max="4097" width="2.28515625" customWidth="1"/>
    <col min="4099" max="4099" width="25.28515625" bestFit="1" customWidth="1"/>
    <col min="4100" max="4100" width="14.5703125" bestFit="1" customWidth="1"/>
    <col min="4101" max="4101" width="19" bestFit="1" customWidth="1"/>
    <col min="4102" max="4102" width="19.7109375" bestFit="1" customWidth="1"/>
    <col min="4103" max="4103" width="10.7109375" bestFit="1" customWidth="1"/>
    <col min="4104" max="4104" width="20.5703125" bestFit="1" customWidth="1"/>
    <col min="4105" max="4105" width="17.28515625" bestFit="1" customWidth="1"/>
    <col min="4106" max="4106" width="18.42578125" bestFit="1" customWidth="1"/>
    <col min="4107" max="4107" width="13.42578125" bestFit="1" customWidth="1"/>
    <col min="4108" max="4108" width="21.28515625" bestFit="1" customWidth="1"/>
    <col min="4109" max="4109" width="20.5703125" bestFit="1" customWidth="1"/>
    <col min="4353" max="4353" width="2.28515625" customWidth="1"/>
    <col min="4355" max="4355" width="25.28515625" bestFit="1" customWidth="1"/>
    <col min="4356" max="4356" width="14.5703125" bestFit="1" customWidth="1"/>
    <col min="4357" max="4357" width="19" bestFit="1" customWidth="1"/>
    <col min="4358" max="4358" width="19.7109375" bestFit="1" customWidth="1"/>
    <col min="4359" max="4359" width="10.7109375" bestFit="1" customWidth="1"/>
    <col min="4360" max="4360" width="20.5703125" bestFit="1" customWidth="1"/>
    <col min="4361" max="4361" width="17.28515625" bestFit="1" customWidth="1"/>
    <col min="4362" max="4362" width="18.42578125" bestFit="1" customWidth="1"/>
    <col min="4363" max="4363" width="13.42578125" bestFit="1" customWidth="1"/>
    <col min="4364" max="4364" width="21.28515625" bestFit="1" customWidth="1"/>
    <col min="4365" max="4365" width="20.5703125" bestFit="1" customWidth="1"/>
    <col min="4609" max="4609" width="2.28515625" customWidth="1"/>
    <col min="4611" max="4611" width="25.28515625" bestFit="1" customWidth="1"/>
    <col min="4612" max="4612" width="14.5703125" bestFit="1" customWidth="1"/>
    <col min="4613" max="4613" width="19" bestFit="1" customWidth="1"/>
    <col min="4614" max="4614" width="19.7109375" bestFit="1" customWidth="1"/>
    <col min="4615" max="4615" width="10.7109375" bestFit="1" customWidth="1"/>
    <col min="4616" max="4616" width="20.5703125" bestFit="1" customWidth="1"/>
    <col min="4617" max="4617" width="17.28515625" bestFit="1" customWidth="1"/>
    <col min="4618" max="4618" width="18.42578125" bestFit="1" customWidth="1"/>
    <col min="4619" max="4619" width="13.42578125" bestFit="1" customWidth="1"/>
    <col min="4620" max="4620" width="21.28515625" bestFit="1" customWidth="1"/>
    <col min="4621" max="4621" width="20.5703125" bestFit="1" customWidth="1"/>
    <col min="4865" max="4865" width="2.28515625" customWidth="1"/>
    <col min="4867" max="4867" width="25.28515625" bestFit="1" customWidth="1"/>
    <col min="4868" max="4868" width="14.5703125" bestFit="1" customWidth="1"/>
    <col min="4869" max="4869" width="19" bestFit="1" customWidth="1"/>
    <col min="4870" max="4870" width="19.7109375" bestFit="1" customWidth="1"/>
    <col min="4871" max="4871" width="10.7109375" bestFit="1" customWidth="1"/>
    <col min="4872" max="4872" width="20.5703125" bestFit="1" customWidth="1"/>
    <col min="4873" max="4873" width="17.28515625" bestFit="1" customWidth="1"/>
    <col min="4874" max="4874" width="18.42578125" bestFit="1" customWidth="1"/>
    <col min="4875" max="4875" width="13.42578125" bestFit="1" customWidth="1"/>
    <col min="4876" max="4876" width="21.28515625" bestFit="1" customWidth="1"/>
    <col min="4877" max="4877" width="20.5703125" bestFit="1" customWidth="1"/>
    <col min="5121" max="5121" width="2.28515625" customWidth="1"/>
    <col min="5123" max="5123" width="25.28515625" bestFit="1" customWidth="1"/>
    <col min="5124" max="5124" width="14.5703125" bestFit="1" customWidth="1"/>
    <col min="5125" max="5125" width="19" bestFit="1" customWidth="1"/>
    <col min="5126" max="5126" width="19.7109375" bestFit="1" customWidth="1"/>
    <col min="5127" max="5127" width="10.7109375" bestFit="1" customWidth="1"/>
    <col min="5128" max="5128" width="20.5703125" bestFit="1" customWidth="1"/>
    <col min="5129" max="5129" width="17.28515625" bestFit="1" customWidth="1"/>
    <col min="5130" max="5130" width="18.42578125" bestFit="1" customWidth="1"/>
    <col min="5131" max="5131" width="13.42578125" bestFit="1" customWidth="1"/>
    <col min="5132" max="5132" width="21.28515625" bestFit="1" customWidth="1"/>
    <col min="5133" max="5133" width="20.5703125" bestFit="1" customWidth="1"/>
    <col min="5377" max="5377" width="2.28515625" customWidth="1"/>
    <col min="5379" max="5379" width="25.28515625" bestFit="1" customWidth="1"/>
    <col min="5380" max="5380" width="14.5703125" bestFit="1" customWidth="1"/>
    <col min="5381" max="5381" width="19" bestFit="1" customWidth="1"/>
    <col min="5382" max="5382" width="19.7109375" bestFit="1" customWidth="1"/>
    <col min="5383" max="5383" width="10.7109375" bestFit="1" customWidth="1"/>
    <col min="5384" max="5384" width="20.5703125" bestFit="1" customWidth="1"/>
    <col min="5385" max="5385" width="17.28515625" bestFit="1" customWidth="1"/>
    <col min="5386" max="5386" width="18.42578125" bestFit="1" customWidth="1"/>
    <col min="5387" max="5387" width="13.42578125" bestFit="1" customWidth="1"/>
    <col min="5388" max="5388" width="21.28515625" bestFit="1" customWidth="1"/>
    <col min="5389" max="5389" width="20.5703125" bestFit="1" customWidth="1"/>
    <col min="5633" max="5633" width="2.28515625" customWidth="1"/>
    <col min="5635" max="5635" width="25.28515625" bestFit="1" customWidth="1"/>
    <col min="5636" max="5636" width="14.5703125" bestFit="1" customWidth="1"/>
    <col min="5637" max="5637" width="19" bestFit="1" customWidth="1"/>
    <col min="5638" max="5638" width="19.7109375" bestFit="1" customWidth="1"/>
    <col min="5639" max="5639" width="10.7109375" bestFit="1" customWidth="1"/>
    <col min="5640" max="5640" width="20.5703125" bestFit="1" customWidth="1"/>
    <col min="5641" max="5641" width="17.28515625" bestFit="1" customWidth="1"/>
    <col min="5642" max="5642" width="18.42578125" bestFit="1" customWidth="1"/>
    <col min="5643" max="5643" width="13.42578125" bestFit="1" customWidth="1"/>
    <col min="5644" max="5644" width="21.28515625" bestFit="1" customWidth="1"/>
    <col min="5645" max="5645" width="20.5703125" bestFit="1" customWidth="1"/>
    <col min="5889" max="5889" width="2.28515625" customWidth="1"/>
    <col min="5891" max="5891" width="25.28515625" bestFit="1" customWidth="1"/>
    <col min="5892" max="5892" width="14.5703125" bestFit="1" customWidth="1"/>
    <col min="5893" max="5893" width="19" bestFit="1" customWidth="1"/>
    <col min="5894" max="5894" width="19.7109375" bestFit="1" customWidth="1"/>
    <col min="5895" max="5895" width="10.7109375" bestFit="1" customWidth="1"/>
    <col min="5896" max="5896" width="20.5703125" bestFit="1" customWidth="1"/>
    <col min="5897" max="5897" width="17.28515625" bestFit="1" customWidth="1"/>
    <col min="5898" max="5898" width="18.42578125" bestFit="1" customWidth="1"/>
    <col min="5899" max="5899" width="13.42578125" bestFit="1" customWidth="1"/>
    <col min="5900" max="5900" width="21.28515625" bestFit="1" customWidth="1"/>
    <col min="5901" max="5901" width="20.5703125" bestFit="1" customWidth="1"/>
    <col min="6145" max="6145" width="2.28515625" customWidth="1"/>
    <col min="6147" max="6147" width="25.28515625" bestFit="1" customWidth="1"/>
    <col min="6148" max="6148" width="14.5703125" bestFit="1" customWidth="1"/>
    <col min="6149" max="6149" width="19" bestFit="1" customWidth="1"/>
    <col min="6150" max="6150" width="19.7109375" bestFit="1" customWidth="1"/>
    <col min="6151" max="6151" width="10.7109375" bestFit="1" customWidth="1"/>
    <col min="6152" max="6152" width="20.5703125" bestFit="1" customWidth="1"/>
    <col min="6153" max="6153" width="17.28515625" bestFit="1" customWidth="1"/>
    <col min="6154" max="6154" width="18.42578125" bestFit="1" customWidth="1"/>
    <col min="6155" max="6155" width="13.42578125" bestFit="1" customWidth="1"/>
    <col min="6156" max="6156" width="21.28515625" bestFit="1" customWidth="1"/>
    <col min="6157" max="6157" width="20.5703125" bestFit="1" customWidth="1"/>
    <col min="6401" max="6401" width="2.28515625" customWidth="1"/>
    <col min="6403" max="6403" width="25.28515625" bestFit="1" customWidth="1"/>
    <col min="6404" max="6404" width="14.5703125" bestFit="1" customWidth="1"/>
    <col min="6405" max="6405" width="19" bestFit="1" customWidth="1"/>
    <col min="6406" max="6406" width="19.7109375" bestFit="1" customWidth="1"/>
    <col min="6407" max="6407" width="10.7109375" bestFit="1" customWidth="1"/>
    <col min="6408" max="6408" width="20.5703125" bestFit="1" customWidth="1"/>
    <col min="6409" max="6409" width="17.28515625" bestFit="1" customWidth="1"/>
    <col min="6410" max="6410" width="18.42578125" bestFit="1" customWidth="1"/>
    <col min="6411" max="6411" width="13.42578125" bestFit="1" customWidth="1"/>
    <col min="6412" max="6412" width="21.28515625" bestFit="1" customWidth="1"/>
    <col min="6413" max="6413" width="20.5703125" bestFit="1" customWidth="1"/>
    <col min="6657" max="6657" width="2.28515625" customWidth="1"/>
    <col min="6659" max="6659" width="25.28515625" bestFit="1" customWidth="1"/>
    <col min="6660" max="6660" width="14.5703125" bestFit="1" customWidth="1"/>
    <col min="6661" max="6661" width="19" bestFit="1" customWidth="1"/>
    <col min="6662" max="6662" width="19.7109375" bestFit="1" customWidth="1"/>
    <col min="6663" max="6663" width="10.7109375" bestFit="1" customWidth="1"/>
    <col min="6664" max="6664" width="20.5703125" bestFit="1" customWidth="1"/>
    <col min="6665" max="6665" width="17.28515625" bestFit="1" customWidth="1"/>
    <col min="6666" max="6666" width="18.42578125" bestFit="1" customWidth="1"/>
    <col min="6667" max="6667" width="13.42578125" bestFit="1" customWidth="1"/>
    <col min="6668" max="6668" width="21.28515625" bestFit="1" customWidth="1"/>
    <col min="6669" max="6669" width="20.5703125" bestFit="1" customWidth="1"/>
    <col min="6913" max="6913" width="2.28515625" customWidth="1"/>
    <col min="6915" max="6915" width="25.28515625" bestFit="1" customWidth="1"/>
    <col min="6916" max="6916" width="14.5703125" bestFit="1" customWidth="1"/>
    <col min="6917" max="6917" width="19" bestFit="1" customWidth="1"/>
    <col min="6918" max="6918" width="19.7109375" bestFit="1" customWidth="1"/>
    <col min="6919" max="6919" width="10.7109375" bestFit="1" customWidth="1"/>
    <col min="6920" max="6920" width="20.5703125" bestFit="1" customWidth="1"/>
    <col min="6921" max="6921" width="17.28515625" bestFit="1" customWidth="1"/>
    <col min="6922" max="6922" width="18.42578125" bestFit="1" customWidth="1"/>
    <col min="6923" max="6923" width="13.42578125" bestFit="1" customWidth="1"/>
    <col min="6924" max="6924" width="21.28515625" bestFit="1" customWidth="1"/>
    <col min="6925" max="6925" width="20.5703125" bestFit="1" customWidth="1"/>
    <col min="7169" max="7169" width="2.28515625" customWidth="1"/>
    <col min="7171" max="7171" width="25.28515625" bestFit="1" customWidth="1"/>
    <col min="7172" max="7172" width="14.5703125" bestFit="1" customWidth="1"/>
    <col min="7173" max="7173" width="19" bestFit="1" customWidth="1"/>
    <col min="7174" max="7174" width="19.7109375" bestFit="1" customWidth="1"/>
    <col min="7175" max="7175" width="10.7109375" bestFit="1" customWidth="1"/>
    <col min="7176" max="7176" width="20.5703125" bestFit="1" customWidth="1"/>
    <col min="7177" max="7177" width="17.28515625" bestFit="1" customWidth="1"/>
    <col min="7178" max="7178" width="18.42578125" bestFit="1" customWidth="1"/>
    <col min="7179" max="7179" width="13.42578125" bestFit="1" customWidth="1"/>
    <col min="7180" max="7180" width="21.28515625" bestFit="1" customWidth="1"/>
    <col min="7181" max="7181" width="20.5703125" bestFit="1" customWidth="1"/>
    <col min="7425" max="7425" width="2.28515625" customWidth="1"/>
    <col min="7427" max="7427" width="25.28515625" bestFit="1" customWidth="1"/>
    <col min="7428" max="7428" width="14.5703125" bestFit="1" customWidth="1"/>
    <col min="7429" max="7429" width="19" bestFit="1" customWidth="1"/>
    <col min="7430" max="7430" width="19.7109375" bestFit="1" customWidth="1"/>
    <col min="7431" max="7431" width="10.7109375" bestFit="1" customWidth="1"/>
    <col min="7432" max="7432" width="20.5703125" bestFit="1" customWidth="1"/>
    <col min="7433" max="7433" width="17.28515625" bestFit="1" customWidth="1"/>
    <col min="7434" max="7434" width="18.42578125" bestFit="1" customWidth="1"/>
    <col min="7435" max="7435" width="13.42578125" bestFit="1" customWidth="1"/>
    <col min="7436" max="7436" width="21.28515625" bestFit="1" customWidth="1"/>
    <col min="7437" max="7437" width="20.5703125" bestFit="1" customWidth="1"/>
    <col min="7681" max="7681" width="2.28515625" customWidth="1"/>
    <col min="7683" max="7683" width="25.28515625" bestFit="1" customWidth="1"/>
    <col min="7684" max="7684" width="14.5703125" bestFit="1" customWidth="1"/>
    <col min="7685" max="7685" width="19" bestFit="1" customWidth="1"/>
    <col min="7686" max="7686" width="19.7109375" bestFit="1" customWidth="1"/>
    <col min="7687" max="7687" width="10.7109375" bestFit="1" customWidth="1"/>
    <col min="7688" max="7688" width="20.5703125" bestFit="1" customWidth="1"/>
    <col min="7689" max="7689" width="17.28515625" bestFit="1" customWidth="1"/>
    <col min="7690" max="7690" width="18.42578125" bestFit="1" customWidth="1"/>
    <col min="7691" max="7691" width="13.42578125" bestFit="1" customWidth="1"/>
    <col min="7692" max="7692" width="21.28515625" bestFit="1" customWidth="1"/>
    <col min="7693" max="7693" width="20.5703125" bestFit="1" customWidth="1"/>
    <col min="7937" max="7937" width="2.28515625" customWidth="1"/>
    <col min="7939" max="7939" width="25.28515625" bestFit="1" customWidth="1"/>
    <col min="7940" max="7940" width="14.5703125" bestFit="1" customWidth="1"/>
    <col min="7941" max="7941" width="19" bestFit="1" customWidth="1"/>
    <col min="7942" max="7942" width="19.7109375" bestFit="1" customWidth="1"/>
    <col min="7943" max="7943" width="10.7109375" bestFit="1" customWidth="1"/>
    <col min="7944" max="7944" width="20.5703125" bestFit="1" customWidth="1"/>
    <col min="7945" max="7945" width="17.28515625" bestFit="1" customWidth="1"/>
    <col min="7946" max="7946" width="18.42578125" bestFit="1" customWidth="1"/>
    <col min="7947" max="7947" width="13.42578125" bestFit="1" customWidth="1"/>
    <col min="7948" max="7948" width="21.28515625" bestFit="1" customWidth="1"/>
    <col min="7949" max="7949" width="20.5703125" bestFit="1" customWidth="1"/>
    <col min="8193" max="8193" width="2.28515625" customWidth="1"/>
    <col min="8195" max="8195" width="25.28515625" bestFit="1" customWidth="1"/>
    <col min="8196" max="8196" width="14.5703125" bestFit="1" customWidth="1"/>
    <col min="8197" max="8197" width="19" bestFit="1" customWidth="1"/>
    <col min="8198" max="8198" width="19.7109375" bestFit="1" customWidth="1"/>
    <col min="8199" max="8199" width="10.7109375" bestFit="1" customWidth="1"/>
    <col min="8200" max="8200" width="20.5703125" bestFit="1" customWidth="1"/>
    <col min="8201" max="8201" width="17.28515625" bestFit="1" customWidth="1"/>
    <col min="8202" max="8202" width="18.42578125" bestFit="1" customWidth="1"/>
    <col min="8203" max="8203" width="13.42578125" bestFit="1" customWidth="1"/>
    <col min="8204" max="8204" width="21.28515625" bestFit="1" customWidth="1"/>
    <col min="8205" max="8205" width="20.5703125" bestFit="1" customWidth="1"/>
    <col min="8449" max="8449" width="2.28515625" customWidth="1"/>
    <col min="8451" max="8451" width="25.28515625" bestFit="1" customWidth="1"/>
    <col min="8452" max="8452" width="14.5703125" bestFit="1" customWidth="1"/>
    <col min="8453" max="8453" width="19" bestFit="1" customWidth="1"/>
    <col min="8454" max="8454" width="19.7109375" bestFit="1" customWidth="1"/>
    <col min="8455" max="8455" width="10.7109375" bestFit="1" customWidth="1"/>
    <col min="8456" max="8456" width="20.5703125" bestFit="1" customWidth="1"/>
    <col min="8457" max="8457" width="17.28515625" bestFit="1" customWidth="1"/>
    <col min="8458" max="8458" width="18.42578125" bestFit="1" customWidth="1"/>
    <col min="8459" max="8459" width="13.42578125" bestFit="1" customWidth="1"/>
    <col min="8460" max="8460" width="21.28515625" bestFit="1" customWidth="1"/>
    <col min="8461" max="8461" width="20.5703125" bestFit="1" customWidth="1"/>
    <col min="8705" max="8705" width="2.28515625" customWidth="1"/>
    <col min="8707" max="8707" width="25.28515625" bestFit="1" customWidth="1"/>
    <col min="8708" max="8708" width="14.5703125" bestFit="1" customWidth="1"/>
    <col min="8709" max="8709" width="19" bestFit="1" customWidth="1"/>
    <col min="8710" max="8710" width="19.7109375" bestFit="1" customWidth="1"/>
    <col min="8711" max="8711" width="10.7109375" bestFit="1" customWidth="1"/>
    <col min="8712" max="8712" width="20.5703125" bestFit="1" customWidth="1"/>
    <col min="8713" max="8713" width="17.28515625" bestFit="1" customWidth="1"/>
    <col min="8714" max="8714" width="18.42578125" bestFit="1" customWidth="1"/>
    <col min="8715" max="8715" width="13.42578125" bestFit="1" customWidth="1"/>
    <col min="8716" max="8716" width="21.28515625" bestFit="1" customWidth="1"/>
    <col min="8717" max="8717" width="20.5703125" bestFit="1" customWidth="1"/>
    <col min="8961" max="8961" width="2.28515625" customWidth="1"/>
    <col min="8963" max="8963" width="25.28515625" bestFit="1" customWidth="1"/>
    <col min="8964" max="8964" width="14.5703125" bestFit="1" customWidth="1"/>
    <col min="8965" max="8965" width="19" bestFit="1" customWidth="1"/>
    <col min="8966" max="8966" width="19.7109375" bestFit="1" customWidth="1"/>
    <col min="8967" max="8967" width="10.7109375" bestFit="1" customWidth="1"/>
    <col min="8968" max="8968" width="20.5703125" bestFit="1" customWidth="1"/>
    <col min="8969" max="8969" width="17.28515625" bestFit="1" customWidth="1"/>
    <col min="8970" max="8970" width="18.42578125" bestFit="1" customWidth="1"/>
    <col min="8971" max="8971" width="13.42578125" bestFit="1" customWidth="1"/>
    <col min="8972" max="8972" width="21.28515625" bestFit="1" customWidth="1"/>
    <col min="8973" max="8973" width="20.5703125" bestFit="1" customWidth="1"/>
    <col min="9217" max="9217" width="2.28515625" customWidth="1"/>
    <col min="9219" max="9219" width="25.28515625" bestFit="1" customWidth="1"/>
    <col min="9220" max="9220" width="14.5703125" bestFit="1" customWidth="1"/>
    <col min="9221" max="9221" width="19" bestFit="1" customWidth="1"/>
    <col min="9222" max="9222" width="19.7109375" bestFit="1" customWidth="1"/>
    <col min="9223" max="9223" width="10.7109375" bestFit="1" customWidth="1"/>
    <col min="9224" max="9224" width="20.5703125" bestFit="1" customWidth="1"/>
    <col min="9225" max="9225" width="17.28515625" bestFit="1" customWidth="1"/>
    <col min="9226" max="9226" width="18.42578125" bestFit="1" customWidth="1"/>
    <col min="9227" max="9227" width="13.42578125" bestFit="1" customWidth="1"/>
    <col min="9228" max="9228" width="21.28515625" bestFit="1" customWidth="1"/>
    <col min="9229" max="9229" width="20.5703125" bestFit="1" customWidth="1"/>
    <col min="9473" max="9473" width="2.28515625" customWidth="1"/>
    <col min="9475" max="9475" width="25.28515625" bestFit="1" customWidth="1"/>
    <col min="9476" max="9476" width="14.5703125" bestFit="1" customWidth="1"/>
    <col min="9477" max="9477" width="19" bestFit="1" customWidth="1"/>
    <col min="9478" max="9478" width="19.7109375" bestFit="1" customWidth="1"/>
    <col min="9479" max="9479" width="10.7109375" bestFit="1" customWidth="1"/>
    <col min="9480" max="9480" width="20.5703125" bestFit="1" customWidth="1"/>
    <col min="9481" max="9481" width="17.28515625" bestFit="1" customWidth="1"/>
    <col min="9482" max="9482" width="18.42578125" bestFit="1" customWidth="1"/>
    <col min="9483" max="9483" width="13.42578125" bestFit="1" customWidth="1"/>
    <col min="9484" max="9484" width="21.28515625" bestFit="1" customWidth="1"/>
    <col min="9485" max="9485" width="20.5703125" bestFit="1" customWidth="1"/>
    <col min="9729" max="9729" width="2.28515625" customWidth="1"/>
    <col min="9731" max="9731" width="25.28515625" bestFit="1" customWidth="1"/>
    <col min="9732" max="9732" width="14.5703125" bestFit="1" customWidth="1"/>
    <col min="9733" max="9733" width="19" bestFit="1" customWidth="1"/>
    <col min="9734" max="9734" width="19.7109375" bestFit="1" customWidth="1"/>
    <col min="9735" max="9735" width="10.7109375" bestFit="1" customWidth="1"/>
    <col min="9736" max="9736" width="20.5703125" bestFit="1" customWidth="1"/>
    <col min="9737" max="9737" width="17.28515625" bestFit="1" customWidth="1"/>
    <col min="9738" max="9738" width="18.42578125" bestFit="1" customWidth="1"/>
    <col min="9739" max="9739" width="13.42578125" bestFit="1" customWidth="1"/>
    <col min="9740" max="9740" width="21.28515625" bestFit="1" customWidth="1"/>
    <col min="9741" max="9741" width="20.5703125" bestFit="1" customWidth="1"/>
    <col min="9985" max="9985" width="2.28515625" customWidth="1"/>
    <col min="9987" max="9987" width="25.28515625" bestFit="1" customWidth="1"/>
    <col min="9988" max="9988" width="14.5703125" bestFit="1" customWidth="1"/>
    <col min="9989" max="9989" width="19" bestFit="1" customWidth="1"/>
    <col min="9990" max="9990" width="19.7109375" bestFit="1" customWidth="1"/>
    <col min="9991" max="9991" width="10.7109375" bestFit="1" customWidth="1"/>
    <col min="9992" max="9992" width="20.5703125" bestFit="1" customWidth="1"/>
    <col min="9993" max="9993" width="17.28515625" bestFit="1" customWidth="1"/>
    <col min="9994" max="9994" width="18.42578125" bestFit="1" customWidth="1"/>
    <col min="9995" max="9995" width="13.42578125" bestFit="1" customWidth="1"/>
    <col min="9996" max="9996" width="21.28515625" bestFit="1" customWidth="1"/>
    <col min="9997" max="9997" width="20.5703125" bestFit="1" customWidth="1"/>
    <col min="10241" max="10241" width="2.28515625" customWidth="1"/>
    <col min="10243" max="10243" width="25.28515625" bestFit="1" customWidth="1"/>
    <col min="10244" max="10244" width="14.5703125" bestFit="1" customWidth="1"/>
    <col min="10245" max="10245" width="19" bestFit="1" customWidth="1"/>
    <col min="10246" max="10246" width="19.7109375" bestFit="1" customWidth="1"/>
    <col min="10247" max="10247" width="10.7109375" bestFit="1" customWidth="1"/>
    <col min="10248" max="10248" width="20.5703125" bestFit="1" customWidth="1"/>
    <col min="10249" max="10249" width="17.28515625" bestFit="1" customWidth="1"/>
    <col min="10250" max="10250" width="18.42578125" bestFit="1" customWidth="1"/>
    <col min="10251" max="10251" width="13.42578125" bestFit="1" customWidth="1"/>
    <col min="10252" max="10252" width="21.28515625" bestFit="1" customWidth="1"/>
    <col min="10253" max="10253" width="20.5703125" bestFit="1" customWidth="1"/>
    <col min="10497" max="10497" width="2.28515625" customWidth="1"/>
    <col min="10499" max="10499" width="25.28515625" bestFit="1" customWidth="1"/>
    <col min="10500" max="10500" width="14.5703125" bestFit="1" customWidth="1"/>
    <col min="10501" max="10501" width="19" bestFit="1" customWidth="1"/>
    <col min="10502" max="10502" width="19.7109375" bestFit="1" customWidth="1"/>
    <col min="10503" max="10503" width="10.7109375" bestFit="1" customWidth="1"/>
    <col min="10504" max="10504" width="20.5703125" bestFit="1" customWidth="1"/>
    <col min="10505" max="10505" width="17.28515625" bestFit="1" customWidth="1"/>
    <col min="10506" max="10506" width="18.42578125" bestFit="1" customWidth="1"/>
    <col min="10507" max="10507" width="13.42578125" bestFit="1" customWidth="1"/>
    <col min="10508" max="10508" width="21.28515625" bestFit="1" customWidth="1"/>
    <col min="10509" max="10509" width="20.5703125" bestFit="1" customWidth="1"/>
    <col min="10753" max="10753" width="2.28515625" customWidth="1"/>
    <col min="10755" max="10755" width="25.28515625" bestFit="1" customWidth="1"/>
    <col min="10756" max="10756" width="14.5703125" bestFit="1" customWidth="1"/>
    <col min="10757" max="10757" width="19" bestFit="1" customWidth="1"/>
    <col min="10758" max="10758" width="19.7109375" bestFit="1" customWidth="1"/>
    <col min="10759" max="10759" width="10.7109375" bestFit="1" customWidth="1"/>
    <col min="10760" max="10760" width="20.5703125" bestFit="1" customWidth="1"/>
    <col min="10761" max="10761" width="17.28515625" bestFit="1" customWidth="1"/>
    <col min="10762" max="10762" width="18.42578125" bestFit="1" customWidth="1"/>
    <col min="10763" max="10763" width="13.42578125" bestFit="1" customWidth="1"/>
    <col min="10764" max="10764" width="21.28515625" bestFit="1" customWidth="1"/>
    <col min="10765" max="10765" width="20.5703125" bestFit="1" customWidth="1"/>
    <col min="11009" max="11009" width="2.28515625" customWidth="1"/>
    <col min="11011" max="11011" width="25.28515625" bestFit="1" customWidth="1"/>
    <col min="11012" max="11012" width="14.5703125" bestFit="1" customWidth="1"/>
    <col min="11013" max="11013" width="19" bestFit="1" customWidth="1"/>
    <col min="11014" max="11014" width="19.7109375" bestFit="1" customWidth="1"/>
    <col min="11015" max="11015" width="10.7109375" bestFit="1" customWidth="1"/>
    <col min="11016" max="11016" width="20.5703125" bestFit="1" customWidth="1"/>
    <col min="11017" max="11017" width="17.28515625" bestFit="1" customWidth="1"/>
    <col min="11018" max="11018" width="18.42578125" bestFit="1" customWidth="1"/>
    <col min="11019" max="11019" width="13.42578125" bestFit="1" customWidth="1"/>
    <col min="11020" max="11020" width="21.28515625" bestFit="1" customWidth="1"/>
    <col min="11021" max="11021" width="20.5703125" bestFit="1" customWidth="1"/>
    <col min="11265" max="11265" width="2.28515625" customWidth="1"/>
    <col min="11267" max="11267" width="25.28515625" bestFit="1" customWidth="1"/>
    <col min="11268" max="11268" width="14.5703125" bestFit="1" customWidth="1"/>
    <col min="11269" max="11269" width="19" bestFit="1" customWidth="1"/>
    <col min="11270" max="11270" width="19.7109375" bestFit="1" customWidth="1"/>
    <col min="11271" max="11271" width="10.7109375" bestFit="1" customWidth="1"/>
    <col min="11272" max="11272" width="20.5703125" bestFit="1" customWidth="1"/>
    <col min="11273" max="11273" width="17.28515625" bestFit="1" customWidth="1"/>
    <col min="11274" max="11274" width="18.42578125" bestFit="1" customWidth="1"/>
    <col min="11275" max="11275" width="13.42578125" bestFit="1" customWidth="1"/>
    <col min="11276" max="11276" width="21.28515625" bestFit="1" customWidth="1"/>
    <col min="11277" max="11277" width="20.5703125" bestFit="1" customWidth="1"/>
    <col min="11521" max="11521" width="2.28515625" customWidth="1"/>
    <col min="11523" max="11523" width="25.28515625" bestFit="1" customWidth="1"/>
    <col min="11524" max="11524" width="14.5703125" bestFit="1" customWidth="1"/>
    <col min="11525" max="11525" width="19" bestFit="1" customWidth="1"/>
    <col min="11526" max="11526" width="19.7109375" bestFit="1" customWidth="1"/>
    <col min="11527" max="11527" width="10.7109375" bestFit="1" customWidth="1"/>
    <col min="11528" max="11528" width="20.5703125" bestFit="1" customWidth="1"/>
    <col min="11529" max="11529" width="17.28515625" bestFit="1" customWidth="1"/>
    <col min="11530" max="11530" width="18.42578125" bestFit="1" customWidth="1"/>
    <col min="11531" max="11531" width="13.42578125" bestFit="1" customWidth="1"/>
    <col min="11532" max="11532" width="21.28515625" bestFit="1" customWidth="1"/>
    <col min="11533" max="11533" width="20.5703125" bestFit="1" customWidth="1"/>
    <col min="11777" max="11777" width="2.28515625" customWidth="1"/>
    <col min="11779" max="11779" width="25.28515625" bestFit="1" customWidth="1"/>
    <col min="11780" max="11780" width="14.5703125" bestFit="1" customWidth="1"/>
    <col min="11781" max="11781" width="19" bestFit="1" customWidth="1"/>
    <col min="11782" max="11782" width="19.7109375" bestFit="1" customWidth="1"/>
    <col min="11783" max="11783" width="10.7109375" bestFit="1" customWidth="1"/>
    <col min="11784" max="11784" width="20.5703125" bestFit="1" customWidth="1"/>
    <col min="11785" max="11785" width="17.28515625" bestFit="1" customWidth="1"/>
    <col min="11786" max="11786" width="18.42578125" bestFit="1" customWidth="1"/>
    <col min="11787" max="11787" width="13.42578125" bestFit="1" customWidth="1"/>
    <col min="11788" max="11788" width="21.28515625" bestFit="1" customWidth="1"/>
    <col min="11789" max="11789" width="20.5703125" bestFit="1" customWidth="1"/>
    <col min="12033" max="12033" width="2.28515625" customWidth="1"/>
    <col min="12035" max="12035" width="25.28515625" bestFit="1" customWidth="1"/>
    <col min="12036" max="12036" width="14.5703125" bestFit="1" customWidth="1"/>
    <col min="12037" max="12037" width="19" bestFit="1" customWidth="1"/>
    <col min="12038" max="12038" width="19.7109375" bestFit="1" customWidth="1"/>
    <col min="12039" max="12039" width="10.7109375" bestFit="1" customWidth="1"/>
    <col min="12040" max="12040" width="20.5703125" bestFit="1" customWidth="1"/>
    <col min="12041" max="12041" width="17.28515625" bestFit="1" customWidth="1"/>
    <col min="12042" max="12042" width="18.42578125" bestFit="1" customWidth="1"/>
    <col min="12043" max="12043" width="13.42578125" bestFit="1" customWidth="1"/>
    <col min="12044" max="12044" width="21.28515625" bestFit="1" customWidth="1"/>
    <col min="12045" max="12045" width="20.5703125" bestFit="1" customWidth="1"/>
    <col min="12289" max="12289" width="2.28515625" customWidth="1"/>
    <col min="12291" max="12291" width="25.28515625" bestFit="1" customWidth="1"/>
    <col min="12292" max="12292" width="14.5703125" bestFit="1" customWidth="1"/>
    <col min="12293" max="12293" width="19" bestFit="1" customWidth="1"/>
    <col min="12294" max="12294" width="19.7109375" bestFit="1" customWidth="1"/>
    <col min="12295" max="12295" width="10.7109375" bestFit="1" customWidth="1"/>
    <col min="12296" max="12296" width="20.5703125" bestFit="1" customWidth="1"/>
    <col min="12297" max="12297" width="17.28515625" bestFit="1" customWidth="1"/>
    <col min="12298" max="12298" width="18.42578125" bestFit="1" customWidth="1"/>
    <col min="12299" max="12299" width="13.42578125" bestFit="1" customWidth="1"/>
    <col min="12300" max="12300" width="21.28515625" bestFit="1" customWidth="1"/>
    <col min="12301" max="12301" width="20.5703125" bestFit="1" customWidth="1"/>
    <col min="12545" max="12545" width="2.28515625" customWidth="1"/>
    <col min="12547" max="12547" width="25.28515625" bestFit="1" customWidth="1"/>
    <col min="12548" max="12548" width="14.5703125" bestFit="1" customWidth="1"/>
    <col min="12549" max="12549" width="19" bestFit="1" customWidth="1"/>
    <col min="12550" max="12550" width="19.7109375" bestFit="1" customWidth="1"/>
    <col min="12551" max="12551" width="10.7109375" bestFit="1" customWidth="1"/>
    <col min="12552" max="12552" width="20.5703125" bestFit="1" customWidth="1"/>
    <col min="12553" max="12553" width="17.28515625" bestFit="1" customWidth="1"/>
    <col min="12554" max="12554" width="18.42578125" bestFit="1" customWidth="1"/>
    <col min="12555" max="12555" width="13.42578125" bestFit="1" customWidth="1"/>
    <col min="12556" max="12556" width="21.28515625" bestFit="1" customWidth="1"/>
    <col min="12557" max="12557" width="20.5703125" bestFit="1" customWidth="1"/>
    <col min="12801" max="12801" width="2.28515625" customWidth="1"/>
    <col min="12803" max="12803" width="25.28515625" bestFit="1" customWidth="1"/>
    <col min="12804" max="12804" width="14.5703125" bestFit="1" customWidth="1"/>
    <col min="12805" max="12805" width="19" bestFit="1" customWidth="1"/>
    <col min="12806" max="12806" width="19.7109375" bestFit="1" customWidth="1"/>
    <col min="12807" max="12807" width="10.7109375" bestFit="1" customWidth="1"/>
    <col min="12808" max="12808" width="20.5703125" bestFit="1" customWidth="1"/>
    <col min="12809" max="12809" width="17.28515625" bestFit="1" customWidth="1"/>
    <col min="12810" max="12810" width="18.42578125" bestFit="1" customWidth="1"/>
    <col min="12811" max="12811" width="13.42578125" bestFit="1" customWidth="1"/>
    <col min="12812" max="12812" width="21.28515625" bestFit="1" customWidth="1"/>
    <col min="12813" max="12813" width="20.5703125" bestFit="1" customWidth="1"/>
    <col min="13057" max="13057" width="2.28515625" customWidth="1"/>
    <col min="13059" max="13059" width="25.28515625" bestFit="1" customWidth="1"/>
    <col min="13060" max="13060" width="14.5703125" bestFit="1" customWidth="1"/>
    <col min="13061" max="13061" width="19" bestFit="1" customWidth="1"/>
    <col min="13062" max="13062" width="19.7109375" bestFit="1" customWidth="1"/>
    <col min="13063" max="13063" width="10.7109375" bestFit="1" customWidth="1"/>
    <col min="13064" max="13064" width="20.5703125" bestFit="1" customWidth="1"/>
    <col min="13065" max="13065" width="17.28515625" bestFit="1" customWidth="1"/>
    <col min="13066" max="13066" width="18.42578125" bestFit="1" customWidth="1"/>
    <col min="13067" max="13067" width="13.42578125" bestFit="1" customWidth="1"/>
    <col min="13068" max="13068" width="21.28515625" bestFit="1" customWidth="1"/>
    <col min="13069" max="13069" width="20.5703125" bestFit="1" customWidth="1"/>
    <col min="13313" max="13313" width="2.28515625" customWidth="1"/>
    <col min="13315" max="13315" width="25.28515625" bestFit="1" customWidth="1"/>
    <col min="13316" max="13316" width="14.5703125" bestFit="1" customWidth="1"/>
    <col min="13317" max="13317" width="19" bestFit="1" customWidth="1"/>
    <col min="13318" max="13318" width="19.7109375" bestFit="1" customWidth="1"/>
    <col min="13319" max="13319" width="10.7109375" bestFit="1" customWidth="1"/>
    <col min="13320" max="13320" width="20.5703125" bestFit="1" customWidth="1"/>
    <col min="13321" max="13321" width="17.28515625" bestFit="1" customWidth="1"/>
    <col min="13322" max="13322" width="18.42578125" bestFit="1" customWidth="1"/>
    <col min="13323" max="13323" width="13.42578125" bestFit="1" customWidth="1"/>
    <col min="13324" max="13324" width="21.28515625" bestFit="1" customWidth="1"/>
    <col min="13325" max="13325" width="20.5703125" bestFit="1" customWidth="1"/>
    <col min="13569" max="13569" width="2.28515625" customWidth="1"/>
    <col min="13571" max="13571" width="25.28515625" bestFit="1" customWidth="1"/>
    <col min="13572" max="13572" width="14.5703125" bestFit="1" customWidth="1"/>
    <col min="13573" max="13573" width="19" bestFit="1" customWidth="1"/>
    <col min="13574" max="13574" width="19.7109375" bestFit="1" customWidth="1"/>
    <col min="13575" max="13575" width="10.7109375" bestFit="1" customWidth="1"/>
    <col min="13576" max="13576" width="20.5703125" bestFit="1" customWidth="1"/>
    <col min="13577" max="13577" width="17.28515625" bestFit="1" customWidth="1"/>
    <col min="13578" max="13578" width="18.42578125" bestFit="1" customWidth="1"/>
    <col min="13579" max="13579" width="13.42578125" bestFit="1" customWidth="1"/>
    <col min="13580" max="13580" width="21.28515625" bestFit="1" customWidth="1"/>
    <col min="13581" max="13581" width="20.5703125" bestFit="1" customWidth="1"/>
    <col min="13825" max="13825" width="2.28515625" customWidth="1"/>
    <col min="13827" max="13827" width="25.28515625" bestFit="1" customWidth="1"/>
    <col min="13828" max="13828" width="14.5703125" bestFit="1" customWidth="1"/>
    <col min="13829" max="13829" width="19" bestFit="1" customWidth="1"/>
    <col min="13830" max="13830" width="19.7109375" bestFit="1" customWidth="1"/>
    <col min="13831" max="13831" width="10.7109375" bestFit="1" customWidth="1"/>
    <col min="13832" max="13832" width="20.5703125" bestFit="1" customWidth="1"/>
    <col min="13833" max="13833" width="17.28515625" bestFit="1" customWidth="1"/>
    <col min="13834" max="13834" width="18.42578125" bestFit="1" customWidth="1"/>
    <col min="13835" max="13835" width="13.42578125" bestFit="1" customWidth="1"/>
    <col min="13836" max="13836" width="21.28515625" bestFit="1" customWidth="1"/>
    <col min="13837" max="13837" width="20.5703125" bestFit="1" customWidth="1"/>
    <col min="14081" max="14081" width="2.28515625" customWidth="1"/>
    <col min="14083" max="14083" width="25.28515625" bestFit="1" customWidth="1"/>
    <col min="14084" max="14084" width="14.5703125" bestFit="1" customWidth="1"/>
    <col min="14085" max="14085" width="19" bestFit="1" customWidth="1"/>
    <col min="14086" max="14086" width="19.7109375" bestFit="1" customWidth="1"/>
    <col min="14087" max="14087" width="10.7109375" bestFit="1" customWidth="1"/>
    <col min="14088" max="14088" width="20.5703125" bestFit="1" customWidth="1"/>
    <col min="14089" max="14089" width="17.28515625" bestFit="1" customWidth="1"/>
    <col min="14090" max="14090" width="18.42578125" bestFit="1" customWidth="1"/>
    <col min="14091" max="14091" width="13.42578125" bestFit="1" customWidth="1"/>
    <col min="14092" max="14092" width="21.28515625" bestFit="1" customWidth="1"/>
    <col min="14093" max="14093" width="20.5703125" bestFit="1" customWidth="1"/>
    <col min="14337" max="14337" width="2.28515625" customWidth="1"/>
    <col min="14339" max="14339" width="25.28515625" bestFit="1" customWidth="1"/>
    <col min="14340" max="14340" width="14.5703125" bestFit="1" customWidth="1"/>
    <col min="14341" max="14341" width="19" bestFit="1" customWidth="1"/>
    <col min="14342" max="14342" width="19.7109375" bestFit="1" customWidth="1"/>
    <col min="14343" max="14343" width="10.7109375" bestFit="1" customWidth="1"/>
    <col min="14344" max="14344" width="20.5703125" bestFit="1" customWidth="1"/>
    <col min="14345" max="14345" width="17.28515625" bestFit="1" customWidth="1"/>
    <col min="14346" max="14346" width="18.42578125" bestFit="1" customWidth="1"/>
    <col min="14347" max="14347" width="13.42578125" bestFit="1" customWidth="1"/>
    <col min="14348" max="14348" width="21.28515625" bestFit="1" customWidth="1"/>
    <col min="14349" max="14349" width="20.5703125" bestFit="1" customWidth="1"/>
    <col min="14593" max="14593" width="2.28515625" customWidth="1"/>
    <col min="14595" max="14595" width="25.28515625" bestFit="1" customWidth="1"/>
    <col min="14596" max="14596" width="14.5703125" bestFit="1" customWidth="1"/>
    <col min="14597" max="14597" width="19" bestFit="1" customWidth="1"/>
    <col min="14598" max="14598" width="19.7109375" bestFit="1" customWidth="1"/>
    <col min="14599" max="14599" width="10.7109375" bestFit="1" customWidth="1"/>
    <col min="14600" max="14600" width="20.5703125" bestFit="1" customWidth="1"/>
    <col min="14601" max="14601" width="17.28515625" bestFit="1" customWidth="1"/>
    <col min="14602" max="14602" width="18.42578125" bestFit="1" customWidth="1"/>
    <col min="14603" max="14603" width="13.42578125" bestFit="1" customWidth="1"/>
    <col min="14604" max="14604" width="21.28515625" bestFit="1" customWidth="1"/>
    <col min="14605" max="14605" width="20.5703125" bestFit="1" customWidth="1"/>
    <col min="14849" max="14849" width="2.28515625" customWidth="1"/>
    <col min="14851" max="14851" width="25.28515625" bestFit="1" customWidth="1"/>
    <col min="14852" max="14852" width="14.5703125" bestFit="1" customWidth="1"/>
    <col min="14853" max="14853" width="19" bestFit="1" customWidth="1"/>
    <col min="14854" max="14854" width="19.7109375" bestFit="1" customWidth="1"/>
    <col min="14855" max="14855" width="10.7109375" bestFit="1" customWidth="1"/>
    <col min="14856" max="14856" width="20.5703125" bestFit="1" customWidth="1"/>
    <col min="14857" max="14857" width="17.28515625" bestFit="1" customWidth="1"/>
    <col min="14858" max="14858" width="18.42578125" bestFit="1" customWidth="1"/>
    <col min="14859" max="14859" width="13.42578125" bestFit="1" customWidth="1"/>
    <col min="14860" max="14860" width="21.28515625" bestFit="1" customWidth="1"/>
    <col min="14861" max="14861" width="20.5703125" bestFit="1" customWidth="1"/>
    <col min="15105" max="15105" width="2.28515625" customWidth="1"/>
    <col min="15107" max="15107" width="25.28515625" bestFit="1" customWidth="1"/>
    <col min="15108" max="15108" width="14.5703125" bestFit="1" customWidth="1"/>
    <col min="15109" max="15109" width="19" bestFit="1" customWidth="1"/>
    <col min="15110" max="15110" width="19.7109375" bestFit="1" customWidth="1"/>
    <col min="15111" max="15111" width="10.7109375" bestFit="1" customWidth="1"/>
    <col min="15112" max="15112" width="20.5703125" bestFit="1" customWidth="1"/>
    <col min="15113" max="15113" width="17.28515625" bestFit="1" customWidth="1"/>
    <col min="15114" max="15114" width="18.42578125" bestFit="1" customWidth="1"/>
    <col min="15115" max="15115" width="13.42578125" bestFit="1" customWidth="1"/>
    <col min="15116" max="15116" width="21.28515625" bestFit="1" customWidth="1"/>
    <col min="15117" max="15117" width="20.5703125" bestFit="1" customWidth="1"/>
    <col min="15361" max="15361" width="2.28515625" customWidth="1"/>
    <col min="15363" max="15363" width="25.28515625" bestFit="1" customWidth="1"/>
    <col min="15364" max="15364" width="14.5703125" bestFit="1" customWidth="1"/>
    <col min="15365" max="15365" width="19" bestFit="1" customWidth="1"/>
    <col min="15366" max="15366" width="19.7109375" bestFit="1" customWidth="1"/>
    <col min="15367" max="15367" width="10.7109375" bestFit="1" customWidth="1"/>
    <col min="15368" max="15368" width="20.5703125" bestFit="1" customWidth="1"/>
    <col min="15369" max="15369" width="17.28515625" bestFit="1" customWidth="1"/>
    <col min="15370" max="15370" width="18.42578125" bestFit="1" customWidth="1"/>
    <col min="15371" max="15371" width="13.42578125" bestFit="1" customWidth="1"/>
    <col min="15372" max="15372" width="21.28515625" bestFit="1" customWidth="1"/>
    <col min="15373" max="15373" width="20.5703125" bestFit="1" customWidth="1"/>
    <col min="15617" max="15617" width="2.28515625" customWidth="1"/>
    <col min="15619" max="15619" width="25.28515625" bestFit="1" customWidth="1"/>
    <col min="15620" max="15620" width="14.5703125" bestFit="1" customWidth="1"/>
    <col min="15621" max="15621" width="19" bestFit="1" customWidth="1"/>
    <col min="15622" max="15622" width="19.7109375" bestFit="1" customWidth="1"/>
    <col min="15623" max="15623" width="10.7109375" bestFit="1" customWidth="1"/>
    <col min="15624" max="15624" width="20.5703125" bestFit="1" customWidth="1"/>
    <col min="15625" max="15625" width="17.28515625" bestFit="1" customWidth="1"/>
    <col min="15626" max="15626" width="18.42578125" bestFit="1" customWidth="1"/>
    <col min="15627" max="15627" width="13.42578125" bestFit="1" customWidth="1"/>
    <col min="15628" max="15628" width="21.28515625" bestFit="1" customWidth="1"/>
    <col min="15629" max="15629" width="20.5703125" bestFit="1" customWidth="1"/>
    <col min="15873" max="15873" width="2.28515625" customWidth="1"/>
    <col min="15875" max="15875" width="25.28515625" bestFit="1" customWidth="1"/>
    <col min="15876" max="15876" width="14.5703125" bestFit="1" customWidth="1"/>
    <col min="15877" max="15877" width="19" bestFit="1" customWidth="1"/>
    <col min="15878" max="15878" width="19.7109375" bestFit="1" customWidth="1"/>
    <col min="15879" max="15879" width="10.7109375" bestFit="1" customWidth="1"/>
    <col min="15880" max="15880" width="20.5703125" bestFit="1" customWidth="1"/>
    <col min="15881" max="15881" width="17.28515625" bestFit="1" customWidth="1"/>
    <col min="15882" max="15882" width="18.42578125" bestFit="1" customWidth="1"/>
    <col min="15883" max="15883" width="13.42578125" bestFit="1" customWidth="1"/>
    <col min="15884" max="15884" width="21.28515625" bestFit="1" customWidth="1"/>
    <col min="15885" max="15885" width="20.5703125" bestFit="1" customWidth="1"/>
    <col min="16129" max="16129" width="2.28515625" customWidth="1"/>
    <col min="16131" max="16131" width="25.28515625" bestFit="1" customWidth="1"/>
    <col min="16132" max="16132" width="14.5703125" bestFit="1" customWidth="1"/>
    <col min="16133" max="16133" width="19" bestFit="1" customWidth="1"/>
    <col min="16134" max="16134" width="19.7109375" bestFit="1" customWidth="1"/>
    <col min="16135" max="16135" width="10.7109375" bestFit="1" customWidth="1"/>
    <col min="16136" max="16136" width="20.5703125" bestFit="1" customWidth="1"/>
    <col min="16137" max="16137" width="17.28515625" bestFit="1" customWidth="1"/>
    <col min="16138" max="16138" width="18.42578125" bestFit="1" customWidth="1"/>
    <col min="16139" max="16139" width="13.42578125" bestFit="1" customWidth="1"/>
    <col min="16140" max="16140" width="21.28515625" bestFit="1" customWidth="1"/>
    <col min="16141" max="16141" width="20.5703125" bestFit="1" customWidth="1"/>
  </cols>
  <sheetData>
    <row r="2" spans="2:12" x14ac:dyDescent="0.2">
      <c r="B2" s="125" t="s">
        <v>110</v>
      </c>
      <c r="C2" s="125"/>
      <c r="D2" s="125"/>
      <c r="E2" s="125"/>
      <c r="F2" s="125"/>
      <c r="G2" s="125"/>
      <c r="H2" s="125"/>
      <c r="I2" s="125"/>
      <c r="J2" s="125"/>
      <c r="K2" s="125"/>
      <c r="L2" s="125"/>
    </row>
    <row r="3" spans="2:12" x14ac:dyDescent="0.2">
      <c r="B3" s="125" t="s">
        <v>104</v>
      </c>
      <c r="C3" s="125"/>
      <c r="D3" s="125"/>
      <c r="E3" s="125"/>
      <c r="F3" s="125"/>
      <c r="G3" s="125"/>
      <c r="H3" s="125"/>
      <c r="I3" s="125"/>
      <c r="J3" s="125"/>
      <c r="K3" s="125"/>
      <c r="L3" s="125"/>
    </row>
    <row r="4" spans="2:12" ht="30" x14ac:dyDescent="0.2">
      <c r="B4" s="48" t="s">
        <v>79</v>
      </c>
      <c r="C4" s="20" t="s">
        <v>42</v>
      </c>
      <c r="D4" s="20" t="s">
        <v>91</v>
      </c>
      <c r="E4" s="20" t="s">
        <v>92</v>
      </c>
      <c r="F4" s="20" t="s">
        <v>7</v>
      </c>
      <c r="G4" s="20" t="s">
        <v>8</v>
      </c>
      <c r="H4" s="20" t="s">
        <v>23</v>
      </c>
      <c r="I4" s="20" t="s">
        <v>97</v>
      </c>
      <c r="J4" s="44" t="s">
        <v>98</v>
      </c>
      <c r="K4" s="20" t="s">
        <v>78</v>
      </c>
      <c r="L4" s="20" t="s">
        <v>99</v>
      </c>
    </row>
    <row r="5" spans="2:12" x14ac:dyDescent="0.2">
      <c r="B5" s="17">
        <v>1</v>
      </c>
      <c r="C5" s="18" t="s">
        <v>43</v>
      </c>
      <c r="D5" s="41">
        <v>1.011815483E-4</v>
      </c>
      <c r="E5" s="41">
        <v>1.6212740967E-3</v>
      </c>
      <c r="F5" s="33">
        <v>7.9253067417999999E-3</v>
      </c>
      <c r="G5" s="41">
        <v>0</v>
      </c>
      <c r="H5" s="41">
        <v>0</v>
      </c>
      <c r="I5" s="39">
        <v>0</v>
      </c>
      <c r="J5" s="33">
        <v>0</v>
      </c>
      <c r="K5" s="33">
        <f>SUM(D5:J5)</f>
        <v>9.647762386799999E-3</v>
      </c>
      <c r="L5" s="33">
        <v>8.8393890319999995E-4</v>
      </c>
    </row>
    <row r="6" spans="2:12" x14ac:dyDescent="0.2">
      <c r="B6" s="17">
        <v>2</v>
      </c>
      <c r="C6" s="19" t="s">
        <v>44</v>
      </c>
      <c r="D6" s="42">
        <v>1.6486038811603998</v>
      </c>
      <c r="E6" s="41">
        <v>0.48275361819300006</v>
      </c>
      <c r="F6" s="33">
        <v>8.9196217556087998</v>
      </c>
      <c r="G6" s="41">
        <v>0</v>
      </c>
      <c r="H6" s="41">
        <v>0</v>
      </c>
      <c r="I6" s="39">
        <v>0.40468465472666748</v>
      </c>
      <c r="J6" s="33">
        <v>2.4700075399999998E-3</v>
      </c>
      <c r="K6" s="33">
        <f t="shared" ref="K6:K41" si="0">SUM(D6:J6)</f>
        <v>11.458133917228867</v>
      </c>
      <c r="L6" s="33">
        <v>0.34678411522480002</v>
      </c>
    </row>
    <row r="7" spans="2:12" x14ac:dyDescent="0.2">
      <c r="B7" s="17">
        <v>3</v>
      </c>
      <c r="C7" s="18" t="s">
        <v>45</v>
      </c>
      <c r="D7" s="41">
        <v>0</v>
      </c>
      <c r="E7" s="41">
        <v>4.9409574190000004E-4</v>
      </c>
      <c r="F7" s="33">
        <v>2.5018191257900002E-2</v>
      </c>
      <c r="G7" s="41">
        <v>0</v>
      </c>
      <c r="H7" s="41">
        <v>0</v>
      </c>
      <c r="I7" s="39">
        <v>4.0168027316666664E-3</v>
      </c>
      <c r="J7" s="33">
        <v>0</v>
      </c>
      <c r="K7" s="33">
        <f t="shared" si="0"/>
        <v>2.9529089731466666E-2</v>
      </c>
      <c r="L7" s="33">
        <v>4.8054082580000004E-3</v>
      </c>
    </row>
    <row r="8" spans="2:12" x14ac:dyDescent="0.2">
      <c r="B8" s="17">
        <v>4</v>
      </c>
      <c r="C8" s="19" t="s">
        <v>46</v>
      </c>
      <c r="D8" s="42">
        <v>0.1102599662257</v>
      </c>
      <c r="E8" s="41">
        <v>0.14814353261270002</v>
      </c>
      <c r="F8" s="33">
        <v>2.0486141691597997</v>
      </c>
      <c r="G8" s="41">
        <v>0</v>
      </c>
      <c r="H8" s="41">
        <v>0</v>
      </c>
      <c r="I8" s="39">
        <v>0.13242808264666667</v>
      </c>
      <c r="J8" s="33">
        <v>0</v>
      </c>
      <c r="K8" s="33">
        <f t="shared" si="0"/>
        <v>2.4394457506448664</v>
      </c>
      <c r="L8" s="33">
        <v>4.6783666483400002E-2</v>
      </c>
    </row>
    <row r="9" spans="2:12" x14ac:dyDescent="0.2">
      <c r="B9" s="17">
        <v>5</v>
      </c>
      <c r="C9" s="19" t="s">
        <v>47</v>
      </c>
      <c r="D9" s="42">
        <v>0.83042565680629987</v>
      </c>
      <c r="E9" s="41">
        <v>0.22038663551579998</v>
      </c>
      <c r="F9" s="33">
        <v>2.2114143285466001</v>
      </c>
      <c r="G9" s="41">
        <v>0</v>
      </c>
      <c r="H9" s="41">
        <v>0</v>
      </c>
      <c r="I9" s="39">
        <v>0.17543027436833294</v>
      </c>
      <c r="J9" s="33">
        <v>7.2977495500000005E-3</v>
      </c>
      <c r="K9" s="33">
        <f t="shared" si="0"/>
        <v>3.4449546447870332</v>
      </c>
      <c r="L9" s="33">
        <v>8.1319454386600001E-2</v>
      </c>
    </row>
    <row r="10" spans="2:12" x14ac:dyDescent="0.2">
      <c r="B10" s="17">
        <v>6</v>
      </c>
      <c r="C10" s="19" t="s">
        <v>48</v>
      </c>
      <c r="D10" s="42">
        <v>0.15603089622570002</v>
      </c>
      <c r="E10" s="41">
        <v>0.12741313693539999</v>
      </c>
      <c r="F10" s="33">
        <v>1.3278878115146999</v>
      </c>
      <c r="G10" s="41">
        <v>0</v>
      </c>
      <c r="H10" s="41">
        <v>0</v>
      </c>
      <c r="I10" s="39">
        <v>0.10054964257333333</v>
      </c>
      <c r="J10" s="33">
        <v>0</v>
      </c>
      <c r="K10" s="33">
        <f t="shared" si="0"/>
        <v>1.7118814872491332</v>
      </c>
      <c r="L10" s="33">
        <v>6.4157097354399992E-2</v>
      </c>
    </row>
    <row r="11" spans="2:12" x14ac:dyDescent="0.2">
      <c r="B11" s="17">
        <v>7</v>
      </c>
      <c r="C11" s="19" t="s">
        <v>49</v>
      </c>
      <c r="D11" s="42">
        <v>0.11957533003210001</v>
      </c>
      <c r="E11" s="41">
        <v>0.2255693360963</v>
      </c>
      <c r="F11" s="33">
        <v>1.2905423285791002</v>
      </c>
      <c r="G11" s="41">
        <v>0</v>
      </c>
      <c r="H11" s="41">
        <v>0</v>
      </c>
      <c r="I11" s="39">
        <v>0.11947609496666661</v>
      </c>
      <c r="J11" s="33">
        <v>0</v>
      </c>
      <c r="K11" s="33">
        <f t="shared" si="0"/>
        <v>1.7551630896741668</v>
      </c>
      <c r="L11" s="33">
        <v>7.1295568644900012E-2</v>
      </c>
    </row>
    <row r="12" spans="2:12" x14ac:dyDescent="0.2">
      <c r="B12" s="17">
        <v>8</v>
      </c>
      <c r="C12" s="18" t="s">
        <v>50</v>
      </c>
      <c r="D12" s="41">
        <v>0</v>
      </c>
      <c r="E12" s="41">
        <v>0</v>
      </c>
      <c r="F12" s="33">
        <v>0</v>
      </c>
      <c r="G12" s="41">
        <v>0</v>
      </c>
      <c r="H12" s="41">
        <v>0</v>
      </c>
      <c r="I12" s="39">
        <v>0</v>
      </c>
      <c r="J12" s="33">
        <v>0</v>
      </c>
      <c r="K12" s="33">
        <v>0</v>
      </c>
      <c r="L12" s="33">
        <v>0</v>
      </c>
    </row>
    <row r="13" spans="2:12" x14ac:dyDescent="0.2">
      <c r="B13" s="17">
        <v>9</v>
      </c>
      <c r="C13" s="18" t="s">
        <v>51</v>
      </c>
      <c r="D13" s="41">
        <v>0</v>
      </c>
      <c r="E13" s="41">
        <v>0</v>
      </c>
      <c r="F13" s="33">
        <v>0</v>
      </c>
      <c r="G13" s="41">
        <v>0</v>
      </c>
      <c r="H13" s="41">
        <v>0</v>
      </c>
      <c r="I13" s="33">
        <v>0</v>
      </c>
      <c r="J13" s="33">
        <v>0</v>
      </c>
      <c r="K13" s="33">
        <v>0</v>
      </c>
      <c r="L13" s="33">
        <v>0</v>
      </c>
    </row>
    <row r="14" spans="2:12" x14ac:dyDescent="0.2">
      <c r="B14" s="17">
        <v>10</v>
      </c>
      <c r="C14" s="19" t="s">
        <v>52</v>
      </c>
      <c r="D14" s="42">
        <v>0.33794165106430002</v>
      </c>
      <c r="E14" s="41">
        <v>0.78190622948370003</v>
      </c>
      <c r="F14" s="33">
        <v>2.3510560906111002</v>
      </c>
      <c r="G14" s="41">
        <v>0</v>
      </c>
      <c r="H14" s="41">
        <v>0</v>
      </c>
      <c r="I14" s="39">
        <v>9.9199930654999963E-2</v>
      </c>
      <c r="J14" s="33">
        <v>1.5044591379999998E-2</v>
      </c>
      <c r="K14" s="33">
        <f t="shared" si="0"/>
        <v>3.5851484931941004</v>
      </c>
      <c r="L14" s="33">
        <v>0.16948024532209999</v>
      </c>
    </row>
    <row r="15" spans="2:12" x14ac:dyDescent="0.2">
      <c r="B15" s="17">
        <v>11</v>
      </c>
      <c r="C15" s="19" t="s">
        <v>53</v>
      </c>
      <c r="D15" s="42">
        <v>2.0281236067409001</v>
      </c>
      <c r="E15" s="41">
        <v>2.3084684862889007</v>
      </c>
      <c r="F15" s="33">
        <v>29.6629655873773</v>
      </c>
      <c r="G15" s="41">
        <v>0</v>
      </c>
      <c r="H15" s="41">
        <v>0</v>
      </c>
      <c r="I15" s="39">
        <v>1.6040854859950149</v>
      </c>
      <c r="J15" s="33">
        <v>1.2350037700000002E-2</v>
      </c>
      <c r="K15" s="33">
        <f t="shared" si="0"/>
        <v>35.615993204102118</v>
      </c>
      <c r="L15" s="33">
        <v>1.1817453157710003</v>
      </c>
    </row>
    <row r="16" spans="2:12" x14ac:dyDescent="0.2">
      <c r="B16" s="17">
        <v>12</v>
      </c>
      <c r="C16" s="19" t="s">
        <v>54</v>
      </c>
      <c r="D16" s="42">
        <v>1.7011536075802003</v>
      </c>
      <c r="E16" s="41">
        <v>1.8277174138055001</v>
      </c>
      <c r="F16" s="33">
        <v>30.337225408123004</v>
      </c>
      <c r="G16" s="41">
        <v>0</v>
      </c>
      <c r="H16" s="41">
        <v>0</v>
      </c>
      <c r="I16" s="39">
        <v>1.1666051600366656</v>
      </c>
      <c r="J16" s="33">
        <v>5.3891073599999999E-2</v>
      </c>
      <c r="K16" s="33">
        <f t="shared" si="0"/>
        <v>35.086592663145368</v>
      </c>
      <c r="L16" s="33">
        <v>1.3628771310951</v>
      </c>
    </row>
    <row r="17" spans="2:12" x14ac:dyDescent="0.2">
      <c r="B17" s="17">
        <v>13</v>
      </c>
      <c r="C17" s="19" t="s">
        <v>55</v>
      </c>
      <c r="D17" s="42">
        <v>7.8329388707999992E-3</v>
      </c>
      <c r="E17" s="41">
        <v>2.9737757806299999E-2</v>
      </c>
      <c r="F17" s="33">
        <v>1.4426903820631003</v>
      </c>
      <c r="G17" s="41">
        <v>0</v>
      </c>
      <c r="H17" s="41">
        <v>0</v>
      </c>
      <c r="I17" s="39">
        <v>2.0256173618333335E-2</v>
      </c>
      <c r="J17" s="33">
        <v>0</v>
      </c>
      <c r="K17" s="33">
        <f t="shared" si="0"/>
        <v>1.5005172523585335</v>
      </c>
      <c r="L17" s="33">
        <v>4.64288956125E-2</v>
      </c>
    </row>
    <row r="18" spans="2:12" x14ac:dyDescent="0.2">
      <c r="B18" s="17">
        <v>14</v>
      </c>
      <c r="C18" s="19" t="s">
        <v>56</v>
      </c>
      <c r="D18" s="42">
        <v>3.7945784258E-2</v>
      </c>
      <c r="E18" s="41">
        <v>5.1621082903000005E-3</v>
      </c>
      <c r="F18" s="33">
        <v>0.4488239781285</v>
      </c>
      <c r="G18" s="41">
        <v>0</v>
      </c>
      <c r="H18" s="41">
        <v>0</v>
      </c>
      <c r="I18" s="39">
        <v>2.5266984925000003E-2</v>
      </c>
      <c r="J18" s="33">
        <v>0</v>
      </c>
      <c r="K18" s="33">
        <f t="shared" si="0"/>
        <v>0.51719885560180001</v>
      </c>
      <c r="L18" s="33">
        <v>2.7118701709500002E-2</v>
      </c>
    </row>
    <row r="19" spans="2:12" x14ac:dyDescent="0.2">
      <c r="B19" s="17">
        <v>15</v>
      </c>
      <c r="C19" s="19" t="s">
        <v>57</v>
      </c>
      <c r="D19" s="42">
        <v>0.65524434741899995</v>
      </c>
      <c r="E19" s="41">
        <v>0.15644777132240001</v>
      </c>
      <c r="F19" s="33">
        <v>2.5340021188692003</v>
      </c>
      <c r="G19" s="41">
        <v>0</v>
      </c>
      <c r="H19" s="41">
        <v>0</v>
      </c>
      <c r="I19" s="39">
        <v>0.27090023526333301</v>
      </c>
      <c r="J19" s="33">
        <v>2.8068267499999997E-3</v>
      </c>
      <c r="K19" s="33">
        <f t="shared" si="0"/>
        <v>3.6194012996239335</v>
      </c>
      <c r="L19" s="33">
        <v>0.16812330135420001</v>
      </c>
    </row>
    <row r="20" spans="2:12" x14ac:dyDescent="0.2">
      <c r="B20" s="17">
        <v>16</v>
      </c>
      <c r="C20" s="19" t="s">
        <v>58</v>
      </c>
      <c r="D20" s="42">
        <v>14.050156301675107</v>
      </c>
      <c r="E20" s="41">
        <v>16.901664280127406</v>
      </c>
      <c r="F20" s="33">
        <v>140.0104900389546</v>
      </c>
      <c r="G20" s="41">
        <v>0</v>
      </c>
      <c r="H20" s="41">
        <v>0</v>
      </c>
      <c r="I20" s="39">
        <v>3.8946701542800461</v>
      </c>
      <c r="J20" s="33">
        <v>0.29057764786000001</v>
      </c>
      <c r="K20" s="33">
        <f t="shared" si="0"/>
        <v>175.14755842289716</v>
      </c>
      <c r="L20" s="33">
        <v>4.8794479255773995</v>
      </c>
    </row>
    <row r="21" spans="2:12" x14ac:dyDescent="0.2">
      <c r="B21" s="17">
        <v>17</v>
      </c>
      <c r="C21" s="19" t="s">
        <v>59</v>
      </c>
      <c r="D21" s="42">
        <v>1.3310341133857999</v>
      </c>
      <c r="E21" s="41">
        <v>0.50267891028980005</v>
      </c>
      <c r="F21" s="33">
        <v>18.665261059834101</v>
      </c>
      <c r="G21" s="41">
        <v>0</v>
      </c>
      <c r="H21" s="41">
        <v>0</v>
      </c>
      <c r="I21" s="39">
        <v>0.49862596011833454</v>
      </c>
      <c r="J21" s="33">
        <v>4.3225131949999995E-2</v>
      </c>
      <c r="K21" s="33">
        <f t="shared" si="0"/>
        <v>21.040825175578036</v>
      </c>
      <c r="L21" s="33">
        <v>0.61089625303060002</v>
      </c>
    </row>
    <row r="22" spans="2:12" x14ac:dyDescent="0.2">
      <c r="B22" s="17">
        <v>18</v>
      </c>
      <c r="C22" s="18" t="s">
        <v>60</v>
      </c>
      <c r="D22" s="41">
        <v>0</v>
      </c>
      <c r="E22" s="41">
        <v>0</v>
      </c>
      <c r="F22" s="33">
        <v>0</v>
      </c>
      <c r="G22" s="41">
        <v>0</v>
      </c>
      <c r="H22" s="41">
        <v>0</v>
      </c>
      <c r="I22" s="33">
        <v>0</v>
      </c>
      <c r="J22" s="33">
        <v>0</v>
      </c>
      <c r="K22" s="33">
        <v>0</v>
      </c>
      <c r="L22" s="33">
        <v>0</v>
      </c>
    </row>
    <row r="23" spans="2:12" x14ac:dyDescent="0.2">
      <c r="B23" s="17">
        <v>19</v>
      </c>
      <c r="C23" s="19" t="s">
        <v>61</v>
      </c>
      <c r="D23" s="42">
        <v>0.35225785741900006</v>
      </c>
      <c r="E23" s="41">
        <v>0.29820910603189998</v>
      </c>
      <c r="F23" s="33">
        <v>6.5066521529324008</v>
      </c>
      <c r="G23" s="41">
        <v>0</v>
      </c>
      <c r="H23" s="41">
        <v>0</v>
      </c>
      <c r="I23" s="39">
        <v>1.1813708707316695</v>
      </c>
      <c r="J23" s="33">
        <v>2.4645323619999996E-2</v>
      </c>
      <c r="K23" s="33">
        <f t="shared" si="0"/>
        <v>8.36313531073497</v>
      </c>
      <c r="L23" s="33">
        <v>0.41061641348299999</v>
      </c>
    </row>
    <row r="24" spans="2:12" x14ac:dyDescent="0.2">
      <c r="B24" s="17">
        <v>20</v>
      </c>
      <c r="C24" s="19" t="s">
        <v>62</v>
      </c>
      <c r="D24" s="42">
        <v>80.443098055446711</v>
      </c>
      <c r="E24" s="41">
        <v>43.725069549512696</v>
      </c>
      <c r="F24" s="33">
        <v>431.5400550649635</v>
      </c>
      <c r="G24" s="41">
        <v>0</v>
      </c>
      <c r="H24" s="41">
        <v>0</v>
      </c>
      <c r="I24" s="39">
        <v>30.443917592385016</v>
      </c>
      <c r="J24" s="33">
        <v>3.5196898505747769</v>
      </c>
      <c r="K24" s="33">
        <f t="shared" si="0"/>
        <v>589.67183011288262</v>
      </c>
      <c r="L24" s="33">
        <v>24.105135973766608</v>
      </c>
    </row>
    <row r="25" spans="2:12" x14ac:dyDescent="0.2">
      <c r="B25" s="17">
        <v>21</v>
      </c>
      <c r="C25" s="18" t="s">
        <v>63</v>
      </c>
      <c r="D25" s="41">
        <v>0</v>
      </c>
      <c r="E25" s="41">
        <v>0</v>
      </c>
      <c r="F25" s="33">
        <v>0.55217795303200012</v>
      </c>
      <c r="G25" s="41">
        <v>0</v>
      </c>
      <c r="H25" s="41">
        <v>0</v>
      </c>
      <c r="I25" s="39">
        <v>1.8364854083333336E-3</v>
      </c>
      <c r="J25" s="33">
        <v>1.0216849369999999E-2</v>
      </c>
      <c r="K25" s="33">
        <f t="shared" si="0"/>
        <v>0.56423128781033349</v>
      </c>
      <c r="L25" s="33">
        <v>4.4244774100000001E-5</v>
      </c>
    </row>
    <row r="26" spans="2:12" x14ac:dyDescent="0.2">
      <c r="B26" s="17">
        <v>22</v>
      </c>
      <c r="C26" s="19" t="s">
        <v>64</v>
      </c>
      <c r="D26" s="42">
        <v>1.21209480967E-2</v>
      </c>
      <c r="E26" s="41">
        <v>9.1482006450000007E-4</v>
      </c>
      <c r="F26" s="33">
        <v>0.47571551129009998</v>
      </c>
      <c r="G26" s="41">
        <v>0</v>
      </c>
      <c r="H26" s="41">
        <v>0</v>
      </c>
      <c r="I26" s="39">
        <v>9.8045623433333316E-3</v>
      </c>
      <c r="J26" s="33">
        <v>0</v>
      </c>
      <c r="K26" s="33">
        <f t="shared" si="0"/>
        <v>0.4985558417946333</v>
      </c>
      <c r="L26" s="33">
        <v>3.4194312902E-3</v>
      </c>
    </row>
    <row r="27" spans="2:12" x14ac:dyDescent="0.2">
      <c r="B27" s="17">
        <v>23</v>
      </c>
      <c r="C27" s="18" t="s">
        <v>65</v>
      </c>
      <c r="D27" s="41">
        <v>0</v>
      </c>
      <c r="E27" s="41">
        <v>0</v>
      </c>
      <c r="F27" s="33">
        <v>0</v>
      </c>
      <c r="G27" s="41">
        <v>0</v>
      </c>
      <c r="H27" s="41">
        <v>0</v>
      </c>
      <c r="I27" s="33">
        <v>0</v>
      </c>
      <c r="J27" s="33">
        <v>0</v>
      </c>
      <c r="K27" s="33">
        <v>0</v>
      </c>
      <c r="L27" s="33">
        <v>0</v>
      </c>
    </row>
    <row r="28" spans="2:12" x14ac:dyDescent="0.2">
      <c r="B28" s="17">
        <v>24</v>
      </c>
      <c r="C28" s="18" t="s">
        <v>66</v>
      </c>
      <c r="D28" s="41">
        <v>0</v>
      </c>
      <c r="E28" s="41">
        <v>0</v>
      </c>
      <c r="F28" s="33">
        <v>4.7508260741699997E-2</v>
      </c>
      <c r="G28" s="41">
        <v>0</v>
      </c>
      <c r="H28" s="41">
        <v>0</v>
      </c>
      <c r="I28" s="39">
        <v>4.9898283866666665E-3</v>
      </c>
      <c r="J28" s="33">
        <v>0</v>
      </c>
      <c r="K28" s="33">
        <f t="shared" si="0"/>
        <v>5.2498089128366662E-2</v>
      </c>
      <c r="L28" s="33">
        <v>3.4640723870000001E-3</v>
      </c>
    </row>
    <row r="29" spans="2:12" x14ac:dyDescent="0.2">
      <c r="B29" s="17">
        <v>25</v>
      </c>
      <c r="C29" s="19" t="s">
        <v>67</v>
      </c>
      <c r="D29" s="42">
        <v>3.0331379249990005</v>
      </c>
      <c r="E29" s="41">
        <v>6.126675455482899</v>
      </c>
      <c r="F29" s="33">
        <v>59.738091380637776</v>
      </c>
      <c r="G29" s="41">
        <v>0</v>
      </c>
      <c r="H29" s="41">
        <v>0</v>
      </c>
      <c r="I29" s="39">
        <v>1.7231338151766749</v>
      </c>
      <c r="J29" s="33">
        <v>9.6245990751666607E-2</v>
      </c>
      <c r="K29" s="33">
        <f t="shared" si="0"/>
        <v>70.717284567048026</v>
      </c>
      <c r="L29" s="33">
        <v>1.7663748042885001</v>
      </c>
    </row>
    <row r="30" spans="2:12" x14ac:dyDescent="0.2">
      <c r="B30" s="17">
        <v>26</v>
      </c>
      <c r="C30" s="19" t="s">
        <v>68</v>
      </c>
      <c r="D30" s="42">
        <v>2.0782670776126002</v>
      </c>
      <c r="E30" s="41">
        <v>0.51079188764490002</v>
      </c>
      <c r="F30" s="33">
        <v>3.7780223214498991</v>
      </c>
      <c r="G30" s="41">
        <v>0</v>
      </c>
      <c r="H30" s="41">
        <v>0</v>
      </c>
      <c r="I30" s="39">
        <v>0.31203656750499986</v>
      </c>
      <c r="J30" s="33">
        <v>0.22488295920999998</v>
      </c>
      <c r="K30" s="33">
        <f t="shared" si="0"/>
        <v>6.9040008134224005</v>
      </c>
      <c r="L30" s="33">
        <v>0.21338783616040002</v>
      </c>
    </row>
    <row r="31" spans="2:12" x14ac:dyDescent="0.2">
      <c r="B31" s="17">
        <v>27</v>
      </c>
      <c r="C31" s="19" t="s">
        <v>17</v>
      </c>
      <c r="D31" s="42">
        <v>6.8714774190000002E-4</v>
      </c>
      <c r="E31" s="41">
        <v>0</v>
      </c>
      <c r="F31" s="33">
        <v>0.52516872806370019</v>
      </c>
      <c r="G31" s="41">
        <v>0</v>
      </c>
      <c r="H31" s="41">
        <v>0</v>
      </c>
      <c r="I31" s="39">
        <v>1.6504447324183336</v>
      </c>
      <c r="J31" s="33">
        <v>0.27630402526999992</v>
      </c>
      <c r="K31" s="33">
        <f t="shared" si="0"/>
        <v>2.4526046334939338</v>
      </c>
      <c r="L31" s="33">
        <v>1.5838896774100001E-2</v>
      </c>
    </row>
    <row r="32" spans="2:12" x14ac:dyDescent="0.2">
      <c r="B32" s="17">
        <v>28</v>
      </c>
      <c r="C32" s="19" t="s">
        <v>69</v>
      </c>
      <c r="D32" s="42">
        <v>0</v>
      </c>
      <c r="E32" s="41">
        <v>0</v>
      </c>
      <c r="F32" s="33">
        <v>0</v>
      </c>
      <c r="G32" s="41">
        <v>0</v>
      </c>
      <c r="H32" s="41">
        <v>0</v>
      </c>
      <c r="I32" s="39">
        <v>0</v>
      </c>
      <c r="J32" s="33">
        <v>0</v>
      </c>
      <c r="K32" s="33">
        <f t="shared" si="0"/>
        <v>0</v>
      </c>
      <c r="L32" s="33">
        <v>0</v>
      </c>
    </row>
    <row r="33" spans="2:13" x14ac:dyDescent="0.2">
      <c r="B33" s="17">
        <v>29</v>
      </c>
      <c r="C33" s="19" t="s">
        <v>70</v>
      </c>
      <c r="D33" s="42">
        <v>0.41012371464480002</v>
      </c>
      <c r="E33" s="41">
        <v>0.13903083087080001</v>
      </c>
      <c r="F33" s="33">
        <v>3.0166614804810994</v>
      </c>
      <c r="G33" s="41">
        <v>0</v>
      </c>
      <c r="H33" s="41">
        <v>0</v>
      </c>
      <c r="I33" s="39">
        <v>8.9249891556666683E-2</v>
      </c>
      <c r="J33" s="33">
        <v>1.1564126210000001E-2</v>
      </c>
      <c r="K33" s="33">
        <f t="shared" si="0"/>
        <v>3.6666300437633663</v>
      </c>
      <c r="L33" s="33">
        <v>6.6655279644400003E-2</v>
      </c>
    </row>
    <row r="34" spans="2:13" x14ac:dyDescent="0.2">
      <c r="B34" s="17">
        <v>30</v>
      </c>
      <c r="C34" s="19" t="s">
        <v>71</v>
      </c>
      <c r="D34" s="42">
        <v>0.89382884183830003</v>
      </c>
      <c r="E34" s="41">
        <v>0.3181424420965</v>
      </c>
      <c r="F34" s="33">
        <v>4.7675098336733006</v>
      </c>
      <c r="G34" s="41">
        <v>0</v>
      </c>
      <c r="H34" s="41">
        <v>0</v>
      </c>
      <c r="I34" s="39">
        <v>0.18417649252833282</v>
      </c>
      <c r="J34" s="33">
        <v>3.929557450000001E-3</v>
      </c>
      <c r="K34" s="33">
        <f t="shared" si="0"/>
        <v>6.1675871675864338</v>
      </c>
      <c r="L34" s="33">
        <v>0.42635157957960002</v>
      </c>
    </row>
    <row r="35" spans="2:13" x14ac:dyDescent="0.2">
      <c r="B35" s="17">
        <v>31</v>
      </c>
      <c r="C35" s="18" t="s">
        <v>72</v>
      </c>
      <c r="D35" s="41">
        <v>7.1652199032200006E-2</v>
      </c>
      <c r="E35" s="41">
        <v>0</v>
      </c>
      <c r="F35" s="33">
        <v>0.1054582159354</v>
      </c>
      <c r="G35" s="41">
        <v>0</v>
      </c>
      <c r="H35" s="41">
        <v>0</v>
      </c>
      <c r="I35" s="39">
        <v>3.3689313233333331E-3</v>
      </c>
      <c r="J35" s="33">
        <v>0</v>
      </c>
      <c r="K35" s="33">
        <f t="shared" si="0"/>
        <v>0.18047934629093332</v>
      </c>
      <c r="L35" s="33">
        <v>3.49429401611E-2</v>
      </c>
    </row>
    <row r="36" spans="2:13" x14ac:dyDescent="0.2">
      <c r="B36" s="17">
        <v>32</v>
      </c>
      <c r="C36" s="19" t="s">
        <v>73</v>
      </c>
      <c r="D36" s="42">
        <v>6.1026902443854993</v>
      </c>
      <c r="E36" s="41">
        <v>5.1097265797077993</v>
      </c>
      <c r="F36" s="33">
        <v>78.508521935501179</v>
      </c>
      <c r="G36" s="41">
        <v>0</v>
      </c>
      <c r="H36" s="41">
        <v>0</v>
      </c>
      <c r="I36" s="39">
        <v>2.5458668633983916</v>
      </c>
      <c r="J36" s="33">
        <v>7.9599978299999985E-2</v>
      </c>
      <c r="K36" s="33">
        <f t="shared" si="0"/>
        <v>92.346405601292858</v>
      </c>
      <c r="L36" s="33">
        <v>4.0212587114475991</v>
      </c>
    </row>
    <row r="37" spans="2:13" x14ac:dyDescent="0.2">
      <c r="B37" s="17">
        <v>33</v>
      </c>
      <c r="C37" s="19" t="s">
        <v>107</v>
      </c>
      <c r="D37" s="42">
        <v>3.4404526097732009</v>
      </c>
      <c r="E37" s="41">
        <v>2.2028011068053996</v>
      </c>
      <c r="F37" s="33">
        <v>42.349318243088618</v>
      </c>
      <c r="G37" s="41">
        <v>0</v>
      </c>
      <c r="H37" s="41">
        <v>0</v>
      </c>
      <c r="I37" s="39">
        <v>4.9851914469400098</v>
      </c>
      <c r="J37" s="33">
        <v>4.4964496430000001E-2</v>
      </c>
      <c r="K37" s="33">
        <f t="shared" si="0"/>
        <v>53.022727903037222</v>
      </c>
      <c r="L37" s="33">
        <v>1.2422231095459999</v>
      </c>
    </row>
    <row r="38" spans="2:13" x14ac:dyDescent="0.2">
      <c r="B38" s="17">
        <v>34</v>
      </c>
      <c r="C38" s="19" t="s">
        <v>74</v>
      </c>
      <c r="D38" s="42">
        <v>3.0122640838700001E-2</v>
      </c>
      <c r="E38" s="41">
        <v>3.574E-6</v>
      </c>
      <c r="F38" s="33">
        <v>0.22425396825780003</v>
      </c>
      <c r="G38" s="41">
        <v>0</v>
      </c>
      <c r="H38" s="41">
        <v>0</v>
      </c>
      <c r="I38" s="39">
        <v>1.2957428166666666E-4</v>
      </c>
      <c r="J38" s="33">
        <v>0</v>
      </c>
      <c r="K38" s="33">
        <f t="shared" si="0"/>
        <v>0.25450975737816667</v>
      </c>
      <c r="L38" s="33">
        <v>8.5250129030000005E-4</v>
      </c>
    </row>
    <row r="39" spans="2:13" x14ac:dyDescent="0.2">
      <c r="B39" s="17">
        <v>35</v>
      </c>
      <c r="C39" s="19" t="s">
        <v>75</v>
      </c>
      <c r="D39" s="42">
        <v>1.0424068633540002</v>
      </c>
      <c r="E39" s="41">
        <v>2.3041085001280996</v>
      </c>
      <c r="F39" s="33">
        <v>26.21184463812039</v>
      </c>
      <c r="G39" s="41">
        <v>0</v>
      </c>
      <c r="H39" s="41">
        <v>0</v>
      </c>
      <c r="I39" s="39">
        <v>0.83054147806166356</v>
      </c>
      <c r="J39" s="33">
        <v>4.6368777909999992E-2</v>
      </c>
      <c r="K39" s="33">
        <f t="shared" si="0"/>
        <v>30.435270257574153</v>
      </c>
      <c r="L39" s="33">
        <v>1.4112771988036998</v>
      </c>
    </row>
    <row r="40" spans="2:13" x14ac:dyDescent="0.2">
      <c r="B40" s="17">
        <v>36</v>
      </c>
      <c r="C40" s="19" t="s">
        <v>76</v>
      </c>
      <c r="D40" s="42">
        <v>5.63260860645E-2</v>
      </c>
      <c r="E40" s="41">
        <v>2.10382151935E-2</v>
      </c>
      <c r="F40" s="33">
        <v>1.1975216849666999</v>
      </c>
      <c r="G40" s="41">
        <v>0</v>
      </c>
      <c r="H40" s="41">
        <v>0</v>
      </c>
      <c r="I40" s="39">
        <v>5.9362740196666638E-2</v>
      </c>
      <c r="J40" s="33">
        <v>2.5822806099999999E-3</v>
      </c>
      <c r="K40" s="33">
        <f t="shared" si="0"/>
        <v>1.3368310070313665</v>
      </c>
      <c r="L40" s="33">
        <v>5.9789691870699997E-2</v>
      </c>
    </row>
    <row r="41" spans="2:13" x14ac:dyDescent="0.2">
      <c r="B41" s="17">
        <v>37</v>
      </c>
      <c r="C41" s="19" t="s">
        <v>77</v>
      </c>
      <c r="D41" s="42">
        <v>1.8901942312246003</v>
      </c>
      <c r="E41" s="41">
        <v>1.3033788929348999</v>
      </c>
      <c r="F41" s="33">
        <v>20.763112877088602</v>
      </c>
      <c r="G41" s="41">
        <v>0</v>
      </c>
      <c r="H41" s="41">
        <v>0</v>
      </c>
      <c r="I41" s="39">
        <v>1.2168704287483438</v>
      </c>
      <c r="J41" s="33">
        <v>5.557516965000002E-2</v>
      </c>
      <c r="K41" s="33">
        <f t="shared" si="0"/>
        <v>25.229131599646447</v>
      </c>
      <c r="L41" s="33">
        <v>1.0017498308687001</v>
      </c>
    </row>
    <row r="42" spans="2:13" ht="15" x14ac:dyDescent="0.2">
      <c r="B42" s="20" t="s">
        <v>11</v>
      </c>
      <c r="C42" s="46"/>
      <c r="D42" s="47">
        <f>SUM(D5:D41)</f>
        <v>122.87179570546431</v>
      </c>
      <c r="E42" s="47">
        <f>SUM(E5:E41)</f>
        <v>85.780055547079982</v>
      </c>
      <c r="F42" s="47">
        <f>SUM(F5:F41)</f>
        <v>921.59113280559382</v>
      </c>
      <c r="G42" s="84">
        <v>0</v>
      </c>
      <c r="H42" s="84">
        <v>0</v>
      </c>
      <c r="I42" s="47">
        <f>SUM(I5:I41)</f>
        <v>53.758487938295168</v>
      </c>
      <c r="J42" s="47">
        <f>SUM(J5:J41)</f>
        <v>4.8242324516864432</v>
      </c>
      <c r="K42" s="47">
        <f>SUM(K5:K41)</f>
        <v>1188.8257044481197</v>
      </c>
      <c r="L42" s="47">
        <f>SUM(L5:L41)</f>
        <v>43.845529534863701</v>
      </c>
    </row>
    <row r="43" spans="2:13" x14ac:dyDescent="0.2">
      <c r="B43" t="s">
        <v>109</v>
      </c>
      <c r="J43" s="45"/>
      <c r="K43"/>
    </row>
    <row r="44" spans="2:13" x14ac:dyDescent="0.2">
      <c r="J44" s="45"/>
      <c r="K44"/>
    </row>
    <row r="45" spans="2:13" x14ac:dyDescent="0.2">
      <c r="D45" s="85"/>
      <c r="E45" s="85"/>
      <c r="F45" s="85"/>
      <c r="G45" s="85"/>
      <c r="H45" s="85"/>
      <c r="I45" s="85"/>
      <c r="J45" s="86"/>
      <c r="K45" s="85"/>
      <c r="L45" s="85"/>
    </row>
    <row r="46" spans="2:13" x14ac:dyDescent="0.2">
      <c r="D46" s="87"/>
      <c r="E46" s="87"/>
      <c r="F46" s="87"/>
      <c r="G46" s="87"/>
      <c r="H46" s="87"/>
      <c r="I46" s="87"/>
      <c r="J46" s="87"/>
      <c r="K46" s="87"/>
      <c r="L46" s="87"/>
      <c r="M46" s="87"/>
    </row>
    <row r="47" spans="2:13" x14ac:dyDescent="0.2">
      <c r="D47" s="88"/>
      <c r="E47" s="88"/>
      <c r="F47" s="88"/>
      <c r="G47" s="88"/>
      <c r="H47" s="88"/>
      <c r="I47" s="88"/>
      <c r="J47" s="88"/>
      <c r="K47" s="88"/>
      <c r="L47" s="88"/>
    </row>
  </sheetData>
  <mergeCells count="2">
    <mergeCell ref="B2:L2"/>
    <mergeCell ref="B3:L3"/>
  </mergeCells>
  <pageMargins left="0.7" right="0.7" top="0.75" bottom="0.75" header="0.3" footer="0.3"/>
  <pageSetup paperSize="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Anex A1 Frmt for AUM disclosure</vt:lpstr>
      <vt:lpstr>Anex A2 Frmt AUM stateUT wise 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Vimal Bhatter</dc:creator>
  <cp:lastModifiedBy>Bhakti More</cp:lastModifiedBy>
  <cp:lastPrinted>2014-03-24T10:58:12Z</cp:lastPrinted>
  <dcterms:created xsi:type="dcterms:W3CDTF">2014-01-06T04:43:23Z</dcterms:created>
  <dcterms:modified xsi:type="dcterms:W3CDTF">2018-01-09T07:42:39Z</dcterms:modified>
</cp:coreProperties>
</file>