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360" yWindow="330" windowWidth="14940" windowHeight="9090" activeTab="4"/>
  </bookViews>
  <sheets>
    <sheet name="Liquid Fund" sheetId="1" r:id="rId1"/>
    <sheet name="Treasury Advantage" sheetId="2" r:id="rId2"/>
    <sheet name="Equity fund" sheetId="3" r:id="rId3"/>
    <sheet name="Short Term Incom" sheetId="4" r:id="rId4"/>
    <sheet name="RRF" sheetId="5" r:id="rId5"/>
    <sheet name="Tax Advantage" sheetId="6" r:id="rId6"/>
    <sheet name="Manufacturing and Infrastructur" sheetId="7" r:id="rId7"/>
    <sheet name="EDRF" sheetId="8" r:id="rId8"/>
    <sheet name="Capro 3" sheetId="9" r:id="rId9"/>
    <sheet name="CCSF" sheetId="10" r:id="rId10"/>
    <sheet name="Capro 4" sheetId="11" r:id="rId11"/>
    <sheet name="Capro 5" sheetId="12" r:id="rId12"/>
    <sheet name="Midcap" sheetId="13" r:id="rId13"/>
  </sheets>
  <calcPr calcId="145621"/>
</workbook>
</file>

<file path=xl/calcChain.xml><?xml version="1.0" encoding="utf-8"?>
<calcChain xmlns="http://schemas.openxmlformats.org/spreadsheetml/2006/main">
  <c r="F93" i="13" l="1"/>
  <c r="F99" i="13"/>
  <c r="F67" i="10"/>
  <c r="F64" i="7"/>
  <c r="F69" i="6"/>
  <c r="F89" i="5"/>
  <c r="F51" i="4"/>
  <c r="G62" i="3"/>
  <c r="G60" i="3"/>
  <c r="G59" i="3"/>
  <c r="G56" i="3"/>
  <c r="G52" i="3"/>
  <c r="G58" i="3"/>
  <c r="G54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F61" i="3"/>
  <c r="G29" i="2"/>
  <c r="G24" i="2"/>
  <c r="G28" i="2"/>
  <c r="G36" i="2"/>
  <c r="G56" i="2"/>
  <c r="G55" i="2"/>
  <c r="G52" i="2"/>
  <c r="G51" i="2"/>
  <c r="G57" i="2"/>
  <c r="G54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5" i="2"/>
  <c r="G34" i="2"/>
  <c r="G33" i="2"/>
  <c r="G32" i="2"/>
  <c r="G27" i="2"/>
  <c r="G26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7" i="2"/>
  <c r="F57" i="2"/>
  <c r="G51" i="1"/>
  <c r="G48" i="1"/>
  <c r="G44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3" i="1"/>
  <c r="G12" i="1"/>
  <c r="G11" i="1"/>
  <c r="G10" i="1"/>
  <c r="G9" i="1"/>
  <c r="G8" i="1"/>
  <c r="G7" i="1"/>
  <c r="F52" i="1"/>
  <c r="F51" i="1"/>
  <c r="G77" i="8"/>
  <c r="G74" i="8"/>
  <c r="G73" i="8"/>
  <c r="G72" i="8"/>
  <c r="G71" i="8"/>
  <c r="G70" i="8"/>
  <c r="G69" i="8"/>
  <c r="G68" i="8"/>
  <c r="G67" i="8"/>
  <c r="G66" i="8"/>
  <c r="G65" i="8"/>
  <c r="G64" i="8"/>
  <c r="G63" i="8"/>
  <c r="G62" i="8"/>
  <c r="G61" i="8"/>
  <c r="G60" i="8"/>
  <c r="G59" i="8"/>
  <c r="G58" i="8"/>
  <c r="G57" i="8"/>
  <c r="G56" i="8"/>
  <c r="G55" i="8"/>
  <c r="G54" i="8"/>
  <c r="G53" i="8"/>
  <c r="G52" i="8"/>
  <c r="G51" i="8"/>
  <c r="G50" i="8"/>
  <c r="G49" i="8"/>
  <c r="G48" i="8"/>
  <c r="G47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76" i="8" s="1"/>
  <c r="G33" i="8"/>
  <c r="G8" i="8"/>
  <c r="G26" i="8" s="1"/>
  <c r="G30" i="8" s="1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7" i="8"/>
  <c r="G108" i="8"/>
  <c r="F76" i="8"/>
  <c r="F26" i="8"/>
  <c r="F30" i="8" s="1"/>
  <c r="F77" i="8" s="1"/>
  <c r="F108" i="8" l="1"/>
</calcChain>
</file>

<file path=xl/sharedStrings.xml><?xml version="1.0" encoding="utf-8"?>
<sst xmlns="http://schemas.openxmlformats.org/spreadsheetml/2006/main" count="3334" uniqueCount="875">
  <si>
    <t>BOI AXA Liquid Fund</t>
  </si>
  <si>
    <t/>
  </si>
  <si>
    <t>Monthly Portfolio Statement as on January 31,2018</t>
  </si>
  <si>
    <t>Name of the Instrument</t>
  </si>
  <si>
    <t>ISIN</t>
  </si>
  <si>
    <t>Rating</t>
  </si>
  <si>
    <t>Quantity</t>
  </si>
  <si>
    <t>Money Market Instruments</t>
  </si>
  <si>
    <t>Certificate of Deposit</t>
  </si>
  <si>
    <t>UTIB971</t>
  </si>
  <si>
    <t>Axis Bank Limited (06/02/2018) ** #</t>
  </si>
  <si>
    <t>INE238A16V28</t>
  </si>
  <si>
    <t>CRISIL A1+</t>
  </si>
  <si>
    <t>IIBL745</t>
  </si>
  <si>
    <t>IndusInd Bank Limited (15/03/2018) ** #</t>
  </si>
  <si>
    <t>INE095A16WF3</t>
  </si>
  <si>
    <t>HDFB579</t>
  </si>
  <si>
    <t>HDFC Bank Limited (21/02/2018) ** #</t>
  </si>
  <si>
    <t>INE040A16BW8</t>
  </si>
  <si>
    <t>CARE A1+</t>
  </si>
  <si>
    <t>NBAR338</t>
  </si>
  <si>
    <t>National Bank For Agriculture and Rural Development (20/02/2018) ** #</t>
  </si>
  <si>
    <t>INE261F16249</t>
  </si>
  <si>
    <t>RTBK296</t>
  </si>
  <si>
    <t>RBL Bank Limited (27/03/2018) ** #</t>
  </si>
  <si>
    <t>INE976G16GV1</t>
  </si>
  <si>
    <t>ICRA A1+</t>
  </si>
  <si>
    <t>RTBK297</t>
  </si>
  <si>
    <t>RBL Bank Limited (26/03/2018) ** #</t>
  </si>
  <si>
    <t>INE976G16GU3</t>
  </si>
  <si>
    <t>Sub Total</t>
  </si>
  <si>
    <t>Commercial Paper</t>
  </si>
  <si>
    <t>HDFC959</t>
  </si>
  <si>
    <t>Housing Development Finance Corporation Limited (02/02/2018) #</t>
  </si>
  <si>
    <t>INE001A14RN0</t>
  </si>
  <si>
    <t>AFGL178</t>
  </si>
  <si>
    <t>L&amp;T Finance Limited (28/02/2018) ** #</t>
  </si>
  <si>
    <t>INE027E14DP2</t>
  </si>
  <si>
    <t>NBAR383</t>
  </si>
  <si>
    <t>National Bank For Agriculture and Rural Development (02/02/2018) #</t>
  </si>
  <si>
    <t>INE261F14CB6</t>
  </si>
  <si>
    <t>REIN519</t>
  </si>
  <si>
    <t>Redington (India) Limited (05/03/2018) ** #</t>
  </si>
  <si>
    <t>INE891D14QG4</t>
  </si>
  <si>
    <t>KPTL53</t>
  </si>
  <si>
    <t>Kalpataru Power Transmission Limited (27/03/2018) ** #</t>
  </si>
  <si>
    <t>INE220B14AB5</t>
  </si>
  <si>
    <t>BGFL836</t>
  </si>
  <si>
    <t>Aditya Birla Finance Limited (26/03/2018) ** #</t>
  </si>
  <si>
    <t>INE860H14B63</t>
  </si>
  <si>
    <t>DHFL319</t>
  </si>
  <si>
    <t>Dewan Housing Finance Corporation Limited (02/02/2018) ** #</t>
  </si>
  <si>
    <t>INE202B14KX6</t>
  </si>
  <si>
    <t>AFGL174</t>
  </si>
  <si>
    <t>L&amp;T Finance Limited (27/03/2018) ** #</t>
  </si>
  <si>
    <t>INE027E14EY2</t>
  </si>
  <si>
    <t>SPCL157</t>
  </si>
  <si>
    <t>Shapoorji Pallonji and Company Pvt Limited (08/03/2018) ** #</t>
  </si>
  <si>
    <t>INE404K14DJ3</t>
  </si>
  <si>
    <t>BGFL838</t>
  </si>
  <si>
    <t>Aditya Birla Finance Limited (05/03/2018) ** #</t>
  </si>
  <si>
    <t>INE860H14B55</t>
  </si>
  <si>
    <t>NBAR385</t>
  </si>
  <si>
    <t>National Bank For Agriculture and Rural Development (01/03/2018) ** #</t>
  </si>
  <si>
    <t>INE261F14CD2</t>
  </si>
  <si>
    <t>SAWL54</t>
  </si>
  <si>
    <t>Sterling and Wilson Pvt Limited (22/03/2018) ** #</t>
  </si>
  <si>
    <t>INE247J14542</t>
  </si>
  <si>
    <t>FITCH A1+</t>
  </si>
  <si>
    <t>MNGF230</t>
  </si>
  <si>
    <t>Manappuram Finance Limited (20/03/2018) ** #</t>
  </si>
  <si>
    <t>INE522D14HM2</t>
  </si>
  <si>
    <t>IBHF593</t>
  </si>
  <si>
    <t>Indiabulls Housing Finance Limited (01/02/2018) ** #</t>
  </si>
  <si>
    <t>INE148I14TQ1</t>
  </si>
  <si>
    <t>KECI86</t>
  </si>
  <si>
    <t>KEC International Limited (05/03/2018) ** #</t>
  </si>
  <si>
    <t>INE389H14CN6</t>
  </si>
  <si>
    <t>BLUS286</t>
  </si>
  <si>
    <t>Blue Star Limited (27/03/2018) ** #</t>
  </si>
  <si>
    <t>INE472A14HU9</t>
  </si>
  <si>
    <t>BTUL38</t>
  </si>
  <si>
    <t>APL Apollo Tubes Limited (26/03/2018) ** #</t>
  </si>
  <si>
    <t>INE702C14806</t>
  </si>
  <si>
    <t>ROSU39</t>
  </si>
  <si>
    <t>RSPL Limited (27/03/2018) ** #</t>
  </si>
  <si>
    <t>INE816K14609</t>
  </si>
  <si>
    <t>SHEB44</t>
  </si>
  <si>
    <t>Tata Motors Finance Limited (27/04/2018) ** #</t>
  </si>
  <si>
    <t>INE601U14422</t>
  </si>
  <si>
    <t>NICH814</t>
  </si>
  <si>
    <t>Piramal Enterprises Limited (12/02/2018) ** #</t>
  </si>
  <si>
    <t>INE140A14RL0</t>
  </si>
  <si>
    <t>MNGF220</t>
  </si>
  <si>
    <t>Manappuram Finance Limited (13/02/2018) ** #</t>
  </si>
  <si>
    <t>INE522D14HB5</t>
  </si>
  <si>
    <t>LARS323</t>
  </si>
  <si>
    <t>Larsen &amp; Toubro Limited (28/03/2018) ** #</t>
  </si>
  <si>
    <t>INE018A14FF5</t>
  </si>
  <si>
    <t>SRLT76</t>
  </si>
  <si>
    <t>INE335A14BW7</t>
  </si>
  <si>
    <t>ICRA A1+(SO)</t>
  </si>
  <si>
    <t>SIDB334</t>
  </si>
  <si>
    <t>Small Industries Dev Bank of India (09/02/2018) ** #</t>
  </si>
  <si>
    <t>INE556F14FO5</t>
  </si>
  <si>
    <t>EDCO387</t>
  </si>
  <si>
    <t>Edelweiss Commodities Services Limited (23/02/2018) ** #</t>
  </si>
  <si>
    <t>INE657N14OB4</t>
  </si>
  <si>
    <t>GOKA36</t>
  </si>
  <si>
    <t>Forbes &amp; Company Limited (28/02/2018) ** #</t>
  </si>
  <si>
    <t>INE518A14529</t>
  </si>
  <si>
    <t>EDCO383</t>
  </si>
  <si>
    <t>Edelweiss Commodities Services Limited (09/02/2018) ** #</t>
  </si>
  <si>
    <t>INE657N14NX0</t>
  </si>
  <si>
    <t>Treasury Bill</t>
  </si>
  <si>
    <t>TBIL1283</t>
  </si>
  <si>
    <t>329 Days Tbill (MD 12/03/2018)</t>
  </si>
  <si>
    <t>IN002017X031</t>
  </si>
  <si>
    <t>SOVEREIGN</t>
  </si>
  <si>
    <t>Total</t>
  </si>
  <si>
    <t>CBLO / Reverse Repo</t>
  </si>
  <si>
    <t>CBL_010218</t>
  </si>
  <si>
    <t>CBLO</t>
  </si>
  <si>
    <t xml:space="preserve"> </t>
  </si>
  <si>
    <t>Net Receivables / (Payables)</t>
  </si>
  <si>
    <t>GRAND TOTAL</t>
  </si>
  <si>
    <t>**  Thinly Traded / Non Traded Security</t>
  </si>
  <si>
    <t>#  Unlisted Security</t>
  </si>
  <si>
    <t>BOI AXA Treasury Advantage Fund</t>
  </si>
  <si>
    <t>Debt Instruments</t>
  </si>
  <si>
    <t>(a) Listed / awaiting listing on Stock Exchange</t>
  </si>
  <si>
    <t>IDFC431</t>
  </si>
  <si>
    <t>8.34% IDFC Bank Limited (09/05/2018) **</t>
  </si>
  <si>
    <t>INE092T08774</t>
  </si>
  <si>
    <t>ICRA AAA</t>
  </si>
  <si>
    <t>CKIP132</t>
  </si>
  <si>
    <t>8.50% Cox &amp; Kings Limited (27/10/2019) **</t>
  </si>
  <si>
    <t>INE008I08096</t>
  </si>
  <si>
    <t>CARE AA</t>
  </si>
  <si>
    <t>CHOL815</t>
  </si>
  <si>
    <t>8.0505% Cholamandalam Investment and Finance Company Limited (25/10/2019) **</t>
  </si>
  <si>
    <t>INE121A07NN9</t>
  </si>
  <si>
    <t>ICRA AA</t>
  </si>
  <si>
    <t>DHFL258</t>
  </si>
  <si>
    <t>9.1% Dewan Housing Finance Corporation Limited (16/08/2019) **</t>
  </si>
  <si>
    <t>INE202B07HQ0</t>
  </si>
  <si>
    <t>CARE AAA</t>
  </si>
  <si>
    <t>NICH730</t>
  </si>
  <si>
    <t>8.95% Piramal Enterprises Limited (06/06/2018) **</t>
  </si>
  <si>
    <t>INE140A07336</t>
  </si>
  <si>
    <t>NICH777</t>
  </si>
  <si>
    <t>8.15% Piramal Enterprises Limited (14/06/2019) **</t>
  </si>
  <si>
    <t>INE140A07344</t>
  </si>
  <si>
    <t>IDFC423</t>
  </si>
  <si>
    <t>8.35% IDFC Bank Limited (10/05/2018) **</t>
  </si>
  <si>
    <t>INE092T08782</t>
  </si>
  <si>
    <t>PFPL69</t>
  </si>
  <si>
    <t>8.50% Piramal Finance Limited (19/04/2019) **</t>
  </si>
  <si>
    <t>INE641O07078</t>
  </si>
  <si>
    <t>IBHF513</t>
  </si>
  <si>
    <t>8.1% Indiabulls Housing Finance Limited (15/03/2018)</t>
  </si>
  <si>
    <t>INE148I07GP4</t>
  </si>
  <si>
    <t>MMFS1052</t>
  </si>
  <si>
    <t>8.60% Mahindra &amp; Mahindra Financial Services Limited (06/07/2018) **</t>
  </si>
  <si>
    <t>INE774D07PA1</t>
  </si>
  <si>
    <t>FITCH AAA</t>
  </si>
  <si>
    <t>AAHF63</t>
  </si>
  <si>
    <t>8.97% Aadhar Housing Finance Limited (29/06/2018) **</t>
  </si>
  <si>
    <t>INE538L07395</t>
  </si>
  <si>
    <t>CARE AA+(SO)</t>
  </si>
  <si>
    <t>AAHF68</t>
  </si>
  <si>
    <t>8.40% Aadhar Housing Finance Limited (06/05/2019) **</t>
  </si>
  <si>
    <t>INE538L07452</t>
  </si>
  <si>
    <t>DHFL107</t>
  </si>
  <si>
    <t>Dewan Housing Finance Corporation Limited (25/11/2018) (ZCB)  **</t>
  </si>
  <si>
    <t>INE202B07CS7</t>
  </si>
  <si>
    <t>DHFL272</t>
  </si>
  <si>
    <t>9.1% Dewan Housing Finance Corporation Limited (09/09/2019) **</t>
  </si>
  <si>
    <t>INE202B07IK1</t>
  </si>
  <si>
    <t>DHFL273</t>
  </si>
  <si>
    <t>9.05% Dewan Housing Finance Corporation Limited (09/09/2019) **</t>
  </si>
  <si>
    <t>INE202B07IJ3</t>
  </si>
  <si>
    <t>IDFC512</t>
  </si>
  <si>
    <t>8.43% IDFC Bank Limited (02/02/2018) **</t>
  </si>
  <si>
    <t>INE092T08949</t>
  </si>
  <si>
    <t>HDFC915</t>
  </si>
  <si>
    <t>7.65% Housing Development Finance Corporation Limited (20/03/2019) **</t>
  </si>
  <si>
    <t>INE001A07QE5</t>
  </si>
  <si>
    <t>CRISIL AAA</t>
  </si>
  <si>
    <t>(b) Privately placed / Unlisted</t>
  </si>
  <si>
    <t>CDNR22</t>
  </si>
  <si>
    <t>6% Coffee Day Natural Resources Private Limited (23/12/2019) ** #</t>
  </si>
  <si>
    <t>INE634N07075</t>
  </si>
  <si>
    <t>BWR A-(SO)</t>
  </si>
  <si>
    <t>LITC21</t>
  </si>
  <si>
    <t>Liquid Investment And Trading Co. Pvt. Ltd. (28/02/2018) (ZCB) ** #</t>
  </si>
  <si>
    <t>INE219T07031</t>
  </si>
  <si>
    <t>BWR A(SO)</t>
  </si>
  <si>
    <t>KMBK703</t>
  </si>
  <si>
    <t>Kotak Mahindra Bank Limited (25/06/2018) ** #</t>
  </si>
  <si>
    <t>INE237A161C3</t>
  </si>
  <si>
    <t>IBCL1031</t>
  </si>
  <si>
    <t>ICICI Bank Limited (13/06/2018) #</t>
  </si>
  <si>
    <t>INE090A165L1</t>
  </si>
  <si>
    <t>UTIB957</t>
  </si>
  <si>
    <t>Axis Bank Limited (28/06/2018) #</t>
  </si>
  <si>
    <t>INE238A16U86</t>
  </si>
  <si>
    <t>SPCL152</t>
  </si>
  <si>
    <t>Shapoorji Pallonji and Company Pvt Limited (25/07/2018) ** #</t>
  </si>
  <si>
    <t>INE404K14DE4</t>
  </si>
  <si>
    <t>WGCP25</t>
  </si>
  <si>
    <t>Wadhawan Global Capital Pvt Limited (11/09/2018) ** #</t>
  </si>
  <si>
    <t>INE458U14088</t>
  </si>
  <si>
    <t>WGCP26</t>
  </si>
  <si>
    <t>Wadhawan Global Capital Pvt Limited (26/06/2018) ** #</t>
  </si>
  <si>
    <t>INE458U14096</t>
  </si>
  <si>
    <t>EDCO378</t>
  </si>
  <si>
    <t>Edelweiss Commodities Services Limited (15/02/2018) ** #</t>
  </si>
  <si>
    <t>INE657N14NN1</t>
  </si>
  <si>
    <t>KMIL290</t>
  </si>
  <si>
    <t>Kotak Mahindra Investments Limited (20/03/2018) ** #</t>
  </si>
  <si>
    <t>INE975F14LV0</t>
  </si>
  <si>
    <t>JMAR56</t>
  </si>
  <si>
    <t>JM Financial Asset Reconstruction Company Limited (12/06/2018) ** #</t>
  </si>
  <si>
    <t>INE265J14940</t>
  </si>
  <si>
    <t>SRLT78</t>
  </si>
  <si>
    <t>INE335A14CC7</t>
  </si>
  <si>
    <t>GOKA39</t>
  </si>
  <si>
    <t>Forbes &amp; Company Limited (27/03/2018) ** #</t>
  </si>
  <si>
    <t>INE518A14594</t>
  </si>
  <si>
    <t>LTIF305</t>
  </si>
  <si>
    <t>L &amp; T Infrastructure Finance Company Limited (05/03/2018) ** #</t>
  </si>
  <si>
    <t>INE691I14FK2</t>
  </si>
  <si>
    <t>ZCB - Zero Coupon Bond</t>
  </si>
  <si>
    <t>BOI AXA Equity Fund</t>
  </si>
  <si>
    <t>Industry</t>
  </si>
  <si>
    <t>Equity &amp; Equity related</t>
  </si>
  <si>
    <t>(a) Listed / awaiting listing on Stock Exchanges</t>
  </si>
  <si>
    <t>CARB02</t>
  </si>
  <si>
    <t>Graphite India Limited</t>
  </si>
  <si>
    <t>INE371A01025</t>
  </si>
  <si>
    <t>Industrial Products</t>
  </si>
  <si>
    <t>IIBL01</t>
  </si>
  <si>
    <t>IndusInd Bank Limited</t>
  </si>
  <si>
    <t>INE095A01012</t>
  </si>
  <si>
    <t>Banks</t>
  </si>
  <si>
    <t>HDFB02</t>
  </si>
  <si>
    <t>HDFC Bank Limited</t>
  </si>
  <si>
    <t>INE040A01026</t>
  </si>
  <si>
    <t>MAUD01</t>
  </si>
  <si>
    <t>Maruti Suzuki India Limited</t>
  </si>
  <si>
    <t>INE585B01010</t>
  </si>
  <si>
    <t>Auto</t>
  </si>
  <si>
    <t>LARS02</t>
  </si>
  <si>
    <t>Larsen &amp; Toubro Limited</t>
  </si>
  <si>
    <t>INE018A01030</t>
  </si>
  <si>
    <t>Construction Project</t>
  </si>
  <si>
    <t>RIND01</t>
  </si>
  <si>
    <t>Reliance Industries Limited</t>
  </si>
  <si>
    <t>INE002A01018</t>
  </si>
  <si>
    <t>Petroleum Products</t>
  </si>
  <si>
    <t>IINF02</t>
  </si>
  <si>
    <t>IIFL Holdings Limited</t>
  </si>
  <si>
    <t>INE530B01024</t>
  </si>
  <si>
    <t>Finance</t>
  </si>
  <si>
    <t>GVIL02</t>
  </si>
  <si>
    <t>Gravita India Limited</t>
  </si>
  <si>
    <t>INE024L01027</t>
  </si>
  <si>
    <t>Minerals/Mining</t>
  </si>
  <si>
    <t>HINI02</t>
  </si>
  <si>
    <t>Hindalco Industries Limited</t>
  </si>
  <si>
    <t>INE038A01020</t>
  </si>
  <si>
    <t>Non - Ferrous Metals</t>
  </si>
  <si>
    <t>SOTL02</t>
  </si>
  <si>
    <t>Sterlite Technologies Limited</t>
  </si>
  <si>
    <t>INE089C01029</t>
  </si>
  <si>
    <t>Telecom -  Equipment &amp; Accessories</t>
  </si>
  <si>
    <t>RATN01</t>
  </si>
  <si>
    <t>RBL Bank Limited</t>
  </si>
  <si>
    <t>INE976G01028</t>
  </si>
  <si>
    <t>KEII02</t>
  </si>
  <si>
    <t>KEI Industries Limited</t>
  </si>
  <si>
    <t>INE878B01027</t>
  </si>
  <si>
    <t>DILB01</t>
  </si>
  <si>
    <t>Dilip Buildcon Limited</t>
  </si>
  <si>
    <t>INE917M01012</t>
  </si>
  <si>
    <t>Construction</t>
  </si>
  <si>
    <t>MIIL02</t>
  </si>
  <si>
    <t>Minda Industries Limited</t>
  </si>
  <si>
    <t>INE405E01023</t>
  </si>
  <si>
    <t>Auto Ancillaries</t>
  </si>
  <si>
    <t>IBHF01</t>
  </si>
  <si>
    <t>Indiabulls Housing Finance Limited</t>
  </si>
  <si>
    <t>INE148I01020</t>
  </si>
  <si>
    <t>NICH02</t>
  </si>
  <si>
    <t>Piramal Enterprises Limited</t>
  </si>
  <si>
    <t>INE140A01024</t>
  </si>
  <si>
    <t>Pharmaceuticals</t>
  </si>
  <si>
    <t>HEGL01</t>
  </si>
  <si>
    <t>HEG Limited</t>
  </si>
  <si>
    <t>INE545A01016</t>
  </si>
  <si>
    <t>FEBA02</t>
  </si>
  <si>
    <t>The Federal Bank  Limited</t>
  </si>
  <si>
    <t>INE171A01029</t>
  </si>
  <si>
    <t>DHFL01</t>
  </si>
  <si>
    <t>Dewan Housing Finance Corporation Limited</t>
  </si>
  <si>
    <t>INE202B01012</t>
  </si>
  <si>
    <t>CGCE01</t>
  </si>
  <si>
    <t>Crompton Greaves Consumer Electricals Limited</t>
  </si>
  <si>
    <t>INE299U01018</t>
  </si>
  <si>
    <t>Consumer Durables</t>
  </si>
  <si>
    <t>BRET01</t>
  </si>
  <si>
    <t>Future Retail Limited</t>
  </si>
  <si>
    <t>INE752P01024</t>
  </si>
  <si>
    <t>Retailing</t>
  </si>
  <si>
    <t>TWAT02</t>
  </si>
  <si>
    <t>Titan Company Limited</t>
  </si>
  <si>
    <t>INE280A01028</t>
  </si>
  <si>
    <t>DBEL01</t>
  </si>
  <si>
    <t>Dalmia Bharat Limited</t>
  </si>
  <si>
    <t>INE439L01019</t>
  </si>
  <si>
    <t>Cement</t>
  </si>
  <si>
    <t>KNRC02</t>
  </si>
  <si>
    <t>KNR Constructions Limited</t>
  </si>
  <si>
    <t>INE634I01029</t>
  </si>
  <si>
    <t>AUPH03</t>
  </si>
  <si>
    <t>Aurobindo Pharma Limited</t>
  </si>
  <si>
    <t>INE406A01037</t>
  </si>
  <si>
    <t>ULCC01</t>
  </si>
  <si>
    <t>UltraTech Cement Limited</t>
  </si>
  <si>
    <t>INE481G01011</t>
  </si>
  <si>
    <t>YESB02</t>
  </si>
  <si>
    <t>Yes Bank Limited</t>
  </si>
  <si>
    <t>INE528G01027</t>
  </si>
  <si>
    <t>UFSP02</t>
  </si>
  <si>
    <t>Ujjivan Financial Services Limited</t>
  </si>
  <si>
    <t>INE334L01012</t>
  </si>
  <si>
    <t>SEIS01</t>
  </si>
  <si>
    <t>Security and Intelligence Services (India) Limited</t>
  </si>
  <si>
    <t>INE285J01010</t>
  </si>
  <si>
    <t>Commercial Services</t>
  </si>
  <si>
    <t>VORL02</t>
  </si>
  <si>
    <t>Vinati Organics Limited</t>
  </si>
  <si>
    <t>INE410B01029</t>
  </si>
  <si>
    <t>Chemicals</t>
  </si>
  <si>
    <t>EDCA02</t>
  </si>
  <si>
    <t>Edelweiss Financial Services Limited</t>
  </si>
  <si>
    <t>INE532F01054</t>
  </si>
  <si>
    <t>BTUL01</t>
  </si>
  <si>
    <t>APL Apollo Tubes Limited</t>
  </si>
  <si>
    <t>INE702C01019</t>
  </si>
  <si>
    <t>Ferrous Metals</t>
  </si>
  <si>
    <t>MOFS03</t>
  </si>
  <si>
    <t>Motilal Oswal Financial Services Limited</t>
  </si>
  <si>
    <t>INE338I01027</t>
  </si>
  <si>
    <t>AMSL01</t>
  </si>
  <si>
    <t>Apollo Micro Systems Limited</t>
  </si>
  <si>
    <t>INE713T01010</t>
  </si>
  <si>
    <t>Industrial Capital Goods</t>
  </si>
  <si>
    <t>EIML01</t>
  </si>
  <si>
    <t>Eicher Motors Limited</t>
  </si>
  <si>
    <t>INE066A01013</t>
  </si>
  <si>
    <t>JMFL02</t>
  </si>
  <si>
    <t>JM Financial Limited</t>
  </si>
  <si>
    <t>INE780C01023</t>
  </si>
  <si>
    <t>KPTL02</t>
  </si>
  <si>
    <t>Kalpataru Power Transmission Limited</t>
  </si>
  <si>
    <t>INE220B01022</t>
  </si>
  <si>
    <t>Power</t>
  </si>
  <si>
    <t>BRIT02</t>
  </si>
  <si>
    <t>Britannia Industries Limited</t>
  </si>
  <si>
    <t>INE216A01022</t>
  </si>
  <si>
    <t>Consumer Non Durables</t>
  </si>
  <si>
    <t>GOSL03</t>
  </si>
  <si>
    <t>Godrej Industries Limited</t>
  </si>
  <si>
    <t>INE233A01035</t>
  </si>
  <si>
    <t>KELV01</t>
  </si>
  <si>
    <t>Whirlpool of India Limited</t>
  </si>
  <si>
    <t>INE716A01013</t>
  </si>
  <si>
    <t>TNPL01</t>
  </si>
  <si>
    <t>Tamil Nadu Newsprint &amp; Papers Limited</t>
  </si>
  <si>
    <t>INE107A01015</t>
  </si>
  <si>
    <t>Paper</t>
  </si>
  <si>
    <t>SREI01</t>
  </si>
  <si>
    <t>SREI Infrastructure Finance Limited</t>
  </si>
  <si>
    <t>INE872A01014</t>
  </si>
  <si>
    <t>SOMC01</t>
  </si>
  <si>
    <t>Somany Ceramics Limited</t>
  </si>
  <si>
    <t>INE355A01028</t>
  </si>
  <si>
    <t>SINP01</t>
  </si>
  <si>
    <t>Sintex Plastics Technology Limited</t>
  </si>
  <si>
    <t>INE501W01021</t>
  </si>
  <si>
    <t>PHRP01</t>
  </si>
  <si>
    <t>Praxis Home Retail Limited</t>
  </si>
  <si>
    <t>INE546Y01022</t>
  </si>
  <si>
    <t>(b) Unlisted</t>
  </si>
  <si>
    <t>NICH05RF</t>
  </si>
  <si>
    <t>BOI AXA Short Term Income Fund</t>
  </si>
  <si>
    <t>GOI1973</t>
  </si>
  <si>
    <t>7.17% Government of India (08/01/2028)</t>
  </si>
  <si>
    <t>IN0020170174</t>
  </si>
  <si>
    <t>AAHF65</t>
  </si>
  <si>
    <t>8.58% Aadhar Housing Finance Limited (23/06/2020) **</t>
  </si>
  <si>
    <t>INE538L07445</t>
  </si>
  <si>
    <t>POWF378</t>
  </si>
  <si>
    <t>7.42% Power Finance Corporation Limited (26/06/2020) **</t>
  </si>
  <si>
    <t>INE134E08IY9</t>
  </si>
  <si>
    <t>GOI1298</t>
  </si>
  <si>
    <t>7.72% Government of India (25/05/2025)</t>
  </si>
  <si>
    <t>IN0020150036</t>
  </si>
  <si>
    <t>POWF248</t>
  </si>
  <si>
    <t>8.87% Power Finance Corporation Limited (18/03/2023) **</t>
  </si>
  <si>
    <t>INE134E08FP3</t>
  </si>
  <si>
    <t>IDFC533</t>
  </si>
  <si>
    <t>8.64% IDFC Bank Limited (15/04/2020) **</t>
  </si>
  <si>
    <t>INE092T08972</t>
  </si>
  <si>
    <t>GOI1252</t>
  </si>
  <si>
    <t>8.15% Government of India (24/11/2026)</t>
  </si>
  <si>
    <t>IN0020140060</t>
  </si>
  <si>
    <t>IBHF449</t>
  </si>
  <si>
    <t>8.7% Indiabulls Housing Finance Limited (09/02/2018) **</t>
  </si>
  <si>
    <t>INE148I07FO9</t>
  </si>
  <si>
    <t>POWF305</t>
  </si>
  <si>
    <t>8.29% Power Finance Corporation Limited (13/06/2018)</t>
  </si>
  <si>
    <t>INE134E08GZ0</t>
  </si>
  <si>
    <t>IRLY208</t>
  </si>
  <si>
    <t>8.45% Indian Railway Finance Corporation Limited (26/12/2018) **</t>
  </si>
  <si>
    <t>INE053F09FR6</t>
  </si>
  <si>
    <t>SINB20</t>
  </si>
  <si>
    <t>Sintex-BAPL Limited (31/12/2020) (ZCB) ** #</t>
  </si>
  <si>
    <t>INE631U07027</t>
  </si>
  <si>
    <t>BWR AA-</t>
  </si>
  <si>
    <t>SINB22</t>
  </si>
  <si>
    <t>Sintex-BAPL Limited (31/12/2021) (ZCB) ** #</t>
  </si>
  <si>
    <t>INE631U07035</t>
  </si>
  <si>
    <t>SINB21</t>
  </si>
  <si>
    <t>Sintex-BAPL Limited (31/12/2022) (ZCB) ** #</t>
  </si>
  <si>
    <t>INE631U07043</t>
  </si>
  <si>
    <t>UTIB972</t>
  </si>
  <si>
    <t>Axis Bank Limited (30/05/2018) ** #</t>
  </si>
  <si>
    <t>INE238A16W19</t>
  </si>
  <si>
    <t>SPCL144</t>
  </si>
  <si>
    <t>Shapoorji Pallonji and Company Pvt Limited (20/02/2018) ** #</t>
  </si>
  <si>
    <t>INE404K14CS6</t>
  </si>
  <si>
    <t>BOI AXA Regular Return Fund</t>
  </si>
  <si>
    <t>Industry / Rating</t>
  </si>
  <si>
    <t>BEPL01</t>
  </si>
  <si>
    <t>Bhansali Engineering Polymers Limited</t>
  </si>
  <si>
    <t>INE922A01025</t>
  </si>
  <si>
    <t>SHCE01</t>
  </si>
  <si>
    <t>Shree Cements Limited</t>
  </si>
  <si>
    <t>INE070A01015</t>
  </si>
  <si>
    <t>DIXO01</t>
  </si>
  <si>
    <t>Dixon Technologies (India) Limited</t>
  </si>
  <si>
    <t>INE935N01012</t>
  </si>
  <si>
    <t>GAPA02</t>
  </si>
  <si>
    <t>Apar Industries Limited</t>
  </si>
  <si>
    <t>INE372A01015</t>
  </si>
  <si>
    <t>SHAB01</t>
  </si>
  <si>
    <t>Shankara Building Products Limited</t>
  </si>
  <si>
    <t>INE274V01019</t>
  </si>
  <si>
    <t>TIIN01</t>
  </si>
  <si>
    <t>Timken India Limited</t>
  </si>
  <si>
    <t>INE325A01013</t>
  </si>
  <si>
    <t>THIR01</t>
  </si>
  <si>
    <t>Thirumalai Chemicals Limited</t>
  </si>
  <si>
    <t>INE338A01016</t>
  </si>
  <si>
    <t>ASTP04</t>
  </si>
  <si>
    <t>Astral Poly Technik Limited</t>
  </si>
  <si>
    <t>INE006I01046</t>
  </si>
  <si>
    <t>ORRE01</t>
  </si>
  <si>
    <t>Orient Refractories Limited</t>
  </si>
  <si>
    <t>INE743M01012</t>
  </si>
  <si>
    <t>SHST02</t>
  </si>
  <si>
    <t>Shoppers Stop Limited</t>
  </si>
  <si>
    <t>INE498B01024</t>
  </si>
  <si>
    <t>BLUS03</t>
  </si>
  <si>
    <t>Blue Star Limited</t>
  </si>
  <si>
    <t>INE472A01039</t>
  </si>
  <si>
    <t>VMAR01</t>
  </si>
  <si>
    <t>V-Mart Retail Limited</t>
  </si>
  <si>
    <t>INE665J01013</t>
  </si>
  <si>
    <t>$0.00%</t>
  </si>
  <si>
    <t>GOI1197</t>
  </si>
  <si>
    <t>8.60% Government of India (02/06/2028)</t>
  </si>
  <si>
    <t>IN0020140011</t>
  </si>
  <si>
    <t>NTPC100</t>
  </si>
  <si>
    <t>8.49% NTPC Limited (25/03/2025) **</t>
  </si>
  <si>
    <t>INE733E07JP6</t>
  </si>
  <si>
    <t>KAHP20</t>
  </si>
  <si>
    <t>4.5% Karuna Healthcare Private Limited (31/01/2020) ** #</t>
  </si>
  <si>
    <t>INE466X07014</t>
  </si>
  <si>
    <t xml:space="preserve">$  Less Than 0.01% of Net Asset Value </t>
  </si>
  <si>
    <t>BOI AXA Tax Advantage Fund</t>
  </si>
  <si>
    <t>AARI02</t>
  </si>
  <si>
    <t>Aarti Industries Limited</t>
  </si>
  <si>
    <t>INE769A01020</t>
  </si>
  <si>
    <t>CHOL01</t>
  </si>
  <si>
    <t>Cholamandalam Investment and Finance Company Limited</t>
  </si>
  <si>
    <t>INE121A01016</t>
  </si>
  <si>
    <t>TLSL01</t>
  </si>
  <si>
    <t>TeamLease Services Limited</t>
  </si>
  <si>
    <t>INE985S01024</t>
  </si>
  <si>
    <t>JKPA01</t>
  </si>
  <si>
    <t>JK Paper Limited</t>
  </si>
  <si>
    <t>INE789E01012</t>
  </si>
  <si>
    <t>IGAS02</t>
  </si>
  <si>
    <t>Indraprastha Gas Limited</t>
  </si>
  <si>
    <t>INE203G01027</t>
  </si>
  <si>
    <t>Gas</t>
  </si>
  <si>
    <t>RAFO01</t>
  </si>
  <si>
    <t>Ramkrishna Forgings Limited</t>
  </si>
  <si>
    <t>INE399G01015</t>
  </si>
  <si>
    <t>MOSU03</t>
  </si>
  <si>
    <t>Motherson Sumi Systems Limited</t>
  </si>
  <si>
    <t>INE775A01035</t>
  </si>
  <si>
    <t>AEGI03</t>
  </si>
  <si>
    <t>Aegis Logistics Limited</t>
  </si>
  <si>
    <t>INE208C01025</t>
  </si>
  <si>
    <t>MUFL01</t>
  </si>
  <si>
    <t>Muthoot Finance Limited</t>
  </si>
  <si>
    <t>INE414G01012</t>
  </si>
  <si>
    <t>FINO02</t>
  </si>
  <si>
    <t>Finolex Cables Limited</t>
  </si>
  <si>
    <t>INE235A01022</t>
  </si>
  <si>
    <t>VISH01</t>
  </si>
  <si>
    <t>V2 Retail Limited</t>
  </si>
  <si>
    <t>INE945H01013</t>
  </si>
  <si>
    <t>MFSL01</t>
  </si>
  <si>
    <t>Mas Financial Services Limited</t>
  </si>
  <si>
    <t>INE348L01012</t>
  </si>
  <si>
    <t>HEFO02</t>
  </si>
  <si>
    <t>Heritage Foods Limited</t>
  </si>
  <si>
    <t>INE978A01027</t>
  </si>
  <si>
    <t>QUES01</t>
  </si>
  <si>
    <t>Quess Corp Limited</t>
  </si>
  <si>
    <t>INE615P01015</t>
  </si>
  <si>
    <t>MCEL03</t>
  </si>
  <si>
    <t>The Ramco Cements Limited</t>
  </si>
  <si>
    <t>INE331A01037</t>
  </si>
  <si>
    <t>SUPW01</t>
  </si>
  <si>
    <t>Techno Electric &amp; Engineering Company Limited</t>
  </si>
  <si>
    <t>INE286K01024</t>
  </si>
  <si>
    <t>BOI AXA Manufacturing and Infrastructure Fund</t>
  </si>
  <si>
    <t>PGCI01</t>
  </si>
  <si>
    <t>Power Grid Corporation of India Limited</t>
  </si>
  <si>
    <t>INE752E01010</t>
  </si>
  <si>
    <t>MAIT01</t>
  </si>
  <si>
    <t>Maithan Alloys Limited</t>
  </si>
  <si>
    <t>INE683C01011</t>
  </si>
  <si>
    <t>AHCO01</t>
  </si>
  <si>
    <t>Ahluwalia Contracts (India) Limited</t>
  </si>
  <si>
    <t>INE758C01029</t>
  </si>
  <si>
    <t>KAMD01</t>
  </si>
  <si>
    <t>Kamdhenu Limited</t>
  </si>
  <si>
    <t>INE390H01012</t>
  </si>
  <si>
    <t>VATE03</t>
  </si>
  <si>
    <t>VA Tech Wabag Limited</t>
  </si>
  <si>
    <t>INE956G01038</t>
  </si>
  <si>
    <t>Engineering Services</t>
  </si>
  <si>
    <t>SHPU01</t>
  </si>
  <si>
    <t>Shakti Pumps (India) Limited</t>
  </si>
  <si>
    <t>INE908D01010</t>
  </si>
  <si>
    <t>JMCP01</t>
  </si>
  <si>
    <t>JMC Projects (India)  Limited</t>
  </si>
  <si>
    <t>INE890A01016</t>
  </si>
  <si>
    <t>AIEL02</t>
  </si>
  <si>
    <t>AIA Engineering Limited</t>
  </si>
  <si>
    <t>INE212H01026</t>
  </si>
  <si>
    <t>LUMI01</t>
  </si>
  <si>
    <t>Lumax Industries Limited</t>
  </si>
  <si>
    <t>INE162B01018</t>
  </si>
  <si>
    <t>RCPL01</t>
  </si>
  <si>
    <t>Ruchira Papers Limited</t>
  </si>
  <si>
    <t>INE803H01014</t>
  </si>
  <si>
    <t>SKIP01</t>
  </si>
  <si>
    <t>Skipper Limited</t>
  </si>
  <si>
    <t>INE439E01022</t>
  </si>
  <si>
    <t>TOPL01</t>
  </si>
  <si>
    <t>Torrent Power Limited</t>
  </si>
  <si>
    <t>INE813H01021</t>
  </si>
  <si>
    <t>RPPI01</t>
  </si>
  <si>
    <t>R.P.P. Infra Projects Limited</t>
  </si>
  <si>
    <t>INE324L01013</t>
  </si>
  <si>
    <t>GPTI01</t>
  </si>
  <si>
    <t>GPT Infraprojects Limited</t>
  </si>
  <si>
    <t>INE390G01014</t>
  </si>
  <si>
    <t>GREC02</t>
  </si>
  <si>
    <t>Greaves Cotton Limited</t>
  </si>
  <si>
    <t>INE224A01026</t>
  </si>
  <si>
    <t>LTOS02</t>
  </si>
  <si>
    <t>LT Foods Limited</t>
  </si>
  <si>
    <t>INE818H01020</t>
  </si>
  <si>
    <t>AMPL02</t>
  </si>
  <si>
    <t>Astra Microwave Products Limited</t>
  </si>
  <si>
    <t>INE386C01029</t>
  </si>
  <si>
    <t>ITIL01</t>
  </si>
  <si>
    <t>ITI Limited</t>
  </si>
  <si>
    <t>INE248A01017</t>
  </si>
  <si>
    <t>NIL</t>
  </si>
  <si>
    <t>BOI AXA Equity Debt Rebalancer Fund</t>
  </si>
  <si>
    <t>BAFL02</t>
  </si>
  <si>
    <t>Bajaj Finance Limited</t>
  </si>
  <si>
    <t>INE296A01024</t>
  </si>
  <si>
    <t>ASHL02</t>
  </si>
  <si>
    <t>Ashok Leyland Limited</t>
  </si>
  <si>
    <t>INE208A01029</t>
  </si>
  <si>
    <t>DLFL01</t>
  </si>
  <si>
    <t>DLF Limited</t>
  </si>
  <si>
    <t>INE271C01023</t>
  </si>
  <si>
    <t>HZIN02</t>
  </si>
  <si>
    <t>Hindustan Zinc Limited</t>
  </si>
  <si>
    <t>INE267A01025</t>
  </si>
  <si>
    <t>BTVL02</t>
  </si>
  <si>
    <t>Bharti Airtel Limited</t>
  </si>
  <si>
    <t>INE397D01024</t>
  </si>
  <si>
    <t>Telecom - Services</t>
  </si>
  <si>
    <t>DRRL02</t>
  </si>
  <si>
    <t>Dr. Reddy's Laboratories Limited</t>
  </si>
  <si>
    <t>INE089A01023</t>
  </si>
  <si>
    <t>SPIL03</t>
  </si>
  <si>
    <t>Sun Pharmaceutical Industries Limited</t>
  </si>
  <si>
    <t>INE044A01036</t>
  </si>
  <si>
    <t>LUPL02</t>
  </si>
  <si>
    <t>Lupin Limited</t>
  </si>
  <si>
    <t>INE326A01037</t>
  </si>
  <si>
    <t>ITCL02</t>
  </si>
  <si>
    <t>ITC Limited</t>
  </si>
  <si>
    <t>INE154A01025</t>
  </si>
  <si>
    <t>BKBA02</t>
  </si>
  <si>
    <t>Bank of Baroda</t>
  </si>
  <si>
    <t>INE028A01039</t>
  </si>
  <si>
    <t>TELC03</t>
  </si>
  <si>
    <t>Tata Motors Limited</t>
  </si>
  <si>
    <t>INE155A01022</t>
  </si>
  <si>
    <t>Vedanta Limited</t>
  </si>
  <si>
    <t>INE205A01025</t>
  </si>
  <si>
    <t>JSW Steel Limited</t>
  </si>
  <si>
    <t>INE019A01038</t>
  </si>
  <si>
    <t>INE498L01015</t>
  </si>
  <si>
    <t>INE176B01034</t>
  </si>
  <si>
    <t>INE494B01023</t>
  </si>
  <si>
    <t>State Bank of India</t>
  </si>
  <si>
    <t>INE062A01020</t>
  </si>
  <si>
    <t>PNB Housing Finance Limited</t>
  </si>
  <si>
    <t>INE572E01012</t>
  </si>
  <si>
    <t>INE090A01021</t>
  </si>
  <si>
    <t>Cadila Healthcare Limited</t>
  </si>
  <si>
    <t>INE010B01027</t>
  </si>
  <si>
    <t>CIPL03</t>
  </si>
  <si>
    <t>Cipla Limited</t>
  </si>
  <si>
    <t>INE059A01026</t>
  </si>
  <si>
    <t>Derivatives</t>
  </si>
  <si>
    <t>Index / Stock Futures</t>
  </si>
  <si>
    <t>CIPLFEB18</t>
  </si>
  <si>
    <t>CHELFEB18</t>
  </si>
  <si>
    <t>SBAIFEB18</t>
  </si>
  <si>
    <t>JVSLFEB18</t>
  </si>
  <si>
    <t>SESAFEB18</t>
  </si>
  <si>
    <t>TELCFEB18</t>
  </si>
  <si>
    <t>HINIFEB18</t>
  </si>
  <si>
    <t>BKBAFEB18</t>
  </si>
  <si>
    <t>BAFLFEB18</t>
  </si>
  <si>
    <t>ITCLFEB18</t>
  </si>
  <si>
    <t>MAUDFEB18</t>
  </si>
  <si>
    <t>IBHFFEB18</t>
  </si>
  <si>
    <t>LUPLFEB18</t>
  </si>
  <si>
    <t>SPILFEB18</t>
  </si>
  <si>
    <t>DRRLFEB18</t>
  </si>
  <si>
    <t>AUPHFEB18</t>
  </si>
  <si>
    <t>TWATFEB18</t>
  </si>
  <si>
    <t>BTVLFEB18</t>
  </si>
  <si>
    <t>Others</t>
  </si>
  <si>
    <t>Margin Fixed Deposit</t>
  </si>
  <si>
    <t xml:space="preserve">Duration (in Days) </t>
  </si>
  <si>
    <t>FDYB867</t>
  </si>
  <si>
    <t>6.05% Yes Bank Limited (21/02/2018)</t>
  </si>
  <si>
    <t>99</t>
  </si>
  <si>
    <t>FDYB869</t>
  </si>
  <si>
    <t>97</t>
  </si>
  <si>
    <t>FDYB868</t>
  </si>
  <si>
    <t>98</t>
  </si>
  <si>
    <t>FDYB866</t>
  </si>
  <si>
    <t>100</t>
  </si>
  <si>
    <t>FDHD1110</t>
  </si>
  <si>
    <t>4.90% HDFC Bank Limited (28/10/2018)</t>
  </si>
  <si>
    <t>366</t>
  </si>
  <si>
    <t>FDHD1105</t>
  </si>
  <si>
    <t>6.75% HDFC Bank Limited (23/10/2018)</t>
  </si>
  <si>
    <t>BOI AXA Capital Protection Oriented Fund Series 3</t>
  </si>
  <si>
    <t>Index / Stock Options</t>
  </si>
  <si>
    <t>N18JN8900C</t>
  </si>
  <si>
    <t>Nifty Index 8900 Call June 2018 Option</t>
  </si>
  <si>
    <t>NAPL34</t>
  </si>
  <si>
    <t>8.95% Nabha Power Limited (09/04/2018) **</t>
  </si>
  <si>
    <t>INE445L08185</t>
  </si>
  <si>
    <t>ICRA AAA(SO)</t>
  </si>
  <si>
    <t>POWF241</t>
  </si>
  <si>
    <t>8.95% Power Finance Corporation Limited (11/03/2018) **</t>
  </si>
  <si>
    <t>INE134E08FK4</t>
  </si>
  <si>
    <t>IDFC513</t>
  </si>
  <si>
    <t>8.4125% IDFC Bank Limited (30/04/2018) **</t>
  </si>
  <si>
    <t>INE092T08956</t>
  </si>
  <si>
    <t>CANH29</t>
  </si>
  <si>
    <t>8.80% Can Fin Homes Limited (06/02/2018) **</t>
  </si>
  <si>
    <t>INE477A07050</t>
  </si>
  <si>
    <t>NBAR246</t>
  </si>
  <si>
    <t>National Bank For Agriculture and Rural Development (01/05/2018) (ZCB)  **</t>
  </si>
  <si>
    <t>INE261F09EK3</t>
  </si>
  <si>
    <t>TASO84</t>
  </si>
  <si>
    <t>8.85% Tata Sons Ltd (02/05/2018) ** #</t>
  </si>
  <si>
    <t>INE895D08568</t>
  </si>
  <si>
    <t>EXIM623</t>
  </si>
  <si>
    <t>Export Import Bank of India (09/02/2018) ** #</t>
  </si>
  <si>
    <t>INE514E14MS4</t>
  </si>
  <si>
    <t>BOI AXA Corporate Credit Spectrum Fund</t>
  </si>
  <si>
    <t>LICH348</t>
  </si>
  <si>
    <t>7.96% LIC Housing Finance Limited (12/12/2019) **</t>
  </si>
  <si>
    <t>INE115A07KF3</t>
  </si>
  <si>
    <t>HDFC930</t>
  </si>
  <si>
    <t>7.60% Housing Development Finance Corporation Limited (26/06/2020)</t>
  </si>
  <si>
    <t>INE001A07QP1</t>
  </si>
  <si>
    <t>DHFL305</t>
  </si>
  <si>
    <t>10.70% Dewan Housing Finance Corporation Limited (05/02/2021) **</t>
  </si>
  <si>
    <t>INE202B07951</t>
  </si>
  <si>
    <t>BWR AAA</t>
  </si>
  <si>
    <t>IDFC527</t>
  </si>
  <si>
    <t>8.6555% IDFC Bank Limited (25/06/2018) **</t>
  </si>
  <si>
    <t>INE092T08AH9</t>
  </si>
  <si>
    <t>LICH211</t>
  </si>
  <si>
    <t>8.40% LIC Housing Finance Limited (11/06/2018) **</t>
  </si>
  <si>
    <t>INE115A07EB5</t>
  </si>
  <si>
    <t>SINB23</t>
  </si>
  <si>
    <t>5% Sintex-BAPL Limited (31/12/2027) ** #</t>
  </si>
  <si>
    <t>INE631U07050</t>
  </si>
  <si>
    <t>HFCA20</t>
  </si>
  <si>
    <t>Halcyon Finance and Capital Advisors pvt Limited (15/11/2021) (ZCB) ** #</t>
  </si>
  <si>
    <t>INE591V07013</t>
  </si>
  <si>
    <t>UNRATED</t>
  </si>
  <si>
    <t>KDIL20</t>
  </si>
  <si>
    <t>8% Kwality Limited (30/06/2022) ** #</t>
  </si>
  <si>
    <t>INE775B07014</t>
  </si>
  <si>
    <t>BWR A+</t>
  </si>
  <si>
    <t>DRSR20</t>
  </si>
  <si>
    <t>DRSR Logistics Private Limited (09/01/2020) (ZCB) ** #</t>
  </si>
  <si>
    <t>INE450W07010</t>
  </si>
  <si>
    <t>RKVE20</t>
  </si>
  <si>
    <t>RKV Enterprise Private Limited (17/11/2019) (ZCB) ** #</t>
  </si>
  <si>
    <t>INE473W07012</t>
  </si>
  <si>
    <t>BSRL20</t>
  </si>
  <si>
    <t>5% Bacchus Hospitality Services &amp; Real Estate Pvt Limited (30/03/2020) ** #</t>
  </si>
  <si>
    <t>INE350S07010</t>
  </si>
  <si>
    <t>AEDP21</t>
  </si>
  <si>
    <t>5% Accelarating Education and Development Private. Limited (30/09/2023) ** #</t>
  </si>
  <si>
    <t>INE646W07021</t>
  </si>
  <si>
    <t>AEDP20</t>
  </si>
  <si>
    <t>INE646W07013</t>
  </si>
  <si>
    <t>TYPL21</t>
  </si>
  <si>
    <t>Tyche Technologies Private Limited (08/04/2020) (ZCB) ** #</t>
  </si>
  <si>
    <t>INE806W07021</t>
  </si>
  <si>
    <t>TYPL20</t>
  </si>
  <si>
    <t>INE806W07013</t>
  </si>
  <si>
    <t>RESY20A</t>
  </si>
  <si>
    <t>14% Resync Auto Solutions Private Limited (21/03/2021) ** #</t>
  </si>
  <si>
    <t>INE610U07013</t>
  </si>
  <si>
    <t>MARR20</t>
  </si>
  <si>
    <t>Marck Remedies Private Limited (31/03/2020) (ZCB) ** #</t>
  </si>
  <si>
    <t>EGSP20</t>
  </si>
  <si>
    <t>9% Enzen Global Solutions Pvt Limited (31/03/2019) ** #</t>
  </si>
  <si>
    <t>INE734S07015</t>
  </si>
  <si>
    <t>CRISIL A-</t>
  </si>
  <si>
    <t>AVHL21</t>
  </si>
  <si>
    <t>Avantha Holdings Limited (06/01/2019) (ZCB) ** #</t>
  </si>
  <si>
    <t>INE785J08055</t>
  </si>
  <si>
    <t>AVHL22</t>
  </si>
  <si>
    <t>INE785J07123</t>
  </si>
  <si>
    <t>BHAV20</t>
  </si>
  <si>
    <t>13% Bhavya Cements Limited (07/05/2020) ** #</t>
  </si>
  <si>
    <t>INE895S07014</t>
  </si>
  <si>
    <t>FITCH BBB-</t>
  </si>
  <si>
    <t>AMHL20</t>
  </si>
  <si>
    <t>9.5% Amanta Healthcare Limited (31/03/2024) ** #</t>
  </si>
  <si>
    <t>DINH20</t>
  </si>
  <si>
    <t>Dinram Holdings Private Limited (09/01/2020) (ZCB) ** #</t>
  </si>
  <si>
    <t>INE967U07025</t>
  </si>
  <si>
    <t>SPCL145</t>
  </si>
  <si>
    <t>Shapoorji Pallonji and Company Pvt Limited (27/02/2018) ** #</t>
  </si>
  <si>
    <t>INE404K14CT4</t>
  </si>
  <si>
    <t>BOI AXA Capital Protection Oriented Fund Series 4</t>
  </si>
  <si>
    <t>N18JN8600C</t>
  </si>
  <si>
    <t>Nifty Index 8600 Call June 2018 Option</t>
  </si>
  <si>
    <t>N18JN8500C</t>
  </si>
  <si>
    <t>Nifty Index 8500 Call June 2018 Option</t>
  </si>
  <si>
    <t>HDBF103</t>
  </si>
  <si>
    <t>HDB Financial Services Limited (20/07/2018) (ZCB)  **</t>
  </si>
  <si>
    <t>INE756I07647</t>
  </si>
  <si>
    <t>NBAR249</t>
  </si>
  <si>
    <t>8.19% National Bank For Agriculture and Rural Development (08/06/2018) **</t>
  </si>
  <si>
    <t>INE261F08469</t>
  </si>
  <si>
    <t>HDBF86</t>
  </si>
  <si>
    <t>8.6625% HDB Financial Services Limited (20/06/2018) **</t>
  </si>
  <si>
    <t>INE756I07563</t>
  </si>
  <si>
    <t>NBAR264</t>
  </si>
  <si>
    <t>8.3% National Bank For Agriculture and Rural Development (12/06/2018) **</t>
  </si>
  <si>
    <t>INE261F08519</t>
  </si>
  <si>
    <t>MMFS903</t>
  </si>
  <si>
    <t>8.8077% Mahindra &amp; Mahindra Financial Services Limited (19/07/2018) **</t>
  </si>
  <si>
    <t>INE774D07NB4</t>
  </si>
  <si>
    <t>SAIL172</t>
  </si>
  <si>
    <t>8.35% Steel Authority of India Limited (09/06/2018) **</t>
  </si>
  <si>
    <t>INE114A07901</t>
  </si>
  <si>
    <t>CARE AA-</t>
  </si>
  <si>
    <t>BOI AXA Capital Protection Oriented Fund Series 5</t>
  </si>
  <si>
    <t>N18DC8200C</t>
  </si>
  <si>
    <t>Nifty Index 8200 Call December 2018 Option</t>
  </si>
  <si>
    <t>ENAM75</t>
  </si>
  <si>
    <t>Axis Finance Limited (23/10/2018) (ZCB)  **</t>
  </si>
  <si>
    <t>INE891K07143</t>
  </si>
  <si>
    <t>LICH74</t>
  </si>
  <si>
    <t>11.08% LIC Housing Finance Limited (13/08/2018) **</t>
  </si>
  <si>
    <t>INE115A07569</t>
  </si>
  <si>
    <t>RECL223</t>
  </si>
  <si>
    <t>9.38% Rural Electrification Corporation Limited (06/11/2018) **</t>
  </si>
  <si>
    <t>INE020B07HY0</t>
  </si>
  <si>
    <t>IBHF372</t>
  </si>
  <si>
    <t>8.95% Indiabulls Housing Finance Limited (27/12/2018) **</t>
  </si>
  <si>
    <t>INE148I07DI6</t>
  </si>
  <si>
    <t>NAPL55</t>
  </si>
  <si>
    <t>8.35% Nabha Power Limited (10/10/2018) **</t>
  </si>
  <si>
    <t>INE445L08292</t>
  </si>
  <si>
    <t>POWF327</t>
  </si>
  <si>
    <t>8.28% Power Finance Corporation Limited (04/09/2018) **</t>
  </si>
  <si>
    <t>INE134E08HU9</t>
  </si>
  <si>
    <t>BOI AXA Mid Cap Equity &amp; Debt Fund</t>
  </si>
  <si>
    <t>CERA01</t>
  </si>
  <si>
    <t>Cera Sanitaryware Limited</t>
  </si>
  <si>
    <t>INE739E01017</t>
  </si>
  <si>
    <t>CECL01</t>
  </si>
  <si>
    <t>Centrum Capital Limited</t>
  </si>
  <si>
    <t>INE660C01027</t>
  </si>
  <si>
    <t>Miscellaneous</t>
  </si>
  <si>
    <t>CHAN01</t>
  </si>
  <si>
    <t>Weizmann Forex Limited</t>
  </si>
  <si>
    <t>INE726L01019</t>
  </si>
  <si>
    <t>PRRC03</t>
  </si>
  <si>
    <t>Navin Fluorine International Limited</t>
  </si>
  <si>
    <t>INE048G01026</t>
  </si>
  <si>
    <t>SUPI02</t>
  </si>
  <si>
    <t>Supreme Industries Limited</t>
  </si>
  <si>
    <t>INE195A01028</t>
  </si>
  <si>
    <t>FINI01</t>
  </si>
  <si>
    <t>Finolex Industries Limited</t>
  </si>
  <si>
    <t>INE183A01016</t>
  </si>
  <si>
    <t>Market/Fair Value (Rs. in Lacs)</t>
  </si>
  <si>
    <t>% to Net Assets</t>
  </si>
  <si>
    <t>Piramal Enterprises Limited - Rights Form ** #</t>
  </si>
  <si>
    <t>IVR A(SO)</t>
  </si>
  <si>
    <t>Bajaj Finance Ltd</t>
  </si>
  <si>
    <t>Maruti Suzuki India Ltd</t>
  </si>
  <si>
    <t>Aurobindo Pharma Ltd</t>
  </si>
  <si>
    <t>Hindalco Industries Ltd</t>
  </si>
  <si>
    <t>Indusind Bank Ltd</t>
  </si>
  <si>
    <t>HDFC Bank Ltd</t>
  </si>
  <si>
    <t>Larsen &amp; Toubro Ltd</t>
  </si>
  <si>
    <t>Piramal Enterprises Ltd</t>
  </si>
  <si>
    <t>Eicher Motors Ltd</t>
  </si>
  <si>
    <t>Reliance Industries Ltd</t>
  </si>
  <si>
    <t>Motherson Sumi Systems Ltd</t>
  </si>
  <si>
    <t>L&amp;T Finance Holdings Ltd</t>
  </si>
  <si>
    <t>Havells India Ltd</t>
  </si>
  <si>
    <t>TVS Motor Company Ltd</t>
  </si>
  <si>
    <t>ICICI Bank Ltd</t>
  </si>
  <si>
    <t>Surya Roshni Limited  SLBC with bank (07/02/2018) ** #</t>
  </si>
  <si>
    <t>Surya Roshni Limited SLBC with bank (13/03/2018) ** #</t>
  </si>
  <si>
    <t>IND AA+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</si>
</sst>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#,##0.00;\(#,##0.00\)"/>
    <numFmt numFmtId="165" formatCode="#,##0.00%;\(#,##0.00\)%"/>
    <numFmt numFmtId="166" formatCode="#,##0.00%"/>
    <numFmt numFmtId="167" formatCode="_-* #,##0.00_-;\-* #,##0.00_-;_-* &quot;-&quot;??_-;_-@_-"/>
    <numFmt numFmtId="168" formatCode="#,##0.0000_);\(#,##0.0000\)"/>
  </numFmts>
  <fonts count="11">
    <font>
      <sz val="10"/>
      <name val="Arial"/>
    </font>
    <font>
      <sz val="10"/>
      <name val="SansSerif"/>
    </font>
    <font>
      <b/>
      <sz val="9"/>
      <color indexed="72"/>
      <name val="Arial"/>
      <family val="2"/>
    </font>
    <font>
      <sz val="9"/>
      <color indexed="72"/>
      <name val="Arial"/>
      <family val="2"/>
    </font>
    <font>
      <b/>
      <sz val="10"/>
      <color indexed="72"/>
      <name val="SansSerif"/>
    </font>
    <font>
      <sz val="10"/>
      <color indexed="72"/>
      <name val="SansSerif"/>
    </font>
    <font>
      <sz val="9"/>
      <color indexed="9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1">
    <border>
      <left/>
      <right/>
      <top/>
      <bottom/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medium">
        <color indexed="8"/>
      </right>
      <top/>
      <bottom/>
      <diagonal/>
    </border>
    <border>
      <left/>
      <right style="medium">
        <color indexed="8"/>
      </right>
      <top/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/>
      <bottom/>
      <diagonal/>
    </border>
    <border>
      <left style="thin">
        <color indexed="8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 applyNumberFormat="0" applyFont="0" applyFill="0" applyBorder="0" applyAlignment="0" applyProtection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8" fillId="0" borderId="0" applyNumberFormat="0" applyFont="0" applyFill="0" applyBorder="0" applyAlignment="0" applyProtection="0"/>
    <xf numFmtId="167" fontId="8" fillId="0" borderId="0" applyNumberFormat="0" applyFont="0" applyFill="0" applyBorder="0" applyAlignment="0" applyProtection="0"/>
    <xf numFmtId="9" fontId="8" fillId="0" borderId="0" applyNumberFormat="0" applyFont="0" applyFill="0" applyBorder="0" applyAlignment="0" applyProtection="0"/>
  </cellStyleXfs>
  <cellXfs count="71">
    <xf numFmtId="0" fontId="0" fillId="0" borderId="0" xfId="0" applyNumberFormat="1" applyFont="1" applyFill="1" applyBorder="1" applyAlignment="1"/>
    <xf numFmtId="0" fontId="1" fillId="0" borderId="0" xfId="0" applyNumberFormat="1" applyFont="1" applyFill="1" applyBorder="1" applyAlignment="1" applyProtection="1">
      <alignment horizontal="left" vertical="top" wrapText="1"/>
    </xf>
    <xf numFmtId="0" fontId="2" fillId="0" borderId="0" xfId="0" applyNumberFormat="1" applyFont="1" applyFill="1" applyBorder="1" applyAlignment="1" applyProtection="1">
      <alignment horizontal="left" vertical="top" wrapText="1"/>
    </xf>
    <xf numFmtId="0" fontId="2" fillId="0" borderId="0" xfId="0" applyNumberFormat="1" applyFont="1" applyFill="1" applyBorder="1" applyAlignment="1" applyProtection="1">
      <alignment horizontal="center" vertical="top" wrapText="1"/>
    </xf>
    <xf numFmtId="0" fontId="3" fillId="0" borderId="0" xfId="0" applyNumberFormat="1" applyFont="1" applyFill="1" applyBorder="1" applyAlignment="1" applyProtection="1">
      <alignment horizontal="left" vertical="top" wrapText="1"/>
    </xf>
    <xf numFmtId="0" fontId="4" fillId="0" borderId="0" xfId="0" applyNumberFormat="1" applyFont="1" applyFill="1" applyBorder="1" applyAlignment="1" applyProtection="1">
      <alignment horizontal="left" vertical="top" wrapText="1"/>
    </xf>
    <xf numFmtId="0" fontId="2" fillId="0" borderId="1" xfId="0" applyNumberFormat="1" applyFont="1" applyFill="1" applyBorder="1" applyAlignment="1" applyProtection="1">
      <alignment horizontal="left" vertical="center" wrapText="1"/>
    </xf>
    <xf numFmtId="0" fontId="2" fillId="0" borderId="2" xfId="0" applyNumberFormat="1" applyFont="1" applyFill="1" applyBorder="1" applyAlignment="1" applyProtection="1">
      <alignment horizontal="left" vertical="center" wrapText="1"/>
    </xf>
    <xf numFmtId="0" fontId="2" fillId="0" borderId="2" xfId="0" applyNumberFormat="1" applyFont="1" applyFill="1" applyBorder="1" applyAlignment="1" applyProtection="1">
      <alignment horizontal="center" vertical="center" wrapText="1"/>
    </xf>
    <xf numFmtId="0" fontId="2" fillId="0" borderId="3" xfId="0" applyNumberFormat="1" applyFont="1" applyFill="1" applyBorder="1" applyAlignment="1" applyProtection="1">
      <alignment horizontal="center" vertical="center" wrapText="1"/>
    </xf>
    <xf numFmtId="0" fontId="2" fillId="0" borderId="4" xfId="0" applyNumberFormat="1" applyFont="1" applyFill="1" applyBorder="1" applyAlignment="1" applyProtection="1">
      <alignment horizontal="left" vertical="top" wrapText="1"/>
    </xf>
    <xf numFmtId="0" fontId="3" fillId="0" borderId="5" xfId="0" applyNumberFormat="1" applyFont="1" applyFill="1" applyBorder="1" applyAlignment="1" applyProtection="1">
      <alignment horizontal="left" vertical="top" wrapText="1"/>
    </xf>
    <xf numFmtId="0" fontId="3" fillId="0" borderId="6" xfId="0" applyNumberFormat="1" applyFont="1" applyFill="1" applyBorder="1" applyAlignment="1" applyProtection="1">
      <alignment horizontal="left" vertical="top" wrapText="1"/>
    </xf>
    <xf numFmtId="0" fontId="5" fillId="0" borderId="7" xfId="0" applyNumberFormat="1" applyFont="1" applyFill="1" applyBorder="1" applyAlignment="1" applyProtection="1">
      <alignment horizontal="right" vertical="top" wrapText="1"/>
    </xf>
    <xf numFmtId="0" fontId="6" fillId="0" borderId="0" xfId="0" applyNumberFormat="1" applyFont="1" applyFill="1" applyBorder="1" applyAlignment="1" applyProtection="1">
      <alignment horizontal="left" vertical="top" wrapText="1"/>
    </xf>
    <xf numFmtId="0" fontId="3" fillId="0" borderId="4" xfId="0" applyNumberFormat="1" applyFont="1" applyFill="1" applyBorder="1" applyAlignment="1" applyProtection="1">
      <alignment horizontal="left" vertical="top" wrapText="1"/>
    </xf>
    <xf numFmtId="3" fontId="3" fillId="0" borderId="5" xfId="0" applyNumberFormat="1" applyFont="1" applyFill="1" applyBorder="1" applyAlignment="1" applyProtection="1">
      <alignment horizontal="right" vertical="top" wrapText="1"/>
    </xf>
    <xf numFmtId="164" fontId="3" fillId="0" borderId="6" xfId="0" applyNumberFormat="1" applyFont="1" applyFill="1" applyBorder="1" applyAlignment="1" applyProtection="1">
      <alignment horizontal="right" vertical="top" wrapText="1"/>
    </xf>
    <xf numFmtId="165" fontId="3" fillId="0" borderId="8" xfId="0" applyNumberFormat="1" applyFont="1" applyFill="1" applyBorder="1" applyAlignment="1" applyProtection="1">
      <alignment horizontal="right" vertical="top" wrapText="1"/>
    </xf>
    <xf numFmtId="164" fontId="2" fillId="0" borderId="10" xfId="0" applyNumberFormat="1" applyFont="1" applyFill="1" applyBorder="1" applyAlignment="1" applyProtection="1">
      <alignment horizontal="right" vertical="top" wrapText="1"/>
    </xf>
    <xf numFmtId="165" fontId="2" fillId="0" borderId="12" xfId="0" applyNumberFormat="1" applyFont="1" applyFill="1" applyBorder="1" applyAlignment="1" applyProtection="1">
      <alignment horizontal="right" vertical="top" wrapText="1"/>
    </xf>
    <xf numFmtId="0" fontId="2" fillId="0" borderId="13" xfId="0" applyNumberFormat="1" applyFont="1" applyFill="1" applyBorder="1" applyAlignment="1" applyProtection="1">
      <alignment horizontal="left" vertical="top" wrapText="1"/>
    </xf>
    <xf numFmtId="0" fontId="3" fillId="0" borderId="9" xfId="0" applyNumberFormat="1" applyFont="1" applyFill="1" applyBorder="1" applyAlignment="1" applyProtection="1">
      <alignment horizontal="left" vertical="top" wrapText="1"/>
    </xf>
    <xf numFmtId="0" fontId="3" fillId="0" borderId="11" xfId="0" applyNumberFormat="1" applyFont="1" applyFill="1" applyBorder="1" applyAlignment="1" applyProtection="1">
      <alignment horizontal="left" vertical="top" wrapText="1"/>
    </xf>
    <xf numFmtId="164" fontId="2" fillId="0" borderId="11" xfId="0" applyNumberFormat="1" applyFont="1" applyFill="1" applyBorder="1" applyAlignment="1" applyProtection="1">
      <alignment horizontal="right" vertical="top" wrapText="1"/>
    </xf>
    <xf numFmtId="0" fontId="2" fillId="0" borderId="14" xfId="0" applyNumberFormat="1" applyFont="1" applyFill="1" applyBorder="1" applyAlignment="1" applyProtection="1">
      <alignment horizontal="left" vertical="top" wrapText="1"/>
    </xf>
    <xf numFmtId="0" fontId="3" fillId="0" borderId="15" xfId="0" applyNumberFormat="1" applyFont="1" applyFill="1" applyBorder="1" applyAlignment="1" applyProtection="1">
      <alignment horizontal="left" vertical="top" wrapText="1"/>
    </xf>
    <xf numFmtId="164" fontId="2" fillId="0" borderId="16" xfId="0" applyNumberFormat="1" applyFont="1" applyFill="1" applyBorder="1" applyAlignment="1" applyProtection="1">
      <alignment horizontal="right" vertical="top" wrapText="1"/>
    </xf>
    <xf numFmtId="166" fontId="2" fillId="0" borderId="17" xfId="0" applyNumberFormat="1" applyFont="1" applyFill="1" applyBorder="1" applyAlignment="1" applyProtection="1">
      <alignment horizontal="right" vertical="top" wrapText="1"/>
    </xf>
    <xf numFmtId="0" fontId="3" fillId="0" borderId="7" xfId="0" applyNumberFormat="1" applyFont="1" applyFill="1" applyBorder="1" applyAlignment="1" applyProtection="1">
      <alignment horizontal="right" vertical="top" wrapText="1"/>
    </xf>
    <xf numFmtId="0" fontId="2" fillId="0" borderId="11" xfId="0" applyNumberFormat="1" applyFont="1" applyFill="1" applyBorder="1" applyAlignment="1" applyProtection="1">
      <alignment horizontal="right" vertical="top" wrapText="1"/>
    </xf>
    <xf numFmtId="0" fontId="2" fillId="0" borderId="12" xfId="0" applyNumberFormat="1" applyFont="1" applyFill="1" applyBorder="1" applyAlignment="1" applyProtection="1">
      <alignment horizontal="right" vertical="top" wrapText="1"/>
    </xf>
    <xf numFmtId="0" fontId="2" fillId="0" borderId="6" xfId="0" applyNumberFormat="1" applyFont="1" applyFill="1" applyBorder="1" applyAlignment="1" applyProtection="1">
      <alignment horizontal="left" vertical="top" wrapText="1"/>
    </xf>
    <xf numFmtId="0" fontId="5" fillId="0" borderId="6" xfId="0" applyNumberFormat="1" applyFont="1" applyFill="1" applyBorder="1" applyAlignment="1" applyProtection="1">
      <alignment horizontal="left" vertical="top" wrapText="1"/>
    </xf>
    <xf numFmtId="0" fontId="3" fillId="2" borderId="0" xfId="0" applyNumberFormat="1" applyFont="1" applyFill="1" applyBorder="1" applyAlignment="1" applyProtection="1">
      <alignment horizontal="left" vertical="top" wrapText="1"/>
    </xf>
    <xf numFmtId="164" fontId="3" fillId="2" borderId="0" xfId="0" applyNumberFormat="1" applyFont="1" applyFill="1" applyBorder="1" applyAlignment="1" applyProtection="1">
      <alignment horizontal="right" vertical="top" wrapText="1"/>
    </xf>
    <xf numFmtId="164" fontId="3" fillId="0" borderId="0" xfId="0" applyNumberFormat="1" applyFont="1" applyFill="1" applyBorder="1" applyAlignment="1" applyProtection="1">
      <alignment horizontal="right" vertical="top" wrapText="1"/>
    </xf>
    <xf numFmtId="0" fontId="8" fillId="0" borderId="0" xfId="3" applyNumberFormat="1" applyFont="1" applyFill="1" applyBorder="1" applyAlignment="1"/>
    <xf numFmtId="0" fontId="3" fillId="0" borderId="0" xfId="3" applyNumberFormat="1" applyFont="1" applyFill="1" applyBorder="1" applyAlignment="1" applyProtection="1">
      <alignment horizontal="left" vertical="top" wrapText="1"/>
    </xf>
    <xf numFmtId="164" fontId="3" fillId="0" borderId="0" xfId="3" applyNumberFormat="1" applyFont="1" applyFill="1" applyBorder="1" applyAlignment="1" applyProtection="1">
      <alignment horizontal="right" vertical="top" wrapText="1"/>
    </xf>
    <xf numFmtId="43" fontId="3" fillId="0" borderId="6" xfId="1" applyFont="1" applyFill="1" applyBorder="1" applyAlignment="1" applyProtection="1">
      <alignment horizontal="right" vertical="top" wrapText="1"/>
    </xf>
    <xf numFmtId="43" fontId="1" fillId="0" borderId="0" xfId="1" applyFont="1" applyFill="1" applyBorder="1" applyAlignment="1" applyProtection="1">
      <alignment horizontal="left" vertical="top" wrapText="1"/>
    </xf>
    <xf numFmtId="43" fontId="0" fillId="0" borderId="0" xfId="0" applyNumberFormat="1" applyFont="1" applyFill="1" applyBorder="1" applyAlignment="1"/>
    <xf numFmtId="168" fontId="1" fillId="0" borderId="0" xfId="0" applyNumberFormat="1" applyFont="1" applyFill="1" applyBorder="1" applyAlignment="1" applyProtection="1">
      <alignment horizontal="left" vertical="top" wrapText="1"/>
    </xf>
    <xf numFmtId="43" fontId="1" fillId="0" borderId="0" xfId="0" applyNumberFormat="1" applyFont="1" applyFill="1" applyBorder="1" applyAlignment="1" applyProtection="1">
      <alignment horizontal="left" vertical="top" wrapText="1"/>
    </xf>
    <xf numFmtId="43" fontId="8" fillId="0" borderId="0" xfId="0" applyNumberFormat="1" applyFont="1" applyFill="1" applyBorder="1" applyAlignment="1"/>
    <xf numFmtId="164" fontId="2" fillId="0" borderId="19" xfId="0" applyNumberFormat="1" applyFont="1" applyFill="1" applyBorder="1" applyAlignment="1" applyProtection="1">
      <alignment horizontal="right" vertical="top" wrapText="1"/>
    </xf>
    <xf numFmtId="0" fontId="2" fillId="0" borderId="18" xfId="0" applyNumberFormat="1" applyFont="1" applyFill="1" applyBorder="1" applyAlignment="1" applyProtection="1">
      <alignment horizontal="left" vertical="top" wrapText="1"/>
    </xf>
    <xf numFmtId="0" fontId="3" fillId="0" borderId="18" xfId="0" applyNumberFormat="1" applyFont="1" applyFill="1" applyBorder="1" applyAlignment="1" applyProtection="1">
      <alignment horizontal="left" vertical="top" wrapText="1"/>
    </xf>
    <xf numFmtId="164" fontId="2" fillId="0" borderId="18" xfId="0" applyNumberFormat="1" applyFont="1" applyFill="1" applyBorder="1" applyAlignment="1" applyProtection="1">
      <alignment horizontal="right" vertical="top" wrapText="1"/>
    </xf>
    <xf numFmtId="0" fontId="2" fillId="0" borderId="20" xfId="0" applyNumberFormat="1" applyFont="1" applyFill="1" applyBorder="1" applyAlignment="1" applyProtection="1">
      <alignment horizontal="left" vertical="center" wrapText="1"/>
    </xf>
    <xf numFmtId="0" fontId="2" fillId="0" borderId="21" xfId="0" applyNumberFormat="1" applyFont="1" applyFill="1" applyBorder="1" applyAlignment="1" applyProtection="1">
      <alignment horizontal="left" vertical="center" wrapText="1"/>
    </xf>
    <xf numFmtId="0" fontId="2" fillId="0" borderId="21" xfId="0" applyNumberFormat="1" applyFont="1" applyFill="1" applyBorder="1" applyAlignment="1" applyProtection="1">
      <alignment horizontal="center" vertical="center" wrapText="1"/>
    </xf>
    <xf numFmtId="0" fontId="2" fillId="0" borderId="22" xfId="0" applyNumberFormat="1" applyFont="1" applyFill="1" applyBorder="1" applyAlignment="1" applyProtection="1">
      <alignment horizontal="center" vertical="center" wrapText="1"/>
    </xf>
    <xf numFmtId="0" fontId="2" fillId="0" borderId="23" xfId="0" applyNumberFormat="1" applyFont="1" applyFill="1" applyBorder="1" applyAlignment="1" applyProtection="1">
      <alignment horizontal="left" vertical="top" wrapText="1"/>
    </xf>
    <xf numFmtId="0" fontId="5" fillId="0" borderId="24" xfId="0" applyNumberFormat="1" applyFont="1" applyFill="1" applyBorder="1" applyAlignment="1" applyProtection="1">
      <alignment horizontal="right" vertical="top" wrapText="1"/>
    </xf>
    <xf numFmtId="0" fontId="3" fillId="2" borderId="25" xfId="0" applyNumberFormat="1" applyFont="1" applyFill="1" applyBorder="1" applyAlignment="1" applyProtection="1">
      <alignment horizontal="left" vertical="top" wrapText="1"/>
    </xf>
    <xf numFmtId="10" fontId="3" fillId="0" borderId="26" xfId="2" applyNumberFormat="1" applyFont="1" applyFill="1" applyBorder="1" applyAlignment="1" applyProtection="1">
      <alignment horizontal="right" vertical="top" wrapText="1"/>
    </xf>
    <xf numFmtId="0" fontId="3" fillId="0" borderId="23" xfId="0" applyNumberFormat="1" applyFont="1" applyFill="1" applyBorder="1" applyAlignment="1" applyProtection="1">
      <alignment horizontal="left" vertical="top" wrapText="1"/>
    </xf>
    <xf numFmtId="165" fontId="3" fillId="0" borderId="26" xfId="0" applyNumberFormat="1" applyFont="1" applyFill="1" applyBorder="1" applyAlignment="1" applyProtection="1">
      <alignment horizontal="right" vertical="top" wrapText="1"/>
    </xf>
    <xf numFmtId="165" fontId="2" fillId="0" borderId="27" xfId="0" applyNumberFormat="1" applyFont="1" applyFill="1" applyBorder="1" applyAlignment="1" applyProtection="1">
      <alignment horizontal="right" vertical="top" wrapText="1"/>
    </xf>
    <xf numFmtId="0" fontId="2" fillId="0" borderId="28" xfId="0" applyNumberFormat="1" applyFont="1" applyFill="1" applyBorder="1" applyAlignment="1" applyProtection="1">
      <alignment horizontal="left" vertical="top" wrapText="1"/>
    </xf>
    <xf numFmtId="0" fontId="3" fillId="2" borderId="25" xfId="3" applyNumberFormat="1" applyFont="1" applyFill="1" applyBorder="1" applyAlignment="1" applyProtection="1">
      <alignment horizontal="left" vertical="top" wrapText="1"/>
    </xf>
    <xf numFmtId="0" fontId="2" fillId="0" borderId="29" xfId="0" applyNumberFormat="1" applyFont="1" applyFill="1" applyBorder="1" applyAlignment="1" applyProtection="1">
      <alignment horizontal="left" vertical="top" wrapText="1"/>
    </xf>
    <xf numFmtId="10" fontId="3" fillId="0" borderId="30" xfId="2" applyNumberFormat="1" applyFont="1" applyFill="1" applyBorder="1" applyAlignment="1" applyProtection="1">
      <alignment horizontal="right" vertical="top" wrapText="1"/>
    </xf>
    <xf numFmtId="165" fontId="9" fillId="0" borderId="26" xfId="0" applyNumberFormat="1" applyFont="1" applyFill="1" applyBorder="1" applyAlignment="1" applyProtection="1">
      <alignment horizontal="right" vertical="top" wrapText="1"/>
    </xf>
    <xf numFmtId="165" fontId="9" fillId="0" borderId="18" xfId="0" applyNumberFormat="1" applyFont="1" applyFill="1" applyBorder="1" applyAlignment="1" applyProtection="1">
      <alignment horizontal="right" vertical="top" wrapText="1"/>
    </xf>
    <xf numFmtId="10" fontId="10" fillId="0" borderId="18" xfId="0" applyNumberFormat="1" applyFont="1" applyFill="1" applyBorder="1" applyAlignment="1"/>
    <xf numFmtId="165" fontId="2" fillId="0" borderId="18" xfId="0" applyNumberFormat="1" applyFont="1" applyFill="1" applyBorder="1" applyAlignment="1" applyProtection="1">
      <alignment horizontal="right" vertical="top" wrapText="1"/>
    </xf>
    <xf numFmtId="164" fontId="1" fillId="0" borderId="0" xfId="0" applyNumberFormat="1" applyFont="1" applyFill="1" applyBorder="1" applyAlignment="1" applyProtection="1">
      <alignment horizontal="left" vertical="top" wrapText="1"/>
    </xf>
    <xf numFmtId="43" fontId="10" fillId="0" borderId="0" xfId="1" applyFont="1" applyFill="1" applyBorder="1" applyAlignment="1"/>
  </cellXfs>
  <cellStyles count="6">
    <cellStyle name="Comma" xfId="1" builtinId="3"/>
    <cellStyle name="Comma 2" xfId="4"/>
    <cellStyle name="Normal" xfId="0" builtinId="0"/>
    <cellStyle name="Normal 2" xfId="3"/>
    <cellStyle name="Percent" xfId="2" builtinId="5"/>
    <cellStyle name="Percent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8"/>
  <sheetViews>
    <sheetView topLeftCell="A29" zoomScaleNormal="100" workbookViewId="0">
      <selection activeCell="C37" sqref="C37"/>
    </sheetView>
  </sheetViews>
  <sheetFormatPr defaultRowHeight="12.75"/>
  <cols>
    <col min="1" max="1" width="4.7109375" customWidth="1"/>
    <col min="2" max="2" width="58" bestFit="1" customWidth="1"/>
    <col min="3" max="3" width="13.85546875" bestFit="1" customWidth="1"/>
    <col min="4" max="4" width="12" bestFit="1" customWidth="1"/>
    <col min="5" max="5" width="9.85546875" bestFit="1" customWidth="1"/>
    <col min="6" max="6" width="20.85546875" bestFit="1" customWidth="1"/>
    <col min="7" max="7" width="13.7109375" bestFit="1" customWidth="1"/>
  </cols>
  <sheetData>
    <row r="1" spans="1:7" ht="15.95" customHeight="1">
      <c r="A1" s="1"/>
      <c r="B1" s="2" t="s">
        <v>0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 thickBo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5</v>
      </c>
      <c r="E4" s="8" t="s">
        <v>6</v>
      </c>
      <c r="F4" s="8" t="s">
        <v>853</v>
      </c>
      <c r="G4" s="9" t="s">
        <v>854</v>
      </c>
    </row>
    <row r="5" spans="1:7" ht="12.95" customHeight="1">
      <c r="A5" s="1"/>
      <c r="B5" s="10" t="s">
        <v>7</v>
      </c>
      <c r="C5" s="11" t="s">
        <v>1</v>
      </c>
      <c r="D5" s="11" t="s">
        <v>1</v>
      </c>
      <c r="E5" s="11" t="s">
        <v>1</v>
      </c>
      <c r="F5" s="1"/>
      <c r="G5" s="13" t="s">
        <v>1</v>
      </c>
    </row>
    <row r="6" spans="1:7" ht="12.95" customHeight="1">
      <c r="A6" s="1"/>
      <c r="B6" s="10" t="s">
        <v>8</v>
      </c>
      <c r="C6" s="11" t="s">
        <v>1</v>
      </c>
      <c r="D6" s="11" t="s">
        <v>1</v>
      </c>
      <c r="E6" s="11" t="s">
        <v>1</v>
      </c>
      <c r="F6" s="1"/>
      <c r="G6" s="13" t="s">
        <v>1</v>
      </c>
    </row>
    <row r="7" spans="1:7" ht="12.95" customHeight="1">
      <c r="A7" s="14" t="s">
        <v>9</v>
      </c>
      <c r="B7" s="15" t="s">
        <v>10</v>
      </c>
      <c r="C7" s="11" t="s">
        <v>11</v>
      </c>
      <c r="D7" s="11" t="s">
        <v>12</v>
      </c>
      <c r="E7" s="16">
        <v>12500000</v>
      </c>
      <c r="F7" s="17">
        <v>12489.41</v>
      </c>
      <c r="G7" s="18">
        <f>+F7/$F$52</f>
        <v>6.9967237091849488E-2</v>
      </c>
    </row>
    <row r="8" spans="1:7" ht="12.95" customHeight="1">
      <c r="A8" s="14" t="s">
        <v>13</v>
      </c>
      <c r="B8" s="15" t="s">
        <v>14</v>
      </c>
      <c r="C8" s="11" t="s">
        <v>15</v>
      </c>
      <c r="D8" s="11" t="s">
        <v>12</v>
      </c>
      <c r="E8" s="16">
        <v>7000000</v>
      </c>
      <c r="F8" s="17">
        <v>6950.15</v>
      </c>
      <c r="G8" s="18">
        <f t="shared" ref="G8:G12" si="0">+F8/$F$52</f>
        <v>3.8935609678432979E-2</v>
      </c>
    </row>
    <row r="9" spans="1:7" ht="12.95" customHeight="1">
      <c r="A9" s="14" t="s">
        <v>16</v>
      </c>
      <c r="B9" s="15" t="s">
        <v>17</v>
      </c>
      <c r="C9" s="11" t="s">
        <v>18</v>
      </c>
      <c r="D9" s="11" t="s">
        <v>19</v>
      </c>
      <c r="E9" s="16">
        <v>4500000</v>
      </c>
      <c r="F9" s="17">
        <v>4484.66</v>
      </c>
      <c r="G9" s="18">
        <f t="shared" si="0"/>
        <v>2.5123626295904585E-2</v>
      </c>
    </row>
    <row r="10" spans="1:7" ht="12.95" customHeight="1">
      <c r="A10" s="14" t="s">
        <v>20</v>
      </c>
      <c r="B10" s="15" t="s">
        <v>21</v>
      </c>
      <c r="C10" s="11" t="s">
        <v>22</v>
      </c>
      <c r="D10" s="11" t="s">
        <v>12</v>
      </c>
      <c r="E10" s="16">
        <v>2500000</v>
      </c>
      <c r="F10" s="17">
        <v>2491.84</v>
      </c>
      <c r="G10" s="18">
        <f t="shared" si="0"/>
        <v>1.395959937858988E-2</v>
      </c>
    </row>
    <row r="11" spans="1:7" ht="12.95" customHeight="1">
      <c r="A11" s="14" t="s">
        <v>23</v>
      </c>
      <c r="B11" s="15" t="s">
        <v>24</v>
      </c>
      <c r="C11" s="11" t="s">
        <v>25</v>
      </c>
      <c r="D11" s="11" t="s">
        <v>26</v>
      </c>
      <c r="E11" s="16">
        <v>2200000</v>
      </c>
      <c r="F11" s="17">
        <v>2179.19</v>
      </c>
      <c r="G11" s="18">
        <f t="shared" si="0"/>
        <v>1.220809496991351E-2</v>
      </c>
    </row>
    <row r="12" spans="1:7" ht="12.95" customHeight="1">
      <c r="A12" s="14" t="s">
        <v>27</v>
      </c>
      <c r="B12" s="15" t="s">
        <v>28</v>
      </c>
      <c r="C12" s="11" t="s">
        <v>29</v>
      </c>
      <c r="D12" s="11" t="s">
        <v>26</v>
      </c>
      <c r="E12" s="16">
        <v>1900000</v>
      </c>
      <c r="F12" s="17">
        <v>1882.36</v>
      </c>
      <c r="G12" s="18">
        <f t="shared" si="0"/>
        <v>1.0545216180124904E-2</v>
      </c>
    </row>
    <row r="13" spans="1:7" ht="12.95" customHeight="1">
      <c r="A13" s="1"/>
      <c r="B13" s="10" t="s">
        <v>30</v>
      </c>
      <c r="C13" s="11" t="s">
        <v>1</v>
      </c>
      <c r="D13" s="11" t="s">
        <v>1</v>
      </c>
      <c r="E13" s="11" t="s">
        <v>1</v>
      </c>
      <c r="F13" s="19">
        <v>30477.61</v>
      </c>
      <c r="G13" s="20">
        <f>SUM(G7:G12)</f>
        <v>0.17073938359481536</v>
      </c>
    </row>
    <row r="14" spans="1:7" ht="12.95" customHeight="1">
      <c r="A14" s="1"/>
      <c r="B14" s="10" t="s">
        <v>31</v>
      </c>
      <c r="C14" s="11" t="s">
        <v>1</v>
      </c>
      <c r="D14" s="11" t="s">
        <v>1</v>
      </c>
      <c r="E14" s="11" t="s">
        <v>1</v>
      </c>
      <c r="F14" s="1"/>
      <c r="G14" s="13" t="s">
        <v>1</v>
      </c>
    </row>
    <row r="15" spans="1:7" ht="12.95" customHeight="1">
      <c r="A15" s="14" t="s">
        <v>32</v>
      </c>
      <c r="B15" s="15" t="s">
        <v>33</v>
      </c>
      <c r="C15" s="11" t="s">
        <v>34</v>
      </c>
      <c r="D15" s="11" t="s">
        <v>26</v>
      </c>
      <c r="E15" s="16">
        <v>14500000</v>
      </c>
      <c r="F15" s="17">
        <v>14497.58</v>
      </c>
      <c r="G15" s="18">
        <f t="shared" ref="G15:G41" si="1">+F15/$F$52</f>
        <v>8.1217256629260728E-2</v>
      </c>
    </row>
    <row r="16" spans="1:7" ht="12.95" customHeight="1">
      <c r="A16" s="14" t="s">
        <v>35</v>
      </c>
      <c r="B16" s="15" t="s">
        <v>36</v>
      </c>
      <c r="C16" s="11" t="s">
        <v>37</v>
      </c>
      <c r="D16" s="11" t="s">
        <v>19</v>
      </c>
      <c r="E16" s="16">
        <v>12500000</v>
      </c>
      <c r="F16" s="17">
        <v>12436.16</v>
      </c>
      <c r="G16" s="18">
        <f t="shared" si="1"/>
        <v>6.9668923930928273E-2</v>
      </c>
    </row>
    <row r="17" spans="1:7" ht="12.95" customHeight="1">
      <c r="A17" s="14" t="s">
        <v>38</v>
      </c>
      <c r="B17" s="15" t="s">
        <v>39</v>
      </c>
      <c r="C17" s="11" t="s">
        <v>40</v>
      </c>
      <c r="D17" s="11" t="s">
        <v>12</v>
      </c>
      <c r="E17" s="16">
        <v>10000000</v>
      </c>
      <c r="F17" s="17">
        <v>9998.34</v>
      </c>
      <c r="G17" s="18">
        <f t="shared" si="1"/>
        <v>5.6011951349577149E-2</v>
      </c>
    </row>
    <row r="18" spans="1:7" ht="12.95" customHeight="1">
      <c r="A18" s="14" t="s">
        <v>41</v>
      </c>
      <c r="B18" s="15" t="s">
        <v>42</v>
      </c>
      <c r="C18" s="11" t="s">
        <v>43</v>
      </c>
      <c r="D18" s="11" t="s">
        <v>12</v>
      </c>
      <c r="E18" s="16">
        <v>10000000</v>
      </c>
      <c r="F18" s="17">
        <v>9947.4699999999993</v>
      </c>
      <c r="G18" s="18">
        <f t="shared" si="1"/>
        <v>5.5726971246364713E-2</v>
      </c>
    </row>
    <row r="19" spans="1:7" ht="12.95" customHeight="1">
      <c r="A19" s="14" t="s">
        <v>44</v>
      </c>
      <c r="B19" s="15" t="s">
        <v>45</v>
      </c>
      <c r="C19" s="11" t="s">
        <v>46</v>
      </c>
      <c r="D19" s="11" t="s">
        <v>12</v>
      </c>
      <c r="E19" s="16">
        <v>10000000</v>
      </c>
      <c r="F19" s="17">
        <v>9903.5499999999993</v>
      </c>
      <c r="G19" s="18">
        <f t="shared" si="1"/>
        <v>5.5480925912511955E-2</v>
      </c>
    </row>
    <row r="20" spans="1:7" ht="12.95" customHeight="1">
      <c r="A20" s="14" t="s">
        <v>47</v>
      </c>
      <c r="B20" s="15" t="s">
        <v>48</v>
      </c>
      <c r="C20" s="11" t="s">
        <v>49</v>
      </c>
      <c r="D20" s="11" t="s">
        <v>26</v>
      </c>
      <c r="E20" s="16">
        <v>10000000</v>
      </c>
      <c r="F20" s="17">
        <v>9899.51</v>
      </c>
      <c r="G20" s="18">
        <f t="shared" si="1"/>
        <v>5.5458293327157557E-2</v>
      </c>
    </row>
    <row r="21" spans="1:7" ht="12.95" customHeight="1">
      <c r="A21" s="14" t="s">
        <v>50</v>
      </c>
      <c r="B21" s="15" t="s">
        <v>51</v>
      </c>
      <c r="C21" s="11" t="s">
        <v>52</v>
      </c>
      <c r="D21" s="11" t="s">
        <v>12</v>
      </c>
      <c r="E21" s="16">
        <v>7500000</v>
      </c>
      <c r="F21" s="17">
        <v>7498.67</v>
      </c>
      <c r="G21" s="18">
        <f t="shared" si="1"/>
        <v>4.2008487331550409E-2</v>
      </c>
    </row>
    <row r="22" spans="1:7" ht="12.95" customHeight="1">
      <c r="A22" s="14" t="s">
        <v>53</v>
      </c>
      <c r="B22" s="15" t="s">
        <v>54</v>
      </c>
      <c r="C22" s="11" t="s">
        <v>55</v>
      </c>
      <c r="D22" s="11" t="s">
        <v>19</v>
      </c>
      <c r="E22" s="16">
        <v>7500000</v>
      </c>
      <c r="F22" s="17">
        <v>7423.22</v>
      </c>
      <c r="G22" s="18">
        <f t="shared" si="1"/>
        <v>4.1585806993681765E-2</v>
      </c>
    </row>
    <row r="23" spans="1:7" ht="12.95" customHeight="1">
      <c r="A23" s="14" t="s">
        <v>56</v>
      </c>
      <c r="B23" s="15" t="s">
        <v>57</v>
      </c>
      <c r="C23" s="11" t="s">
        <v>58</v>
      </c>
      <c r="D23" s="11" t="s">
        <v>26</v>
      </c>
      <c r="E23" s="16">
        <v>7000000</v>
      </c>
      <c r="F23" s="17">
        <v>6956.31</v>
      </c>
      <c r="G23" s="18">
        <f t="shared" si="1"/>
        <v>3.8970118768973355E-2</v>
      </c>
    </row>
    <row r="24" spans="1:7" ht="12.95" customHeight="1">
      <c r="A24" s="14" t="s">
        <v>59</v>
      </c>
      <c r="B24" s="15" t="s">
        <v>60</v>
      </c>
      <c r="C24" s="11" t="s">
        <v>61</v>
      </c>
      <c r="D24" s="11" t="s">
        <v>26</v>
      </c>
      <c r="E24" s="16">
        <v>6800000</v>
      </c>
      <c r="F24" s="17">
        <v>6759.58</v>
      </c>
      <c r="G24" s="18">
        <f t="shared" si="1"/>
        <v>3.7868012700465747E-2</v>
      </c>
    </row>
    <row r="25" spans="1:7" ht="12.95" customHeight="1">
      <c r="A25" s="14" t="s">
        <v>62</v>
      </c>
      <c r="B25" s="15" t="s">
        <v>63</v>
      </c>
      <c r="C25" s="11" t="s">
        <v>64</v>
      </c>
      <c r="D25" s="11" t="s">
        <v>26</v>
      </c>
      <c r="E25" s="16">
        <v>6600000</v>
      </c>
      <c r="F25" s="17">
        <v>6568.33</v>
      </c>
      <c r="G25" s="18">
        <f t="shared" si="1"/>
        <v>3.6796606277438866E-2</v>
      </c>
    </row>
    <row r="26" spans="1:7" ht="12.95" customHeight="1">
      <c r="A26" s="14" t="s">
        <v>65</v>
      </c>
      <c r="B26" s="15" t="s">
        <v>66</v>
      </c>
      <c r="C26" s="11" t="s">
        <v>67</v>
      </c>
      <c r="D26" s="11" t="s">
        <v>68</v>
      </c>
      <c r="E26" s="16">
        <v>6500000</v>
      </c>
      <c r="F26" s="17">
        <v>6427.4</v>
      </c>
      <c r="G26" s="18">
        <f t="shared" si="1"/>
        <v>3.6007098788826158E-2</v>
      </c>
    </row>
    <row r="27" spans="1:7" ht="12.95" customHeight="1">
      <c r="A27" s="14" t="s">
        <v>69</v>
      </c>
      <c r="B27" s="15" t="s">
        <v>70</v>
      </c>
      <c r="C27" s="11" t="s">
        <v>71</v>
      </c>
      <c r="D27" s="11" t="s">
        <v>12</v>
      </c>
      <c r="E27" s="16">
        <v>5800000</v>
      </c>
      <c r="F27" s="17">
        <v>5746.64</v>
      </c>
      <c r="G27" s="18">
        <f t="shared" si="1"/>
        <v>3.2193396114108347E-2</v>
      </c>
    </row>
    <row r="28" spans="1:7" ht="12.95" customHeight="1">
      <c r="A28" s="14" t="s">
        <v>72</v>
      </c>
      <c r="B28" s="15" t="s">
        <v>73</v>
      </c>
      <c r="C28" s="11" t="s">
        <v>74</v>
      </c>
      <c r="D28" s="11" t="s">
        <v>12</v>
      </c>
      <c r="E28" s="16">
        <v>5000000</v>
      </c>
      <c r="F28" s="17">
        <v>5000</v>
      </c>
      <c r="G28" s="18">
        <f t="shared" si="1"/>
        <v>2.8010625438611384E-2</v>
      </c>
    </row>
    <row r="29" spans="1:7" ht="12.95" customHeight="1">
      <c r="A29" s="14" t="s">
        <v>75</v>
      </c>
      <c r="B29" s="15" t="s">
        <v>76</v>
      </c>
      <c r="C29" s="11" t="s">
        <v>77</v>
      </c>
      <c r="D29" s="11" t="s">
        <v>26</v>
      </c>
      <c r="E29" s="16">
        <v>5000000</v>
      </c>
      <c r="F29" s="17">
        <v>4971.51</v>
      </c>
      <c r="G29" s="18">
        <f t="shared" si="1"/>
        <v>2.7851020894862178E-2</v>
      </c>
    </row>
    <row r="30" spans="1:7" ht="12.95" customHeight="1">
      <c r="A30" s="14" t="s">
        <v>78</v>
      </c>
      <c r="B30" s="15" t="s">
        <v>79</v>
      </c>
      <c r="C30" s="11" t="s">
        <v>80</v>
      </c>
      <c r="D30" s="11" t="s">
        <v>19</v>
      </c>
      <c r="E30" s="16">
        <v>5000000</v>
      </c>
      <c r="F30" s="17">
        <v>4952.07</v>
      </c>
      <c r="G30" s="18">
        <f t="shared" si="1"/>
        <v>2.7742115583156854E-2</v>
      </c>
    </row>
    <row r="31" spans="1:7" ht="12.95" customHeight="1">
      <c r="A31" s="14" t="s">
        <v>81</v>
      </c>
      <c r="B31" s="15" t="s">
        <v>82</v>
      </c>
      <c r="C31" s="11" t="s">
        <v>83</v>
      </c>
      <c r="D31" s="11" t="s">
        <v>26</v>
      </c>
      <c r="E31" s="16">
        <v>5000000</v>
      </c>
      <c r="F31" s="17">
        <v>4951.3900000000003</v>
      </c>
      <c r="G31" s="18">
        <f t="shared" si="1"/>
        <v>2.7738306138097208E-2</v>
      </c>
    </row>
    <row r="32" spans="1:7" ht="12.95" customHeight="1">
      <c r="A32" s="14" t="s">
        <v>84</v>
      </c>
      <c r="B32" s="15" t="s">
        <v>85</v>
      </c>
      <c r="C32" s="11" t="s">
        <v>86</v>
      </c>
      <c r="D32" s="11" t="s">
        <v>12</v>
      </c>
      <c r="E32" s="16">
        <v>5000000</v>
      </c>
      <c r="F32" s="17">
        <v>4951.34</v>
      </c>
      <c r="G32" s="18">
        <f t="shared" si="1"/>
        <v>2.7738026031842819E-2</v>
      </c>
    </row>
    <row r="33" spans="1:7" ht="12.95" customHeight="1">
      <c r="A33" s="14" t="s">
        <v>87</v>
      </c>
      <c r="B33" s="15" t="s">
        <v>88</v>
      </c>
      <c r="C33" s="11" t="s">
        <v>89</v>
      </c>
      <c r="D33" s="11" t="s">
        <v>12</v>
      </c>
      <c r="E33" s="16">
        <v>5000000</v>
      </c>
      <c r="F33" s="17">
        <v>4909</v>
      </c>
      <c r="G33" s="18">
        <f t="shared" si="1"/>
        <v>2.7500832055628657E-2</v>
      </c>
    </row>
    <row r="34" spans="1:7" ht="12.95" customHeight="1">
      <c r="A34" s="14" t="s">
        <v>90</v>
      </c>
      <c r="B34" s="15" t="s">
        <v>91</v>
      </c>
      <c r="C34" s="11" t="s">
        <v>92</v>
      </c>
      <c r="D34" s="11" t="s">
        <v>26</v>
      </c>
      <c r="E34" s="16">
        <v>4500000</v>
      </c>
      <c r="F34" s="17">
        <v>4491.78</v>
      </c>
      <c r="G34" s="18">
        <f t="shared" si="1"/>
        <v>2.5163513426529168E-2</v>
      </c>
    </row>
    <row r="35" spans="1:7" ht="12.95" customHeight="1">
      <c r="A35" s="14" t="s">
        <v>93</v>
      </c>
      <c r="B35" s="15" t="s">
        <v>94</v>
      </c>
      <c r="C35" s="11" t="s">
        <v>95</v>
      </c>
      <c r="D35" s="11" t="s">
        <v>12</v>
      </c>
      <c r="E35" s="16">
        <v>4500000</v>
      </c>
      <c r="F35" s="17">
        <v>4490.46</v>
      </c>
      <c r="G35" s="18">
        <f t="shared" si="1"/>
        <v>2.5156118621413377E-2</v>
      </c>
    </row>
    <row r="36" spans="1:7" ht="12.95" customHeight="1">
      <c r="A36" s="14" t="s">
        <v>96</v>
      </c>
      <c r="B36" s="15" t="s">
        <v>97</v>
      </c>
      <c r="C36" s="11" t="s">
        <v>98</v>
      </c>
      <c r="D36" s="11" t="s">
        <v>12</v>
      </c>
      <c r="E36" s="16">
        <v>2500000</v>
      </c>
      <c r="F36" s="17">
        <v>2476.0700000000002</v>
      </c>
      <c r="G36" s="18">
        <f t="shared" si="1"/>
        <v>1.3871253865956499E-2</v>
      </c>
    </row>
    <row r="37" spans="1:7" ht="12.95" customHeight="1">
      <c r="A37" s="14" t="s">
        <v>99</v>
      </c>
      <c r="B37" s="15" t="s">
        <v>872</v>
      </c>
      <c r="C37" s="11" t="s">
        <v>100</v>
      </c>
      <c r="D37" s="11" t="s">
        <v>101</v>
      </c>
      <c r="E37" s="16">
        <v>2000000</v>
      </c>
      <c r="F37" s="17">
        <v>1997.72</v>
      </c>
      <c r="G37" s="18">
        <f t="shared" si="1"/>
        <v>1.1191477330244547E-2</v>
      </c>
    </row>
    <row r="38" spans="1:7" ht="12.95" customHeight="1">
      <c r="A38" s="14" t="s">
        <v>102</v>
      </c>
      <c r="B38" s="15" t="s">
        <v>103</v>
      </c>
      <c r="C38" s="11" t="s">
        <v>104</v>
      </c>
      <c r="D38" s="11" t="s">
        <v>19</v>
      </c>
      <c r="E38" s="16">
        <v>500000</v>
      </c>
      <c r="F38" s="17">
        <v>499.34</v>
      </c>
      <c r="G38" s="18">
        <f t="shared" si="1"/>
        <v>2.7973651413032417E-3</v>
      </c>
    </row>
    <row r="39" spans="1:7" ht="12.95" customHeight="1">
      <c r="A39" s="14" t="s">
        <v>105</v>
      </c>
      <c r="B39" s="15" t="s">
        <v>106</v>
      </c>
      <c r="C39" s="11" t="s">
        <v>107</v>
      </c>
      <c r="D39" s="11" t="s">
        <v>12</v>
      </c>
      <c r="E39" s="16">
        <v>500000</v>
      </c>
      <c r="F39" s="17">
        <v>497.87</v>
      </c>
      <c r="G39" s="18">
        <f t="shared" si="1"/>
        <v>2.7891300174242902E-3</v>
      </c>
    </row>
    <row r="40" spans="1:7" ht="12.95" customHeight="1">
      <c r="A40" s="14" t="s">
        <v>108</v>
      </c>
      <c r="B40" s="15" t="s">
        <v>109</v>
      </c>
      <c r="C40" s="11" t="s">
        <v>110</v>
      </c>
      <c r="D40" s="11" t="s">
        <v>26</v>
      </c>
      <c r="E40" s="16">
        <v>500000</v>
      </c>
      <c r="F40" s="17">
        <v>497.38</v>
      </c>
      <c r="G40" s="18">
        <f t="shared" si="1"/>
        <v>2.7863849761313063E-3</v>
      </c>
    </row>
    <row r="41" spans="1:7" ht="12.95" customHeight="1">
      <c r="A41" s="14" t="s">
        <v>111</v>
      </c>
      <c r="B41" s="15" t="s">
        <v>112</v>
      </c>
      <c r="C41" s="11" t="s">
        <v>113</v>
      </c>
      <c r="D41" s="11" t="s">
        <v>12</v>
      </c>
      <c r="E41" s="16">
        <v>450000</v>
      </c>
      <c r="F41" s="17">
        <v>449.37</v>
      </c>
      <c r="G41" s="18">
        <f t="shared" si="1"/>
        <v>2.5174269506697596E-3</v>
      </c>
    </row>
    <row r="42" spans="1:7" ht="12.95" customHeight="1">
      <c r="A42" s="1"/>
      <c r="B42" s="10" t="s">
        <v>30</v>
      </c>
      <c r="C42" s="11" t="s">
        <v>1</v>
      </c>
      <c r="D42" s="11" t="s">
        <v>1</v>
      </c>
      <c r="E42" s="11" t="s">
        <v>1</v>
      </c>
      <c r="F42" s="19">
        <v>159198.06</v>
      </c>
      <c r="G42" s="20">
        <f>SUM(G15:G41)</f>
        <v>0.89184744584271636</v>
      </c>
    </row>
    <row r="43" spans="1:7" ht="12.95" customHeight="1">
      <c r="A43" s="1"/>
      <c r="B43" s="10" t="s">
        <v>114</v>
      </c>
      <c r="C43" s="11" t="s">
        <v>1</v>
      </c>
      <c r="D43" s="11" t="s">
        <v>1</v>
      </c>
      <c r="E43" s="11" t="s">
        <v>1</v>
      </c>
      <c r="F43" s="1"/>
      <c r="G43" s="13" t="s">
        <v>1</v>
      </c>
    </row>
    <row r="44" spans="1:7" ht="12.95" customHeight="1">
      <c r="A44" s="14" t="s">
        <v>115</v>
      </c>
      <c r="B44" s="15" t="s">
        <v>116</v>
      </c>
      <c r="C44" s="11" t="s">
        <v>117</v>
      </c>
      <c r="D44" s="11" t="s">
        <v>118</v>
      </c>
      <c r="E44" s="16">
        <v>4500000</v>
      </c>
      <c r="F44" s="17">
        <v>4470.75</v>
      </c>
      <c r="G44" s="18">
        <f t="shared" ref="G44" si="2">+F44/$F$52</f>
        <v>2.504570073593437E-2</v>
      </c>
    </row>
    <row r="45" spans="1:7" ht="12.95" customHeight="1">
      <c r="A45" s="1"/>
      <c r="B45" s="10" t="s">
        <v>30</v>
      </c>
      <c r="C45" s="11" t="s">
        <v>1</v>
      </c>
      <c r="D45" s="11" t="s">
        <v>1</v>
      </c>
      <c r="E45" s="11" t="s">
        <v>1</v>
      </c>
      <c r="F45" s="19">
        <v>4470.75</v>
      </c>
      <c r="G45" s="20">
        <v>2.1999999999999999E-2</v>
      </c>
    </row>
    <row r="46" spans="1:7" ht="12.95" customHeight="1">
      <c r="A46" s="1"/>
      <c r="B46" s="21" t="s">
        <v>119</v>
      </c>
      <c r="C46" s="22" t="s">
        <v>1</v>
      </c>
      <c r="D46" s="23" t="s">
        <v>1</v>
      </c>
      <c r="E46" s="22" t="s">
        <v>1</v>
      </c>
      <c r="F46" s="19">
        <v>194146.42</v>
      </c>
      <c r="G46" s="20">
        <v>0.95320000000000005</v>
      </c>
    </row>
    <row r="47" spans="1:7" ht="12.95" customHeight="1">
      <c r="A47" s="1"/>
      <c r="B47" s="10" t="s">
        <v>120</v>
      </c>
      <c r="C47" s="11" t="s">
        <v>1</v>
      </c>
      <c r="D47" s="11" t="s">
        <v>1</v>
      </c>
      <c r="E47" s="11" t="s">
        <v>1</v>
      </c>
      <c r="F47" s="1"/>
      <c r="G47" s="13" t="s">
        <v>1</v>
      </c>
    </row>
    <row r="48" spans="1:7" ht="12.95" customHeight="1">
      <c r="A48" s="14" t="s">
        <v>121</v>
      </c>
      <c r="B48" s="15" t="s">
        <v>122</v>
      </c>
      <c r="C48" s="11" t="s">
        <v>1</v>
      </c>
      <c r="D48" s="11" t="s">
        <v>123</v>
      </c>
      <c r="E48" s="16"/>
      <c r="F48" s="17">
        <v>9790</v>
      </c>
      <c r="G48" s="18">
        <f t="shared" ref="G48" si="3">+F48/$F$52</f>
        <v>5.484480460880109E-2</v>
      </c>
    </row>
    <row r="49" spans="1:7" ht="12.95" customHeight="1">
      <c r="A49" s="1"/>
      <c r="B49" s="10" t="s">
        <v>30</v>
      </c>
      <c r="C49" s="11" t="s">
        <v>1</v>
      </c>
      <c r="D49" s="11" t="s">
        <v>1</v>
      </c>
      <c r="E49" s="11" t="s">
        <v>1</v>
      </c>
      <c r="F49" s="19">
        <v>9790</v>
      </c>
      <c r="G49" s="20">
        <v>4.8099999999999997E-2</v>
      </c>
    </row>
    <row r="50" spans="1:7" ht="12.95" customHeight="1">
      <c r="A50" s="1"/>
      <c r="B50" s="21" t="s">
        <v>119</v>
      </c>
      <c r="C50" s="22" t="s">
        <v>1</v>
      </c>
      <c r="D50" s="23" t="s">
        <v>1</v>
      </c>
      <c r="E50" s="22" t="s">
        <v>1</v>
      </c>
      <c r="F50" s="19">
        <v>9790</v>
      </c>
      <c r="G50" s="20">
        <v>4.8099999999999997E-2</v>
      </c>
    </row>
    <row r="51" spans="1:7" ht="12.95" customHeight="1">
      <c r="A51" s="1"/>
      <c r="B51" s="21" t="s">
        <v>124</v>
      </c>
      <c r="C51" s="11" t="s">
        <v>1</v>
      </c>
      <c r="D51" s="23" t="s">
        <v>1</v>
      </c>
      <c r="E51" s="11" t="s">
        <v>1</v>
      </c>
      <c r="F51" s="24">
        <f>-278.49-25154.24</f>
        <v>-25432.730000000003</v>
      </c>
      <c r="G51" s="18">
        <f t="shared" ref="G51" si="4">+F51/$F$52</f>
        <v>-0.14247733478226701</v>
      </c>
    </row>
    <row r="52" spans="1:7" ht="12.95" customHeight="1" thickBot="1">
      <c r="A52" s="1"/>
      <c r="B52" s="25" t="s">
        <v>125</v>
      </c>
      <c r="C52" s="26" t="s">
        <v>1</v>
      </c>
      <c r="D52" s="26" t="s">
        <v>1</v>
      </c>
      <c r="E52" s="26" t="s">
        <v>1</v>
      </c>
      <c r="F52" s="27">
        <f>+F13+F42+F45+F49+F51</f>
        <v>178503.68999999997</v>
      </c>
      <c r="G52" s="28">
        <v>1</v>
      </c>
    </row>
    <row r="53" spans="1:7" ht="12.95" customHeight="1">
      <c r="A53" s="1"/>
      <c r="B53" s="4" t="s">
        <v>1</v>
      </c>
      <c r="C53" s="1"/>
      <c r="D53" s="1"/>
      <c r="E53" s="1"/>
      <c r="F53" s="1"/>
      <c r="G53" s="1"/>
    </row>
    <row r="54" spans="1:7" ht="12.95" customHeight="1">
      <c r="A54" s="1"/>
      <c r="B54" s="2" t="s">
        <v>123</v>
      </c>
      <c r="C54" s="1"/>
      <c r="D54" s="1"/>
      <c r="E54" s="1"/>
      <c r="F54" s="69"/>
      <c r="G54" s="1"/>
    </row>
    <row r="55" spans="1:7" ht="12.95" customHeight="1">
      <c r="A55" s="1"/>
      <c r="B55" s="2" t="s">
        <v>126</v>
      </c>
      <c r="C55" s="1"/>
      <c r="D55" s="1"/>
      <c r="E55" s="1"/>
      <c r="F55" s="1"/>
      <c r="G55" s="1"/>
    </row>
    <row r="56" spans="1:7" ht="12.95" customHeight="1">
      <c r="A56" s="1"/>
      <c r="B56" s="2" t="s">
        <v>127</v>
      </c>
      <c r="C56" s="1"/>
      <c r="D56" s="1"/>
      <c r="E56" s="1"/>
      <c r="F56" s="1"/>
      <c r="G56" s="1"/>
    </row>
    <row r="57" spans="1:7" ht="12.95" customHeight="1">
      <c r="A57" s="1"/>
      <c r="B57" s="2" t="s">
        <v>1</v>
      </c>
      <c r="C57" s="1"/>
      <c r="D57" s="1"/>
      <c r="E57" s="1"/>
      <c r="F57" s="1"/>
      <c r="G57" s="1"/>
    </row>
    <row r="58" spans="1:7" ht="12.95" customHeight="1">
      <c r="A58" s="1"/>
      <c r="B58" s="2" t="s">
        <v>1</v>
      </c>
      <c r="C58" s="1"/>
      <c r="D58" s="1"/>
      <c r="E58" s="1"/>
      <c r="F58" s="1"/>
      <c r="G58" s="1"/>
    </row>
  </sheetData>
  <pageMargins left="0" right="0" top="0" bottom="0" header="0" footer="0"/>
  <pageSetup paperSize="9" scale="10" firstPageNumber="0" fitToWidth="0" fitToHeight="0" pageOrder="overThenDown" orientation="portrait" horizontalDpi="300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4"/>
  <sheetViews>
    <sheetView topLeftCell="A52" zoomScaleNormal="100" workbookViewId="0">
      <selection activeCell="F70" sqref="F70:F71"/>
    </sheetView>
  </sheetViews>
  <sheetFormatPr defaultRowHeight="12.75"/>
  <cols>
    <col min="1" max="1" width="4.7109375" customWidth="1"/>
    <col min="2" max="2" width="64.140625" bestFit="1" customWidth="1"/>
    <col min="3" max="3" width="13.85546875" bestFit="1" customWidth="1"/>
    <col min="4" max="4" width="10.5703125" bestFit="1" customWidth="1"/>
    <col min="5" max="5" width="12.28515625" bestFit="1" customWidth="1"/>
    <col min="6" max="6" width="20.85546875" bestFit="1" customWidth="1"/>
    <col min="7" max="7" width="13.7109375" bestFit="1" customWidth="1"/>
  </cols>
  <sheetData>
    <row r="1" spans="1:7" ht="15.95" customHeight="1">
      <c r="A1" s="1"/>
      <c r="B1" s="2" t="s">
        <v>715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 thickBo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5</v>
      </c>
      <c r="E4" s="8" t="s">
        <v>6</v>
      </c>
      <c r="F4" s="8" t="s">
        <v>853</v>
      </c>
      <c r="G4" s="9" t="s">
        <v>854</v>
      </c>
    </row>
    <row r="5" spans="1:7" ht="12.95" customHeight="1">
      <c r="A5" s="1"/>
      <c r="B5" s="10" t="s">
        <v>129</v>
      </c>
      <c r="C5" s="11" t="s">
        <v>1</v>
      </c>
      <c r="D5" s="11" t="s">
        <v>1</v>
      </c>
      <c r="E5" s="11" t="s">
        <v>1</v>
      </c>
      <c r="F5" s="1"/>
      <c r="G5" s="13" t="s">
        <v>1</v>
      </c>
    </row>
    <row r="6" spans="1:7" ht="12.95" customHeight="1">
      <c r="A6" s="1"/>
      <c r="B6" s="10" t="s">
        <v>130</v>
      </c>
      <c r="C6" s="11" t="s">
        <v>1</v>
      </c>
      <c r="D6" s="11" t="s">
        <v>1</v>
      </c>
      <c r="E6" s="11" t="s">
        <v>1</v>
      </c>
      <c r="F6" s="1"/>
      <c r="G6" s="13" t="s">
        <v>1</v>
      </c>
    </row>
    <row r="7" spans="1:7" ht="12.95" customHeight="1">
      <c r="A7" s="14" t="s">
        <v>179</v>
      </c>
      <c r="B7" s="15" t="s">
        <v>180</v>
      </c>
      <c r="C7" s="11" t="s">
        <v>181</v>
      </c>
      <c r="D7" s="11" t="s">
        <v>146</v>
      </c>
      <c r="E7" s="16">
        <v>5200000</v>
      </c>
      <c r="F7" s="17">
        <v>5234.51</v>
      </c>
      <c r="G7" s="18">
        <v>3.61E-2</v>
      </c>
    </row>
    <row r="8" spans="1:7" ht="12.95" customHeight="1">
      <c r="A8" s="14" t="s">
        <v>716</v>
      </c>
      <c r="B8" s="15" t="s">
        <v>717</v>
      </c>
      <c r="C8" s="11" t="s">
        <v>718</v>
      </c>
      <c r="D8" s="11" t="s">
        <v>188</v>
      </c>
      <c r="E8" s="16">
        <v>5000000</v>
      </c>
      <c r="F8" s="17">
        <v>4992.32</v>
      </c>
      <c r="G8" s="18">
        <v>3.44E-2</v>
      </c>
    </row>
    <row r="9" spans="1:7" ht="12.95" customHeight="1">
      <c r="A9" s="14" t="s">
        <v>143</v>
      </c>
      <c r="B9" s="15" t="s">
        <v>144</v>
      </c>
      <c r="C9" s="11" t="s">
        <v>145</v>
      </c>
      <c r="D9" s="11" t="s">
        <v>146</v>
      </c>
      <c r="E9" s="16">
        <v>4450000</v>
      </c>
      <c r="F9" s="17">
        <v>4481.04</v>
      </c>
      <c r="G9" s="18">
        <v>3.09E-2</v>
      </c>
    </row>
    <row r="10" spans="1:7" ht="12.95" customHeight="1">
      <c r="A10" s="14" t="s">
        <v>719</v>
      </c>
      <c r="B10" s="15" t="s">
        <v>720</v>
      </c>
      <c r="C10" s="11" t="s">
        <v>721</v>
      </c>
      <c r="D10" s="11" t="s">
        <v>188</v>
      </c>
      <c r="E10" s="16">
        <v>4000000</v>
      </c>
      <c r="F10" s="17">
        <v>3959.3</v>
      </c>
      <c r="G10" s="18">
        <v>2.7300000000000001E-2</v>
      </c>
    </row>
    <row r="11" spans="1:7" ht="12.95" customHeight="1">
      <c r="A11" s="14" t="s">
        <v>722</v>
      </c>
      <c r="B11" s="15" t="s">
        <v>723</v>
      </c>
      <c r="C11" s="11" t="s">
        <v>724</v>
      </c>
      <c r="D11" s="11" t="s">
        <v>725</v>
      </c>
      <c r="E11" s="16">
        <v>2500000</v>
      </c>
      <c r="F11" s="17">
        <v>2620.39</v>
      </c>
      <c r="G11" s="18">
        <v>1.8100000000000002E-2</v>
      </c>
    </row>
    <row r="12" spans="1:7" ht="12.95" customHeight="1">
      <c r="A12" s="14" t="s">
        <v>173</v>
      </c>
      <c r="B12" s="15" t="s">
        <v>174</v>
      </c>
      <c r="C12" s="11" t="s">
        <v>175</v>
      </c>
      <c r="D12" s="11" t="s">
        <v>146</v>
      </c>
      <c r="E12" s="16">
        <v>1300000</v>
      </c>
      <c r="F12" s="17">
        <v>1775.21</v>
      </c>
      <c r="G12" s="18">
        <v>1.2200000000000001E-2</v>
      </c>
    </row>
    <row r="13" spans="1:7" ht="12.95" customHeight="1">
      <c r="A13" s="14" t="s">
        <v>413</v>
      </c>
      <c r="B13" s="15" t="s">
        <v>414</v>
      </c>
      <c r="C13" s="11" t="s">
        <v>415</v>
      </c>
      <c r="D13" s="11" t="s">
        <v>134</v>
      </c>
      <c r="E13" s="16">
        <v>1700000</v>
      </c>
      <c r="F13" s="17">
        <v>1716.59</v>
      </c>
      <c r="G13" s="18">
        <v>1.18E-2</v>
      </c>
    </row>
    <row r="14" spans="1:7" ht="12.95" customHeight="1">
      <c r="A14" s="14" t="s">
        <v>131</v>
      </c>
      <c r="B14" s="15" t="s">
        <v>132</v>
      </c>
      <c r="C14" s="11" t="s">
        <v>133</v>
      </c>
      <c r="D14" s="11" t="s">
        <v>134</v>
      </c>
      <c r="E14" s="16">
        <v>1500000</v>
      </c>
      <c r="F14" s="17">
        <v>1500.54</v>
      </c>
      <c r="G14" s="18">
        <v>1.03E-2</v>
      </c>
    </row>
    <row r="15" spans="1:7" ht="12.95" customHeight="1">
      <c r="A15" s="14" t="s">
        <v>185</v>
      </c>
      <c r="B15" s="15" t="s">
        <v>186</v>
      </c>
      <c r="C15" s="11" t="s">
        <v>187</v>
      </c>
      <c r="D15" s="11" t="s">
        <v>188</v>
      </c>
      <c r="E15" s="16">
        <v>1100000</v>
      </c>
      <c r="F15" s="17">
        <v>1095.69</v>
      </c>
      <c r="G15" s="18">
        <v>7.6E-3</v>
      </c>
    </row>
    <row r="16" spans="1:7" ht="12.95" customHeight="1">
      <c r="A16" s="14" t="s">
        <v>419</v>
      </c>
      <c r="B16" s="15" t="s">
        <v>420</v>
      </c>
      <c r="C16" s="11" t="s">
        <v>421</v>
      </c>
      <c r="D16" s="11" t="s">
        <v>146</v>
      </c>
      <c r="E16" s="16">
        <v>950000</v>
      </c>
      <c r="F16" s="17">
        <v>950.38</v>
      </c>
      <c r="G16" s="18">
        <v>6.6E-3</v>
      </c>
    </row>
    <row r="17" spans="1:7" ht="12.95" customHeight="1">
      <c r="A17" s="14" t="s">
        <v>153</v>
      </c>
      <c r="B17" s="15" t="s">
        <v>154</v>
      </c>
      <c r="C17" s="11" t="s">
        <v>155</v>
      </c>
      <c r="D17" s="11" t="s">
        <v>134</v>
      </c>
      <c r="E17" s="16">
        <v>800000</v>
      </c>
      <c r="F17" s="17">
        <v>800.31</v>
      </c>
      <c r="G17" s="18">
        <v>5.4999999999999997E-3</v>
      </c>
    </row>
    <row r="18" spans="1:7" ht="12.95" customHeight="1">
      <c r="A18" s="14" t="s">
        <v>159</v>
      </c>
      <c r="B18" s="15" t="s">
        <v>160</v>
      </c>
      <c r="C18" s="11" t="s">
        <v>161</v>
      </c>
      <c r="D18" s="11" t="s">
        <v>146</v>
      </c>
      <c r="E18" s="16">
        <v>600000</v>
      </c>
      <c r="F18" s="17">
        <v>600.73</v>
      </c>
      <c r="G18" s="18">
        <v>4.1000000000000003E-3</v>
      </c>
    </row>
    <row r="19" spans="1:7" ht="12.95" customHeight="1">
      <c r="A19" s="14" t="s">
        <v>156</v>
      </c>
      <c r="B19" s="15" t="s">
        <v>157</v>
      </c>
      <c r="C19" s="11" t="s">
        <v>158</v>
      </c>
      <c r="D19" s="11" t="s">
        <v>142</v>
      </c>
      <c r="E19" s="16">
        <v>600000</v>
      </c>
      <c r="F19" s="17">
        <v>599.25</v>
      </c>
      <c r="G19" s="18">
        <v>4.1000000000000003E-3</v>
      </c>
    </row>
    <row r="20" spans="1:7" ht="12.95" customHeight="1">
      <c r="A20" s="14" t="s">
        <v>726</v>
      </c>
      <c r="B20" s="15" t="s">
        <v>727</v>
      </c>
      <c r="C20" s="11" t="s">
        <v>728</v>
      </c>
      <c r="D20" s="11" t="s">
        <v>134</v>
      </c>
      <c r="E20" s="16">
        <v>290000</v>
      </c>
      <c r="F20" s="17">
        <v>290.98</v>
      </c>
      <c r="G20" s="18">
        <v>2E-3</v>
      </c>
    </row>
    <row r="21" spans="1:7" ht="12.95" customHeight="1">
      <c r="A21" s="14" t="s">
        <v>147</v>
      </c>
      <c r="B21" s="15" t="s">
        <v>148</v>
      </c>
      <c r="C21" s="11" t="s">
        <v>149</v>
      </c>
      <c r="D21" s="11" t="s">
        <v>142</v>
      </c>
      <c r="E21" s="16">
        <v>100000</v>
      </c>
      <c r="F21" s="17">
        <v>100.22</v>
      </c>
      <c r="G21" s="18">
        <v>6.9999999999999999E-4</v>
      </c>
    </row>
    <row r="22" spans="1:7" ht="12.95" customHeight="1">
      <c r="A22" s="14" t="s">
        <v>729</v>
      </c>
      <c r="B22" s="15" t="s">
        <v>730</v>
      </c>
      <c r="C22" s="11" t="s">
        <v>731</v>
      </c>
      <c r="D22" s="11" t="s">
        <v>188</v>
      </c>
      <c r="E22" s="16">
        <v>90000</v>
      </c>
      <c r="F22" s="17">
        <v>90.09</v>
      </c>
      <c r="G22" s="18">
        <v>5.9999999999999995E-4</v>
      </c>
    </row>
    <row r="23" spans="1:7" ht="12.95" customHeight="1">
      <c r="A23" s="14" t="s">
        <v>425</v>
      </c>
      <c r="B23" s="15" t="s">
        <v>426</v>
      </c>
      <c r="C23" s="11" t="s">
        <v>427</v>
      </c>
      <c r="D23" s="11" t="s">
        <v>188</v>
      </c>
      <c r="E23" s="16">
        <v>50000</v>
      </c>
      <c r="F23" s="17">
        <v>50.45</v>
      </c>
      <c r="G23" s="18">
        <v>2.9999999999999997E-4</v>
      </c>
    </row>
    <row r="24" spans="1:7" ht="12.95" customHeight="1">
      <c r="A24" s="1"/>
      <c r="B24" s="10" t="s">
        <v>30</v>
      </c>
      <c r="C24" s="11" t="s">
        <v>1</v>
      </c>
      <c r="D24" s="11" t="s">
        <v>1</v>
      </c>
      <c r="E24" s="11" t="s">
        <v>1</v>
      </c>
      <c r="F24" s="19">
        <v>30858</v>
      </c>
      <c r="G24" s="20">
        <v>0.21260000000000001</v>
      </c>
    </row>
    <row r="25" spans="1:7" ht="12.95" customHeight="1">
      <c r="A25" s="1"/>
      <c r="B25" s="10" t="s">
        <v>189</v>
      </c>
      <c r="C25" s="11" t="s">
        <v>1</v>
      </c>
      <c r="D25" s="11" t="s">
        <v>1</v>
      </c>
      <c r="E25" s="11" t="s">
        <v>1</v>
      </c>
      <c r="F25" s="1"/>
      <c r="G25" s="13" t="s">
        <v>1</v>
      </c>
    </row>
    <row r="26" spans="1:7" ht="12.95" customHeight="1">
      <c r="A26" s="14" t="s">
        <v>489</v>
      </c>
      <c r="B26" s="15" t="s">
        <v>490</v>
      </c>
      <c r="C26" s="11" t="s">
        <v>491</v>
      </c>
      <c r="D26" s="11" t="s">
        <v>856</v>
      </c>
      <c r="E26" s="16">
        <v>13230000</v>
      </c>
      <c r="F26" s="17">
        <v>13677.32</v>
      </c>
      <c r="G26" s="18">
        <v>9.4299999999999995E-2</v>
      </c>
    </row>
    <row r="27" spans="1:7" ht="12.95" customHeight="1">
      <c r="A27" s="14" t="s">
        <v>732</v>
      </c>
      <c r="B27" s="15" t="s">
        <v>733</v>
      </c>
      <c r="C27" s="11" t="s">
        <v>734</v>
      </c>
      <c r="D27" s="11" t="s">
        <v>431</v>
      </c>
      <c r="E27" s="16">
        <v>1000000000</v>
      </c>
      <c r="F27" s="17">
        <v>10022.81</v>
      </c>
      <c r="G27" s="18">
        <v>6.9099999999999995E-2</v>
      </c>
    </row>
    <row r="28" spans="1:7" ht="12.95" customHeight="1">
      <c r="A28" s="14" t="s">
        <v>735</v>
      </c>
      <c r="B28" s="15" t="s">
        <v>736</v>
      </c>
      <c r="C28" s="11" t="s">
        <v>737</v>
      </c>
      <c r="D28" s="11" t="s">
        <v>738</v>
      </c>
      <c r="E28" s="16">
        <v>7000000</v>
      </c>
      <c r="F28" s="17">
        <v>7108.51</v>
      </c>
      <c r="G28" s="18">
        <v>4.9000000000000002E-2</v>
      </c>
    </row>
    <row r="29" spans="1:7" ht="12.95" customHeight="1">
      <c r="A29" s="14" t="s">
        <v>190</v>
      </c>
      <c r="B29" s="15" t="s">
        <v>191</v>
      </c>
      <c r="C29" s="11" t="s">
        <v>192</v>
      </c>
      <c r="D29" s="11" t="s">
        <v>193</v>
      </c>
      <c r="E29" s="16">
        <v>6200000</v>
      </c>
      <c r="F29" s="17">
        <v>6590.47</v>
      </c>
      <c r="G29" s="18">
        <v>4.5400000000000003E-2</v>
      </c>
    </row>
    <row r="30" spans="1:7" ht="12.95" customHeight="1">
      <c r="A30" s="14" t="s">
        <v>739</v>
      </c>
      <c r="B30" s="15" t="s">
        <v>740</v>
      </c>
      <c r="C30" s="11" t="s">
        <v>741</v>
      </c>
      <c r="D30" s="11" t="s">
        <v>742</v>
      </c>
      <c r="E30" s="16">
        <v>600000000</v>
      </c>
      <c r="F30" s="17">
        <v>6519.1</v>
      </c>
      <c r="G30" s="18">
        <v>4.4999999999999998E-2</v>
      </c>
    </row>
    <row r="31" spans="1:7" ht="12.95" customHeight="1">
      <c r="A31" s="14" t="s">
        <v>743</v>
      </c>
      <c r="B31" s="15" t="s">
        <v>744</v>
      </c>
      <c r="C31" s="11" t="s">
        <v>745</v>
      </c>
      <c r="D31" s="11" t="s">
        <v>738</v>
      </c>
      <c r="E31" s="16">
        <v>5070000</v>
      </c>
      <c r="F31" s="17">
        <v>5682.82</v>
      </c>
      <c r="G31" s="18">
        <v>3.9199999999999999E-2</v>
      </c>
    </row>
    <row r="32" spans="1:7" ht="12.95" customHeight="1">
      <c r="A32" s="14" t="s">
        <v>194</v>
      </c>
      <c r="B32" s="15" t="s">
        <v>195</v>
      </c>
      <c r="C32" s="11" t="s">
        <v>196</v>
      </c>
      <c r="D32" s="11" t="s">
        <v>197</v>
      </c>
      <c r="E32" s="16">
        <v>4800000</v>
      </c>
      <c r="F32" s="17">
        <v>5568.22</v>
      </c>
      <c r="G32" s="18">
        <v>3.8399999999999997E-2</v>
      </c>
    </row>
    <row r="33" spans="1:7" ht="12.95" customHeight="1">
      <c r="A33" s="14" t="s">
        <v>746</v>
      </c>
      <c r="B33" s="15" t="s">
        <v>747</v>
      </c>
      <c r="C33" s="11" t="s">
        <v>748</v>
      </c>
      <c r="D33" s="11" t="s">
        <v>738</v>
      </c>
      <c r="E33" s="16">
        <v>4000000</v>
      </c>
      <c r="F33" s="17">
        <v>4729.8599999999997</v>
      </c>
      <c r="G33" s="18">
        <v>3.2599999999999997E-2</v>
      </c>
    </row>
    <row r="34" spans="1:7" ht="12.95" customHeight="1">
      <c r="A34" s="14" t="s">
        <v>749</v>
      </c>
      <c r="B34" s="15" t="s">
        <v>750</v>
      </c>
      <c r="C34" s="11" t="s">
        <v>751</v>
      </c>
      <c r="D34" s="11" t="s">
        <v>197</v>
      </c>
      <c r="E34" s="16">
        <v>3300000</v>
      </c>
      <c r="F34" s="17">
        <v>4447.26</v>
      </c>
      <c r="G34" s="18">
        <v>3.0700000000000002E-2</v>
      </c>
    </row>
    <row r="35" spans="1:7" ht="12.95" customHeight="1">
      <c r="A35" s="14" t="s">
        <v>752</v>
      </c>
      <c r="B35" s="15" t="s">
        <v>753</v>
      </c>
      <c r="C35" s="11" t="s">
        <v>754</v>
      </c>
      <c r="D35" s="11" t="s">
        <v>193</v>
      </c>
      <c r="E35" s="16">
        <v>400000000</v>
      </c>
      <c r="F35" s="17">
        <v>4330.0600000000004</v>
      </c>
      <c r="G35" s="18">
        <v>2.9899999999999999E-2</v>
      </c>
    </row>
    <row r="36" spans="1:7" ht="12.95" customHeight="1">
      <c r="A36" s="14" t="s">
        <v>755</v>
      </c>
      <c r="B36" s="15" t="s">
        <v>753</v>
      </c>
      <c r="C36" s="11" t="s">
        <v>756</v>
      </c>
      <c r="D36" s="11" t="s">
        <v>193</v>
      </c>
      <c r="E36" s="16">
        <v>400000000</v>
      </c>
      <c r="F36" s="17">
        <v>4308.8599999999997</v>
      </c>
      <c r="G36" s="18">
        <v>2.9700000000000001E-2</v>
      </c>
    </row>
    <row r="37" spans="1:7" ht="12.95" customHeight="1">
      <c r="A37" s="14" t="s">
        <v>757</v>
      </c>
      <c r="B37" s="15" t="s">
        <v>758</v>
      </c>
      <c r="C37" s="11" t="s">
        <v>759</v>
      </c>
      <c r="D37" s="11" t="s">
        <v>738</v>
      </c>
      <c r="E37" s="16">
        <v>3750000</v>
      </c>
      <c r="F37" s="17">
        <v>4211.8500000000004</v>
      </c>
      <c r="G37" s="18">
        <v>2.9000000000000001E-2</v>
      </c>
    </row>
    <row r="38" spans="1:7" ht="12.95" customHeight="1">
      <c r="A38" s="14" t="s">
        <v>760</v>
      </c>
      <c r="B38" s="15" t="s">
        <v>758</v>
      </c>
      <c r="C38" s="11" t="s">
        <v>761</v>
      </c>
      <c r="D38" s="11" t="s">
        <v>197</v>
      </c>
      <c r="E38" s="16">
        <v>3750000</v>
      </c>
      <c r="F38" s="17">
        <v>4176.68</v>
      </c>
      <c r="G38" s="18">
        <v>2.8799999999999999E-2</v>
      </c>
    </row>
    <row r="39" spans="1:7" ht="12.95" customHeight="1">
      <c r="A39" s="14" t="s">
        <v>762</v>
      </c>
      <c r="B39" s="15" t="s">
        <v>763</v>
      </c>
      <c r="C39" s="11" t="s">
        <v>764</v>
      </c>
      <c r="D39" s="11" t="s">
        <v>193</v>
      </c>
      <c r="E39" s="16">
        <v>500000000</v>
      </c>
      <c r="F39" s="17">
        <v>3832.47</v>
      </c>
      <c r="G39" s="18">
        <v>2.64E-2</v>
      </c>
    </row>
    <row r="40" spans="1:7" ht="12.95" customHeight="1">
      <c r="A40" s="14" t="s">
        <v>765</v>
      </c>
      <c r="B40" s="15" t="s">
        <v>766</v>
      </c>
      <c r="C40" s="11"/>
      <c r="D40" s="11" t="s">
        <v>738</v>
      </c>
      <c r="E40" s="16">
        <v>3667000</v>
      </c>
      <c r="F40" s="17">
        <v>3735.59</v>
      </c>
      <c r="G40" s="18">
        <v>2.58E-2</v>
      </c>
    </row>
    <row r="41" spans="1:7" ht="12.95" customHeight="1">
      <c r="A41" s="14" t="s">
        <v>767</v>
      </c>
      <c r="B41" s="15" t="s">
        <v>768</v>
      </c>
      <c r="C41" s="11" t="s">
        <v>769</v>
      </c>
      <c r="D41" s="11" t="s">
        <v>770</v>
      </c>
      <c r="E41" s="16">
        <v>500000000</v>
      </c>
      <c r="F41" s="17">
        <v>3273.72</v>
      </c>
      <c r="G41" s="18">
        <v>2.2599999999999999E-2</v>
      </c>
    </row>
    <row r="42" spans="1:7" ht="12.95" customHeight="1">
      <c r="A42" s="14" t="s">
        <v>771</v>
      </c>
      <c r="B42" s="15" t="s">
        <v>772</v>
      </c>
      <c r="C42" s="11" t="s">
        <v>773</v>
      </c>
      <c r="D42" s="11" t="s">
        <v>738</v>
      </c>
      <c r="E42" s="16">
        <v>1500000</v>
      </c>
      <c r="F42" s="17">
        <v>1731.18</v>
      </c>
      <c r="G42" s="18">
        <v>1.1900000000000001E-2</v>
      </c>
    </row>
    <row r="43" spans="1:7" ht="12.95" customHeight="1">
      <c r="A43" s="14" t="s">
        <v>774</v>
      </c>
      <c r="B43" s="15" t="s">
        <v>772</v>
      </c>
      <c r="C43" s="11" t="s">
        <v>775</v>
      </c>
      <c r="D43" s="11" t="s">
        <v>738</v>
      </c>
      <c r="E43" s="16">
        <v>1500000</v>
      </c>
      <c r="F43" s="17">
        <v>1731.18</v>
      </c>
      <c r="G43" s="18">
        <v>1.1900000000000001E-2</v>
      </c>
    </row>
    <row r="44" spans="1:7" ht="12.95" customHeight="1">
      <c r="A44" s="14" t="s">
        <v>428</v>
      </c>
      <c r="B44" s="15" t="s">
        <v>429</v>
      </c>
      <c r="C44" s="11" t="s">
        <v>430</v>
      </c>
      <c r="D44" s="11" t="s">
        <v>431</v>
      </c>
      <c r="E44" s="16">
        <v>1334000</v>
      </c>
      <c r="F44" s="17">
        <v>1342.45</v>
      </c>
      <c r="G44" s="18">
        <v>9.2999999999999992E-3</v>
      </c>
    </row>
    <row r="45" spans="1:7" ht="12.95" customHeight="1">
      <c r="A45" s="14" t="s">
        <v>432</v>
      </c>
      <c r="B45" s="15" t="s">
        <v>433</v>
      </c>
      <c r="C45" s="11" t="s">
        <v>434</v>
      </c>
      <c r="D45" s="11" t="s">
        <v>431</v>
      </c>
      <c r="E45" s="16">
        <v>1334000</v>
      </c>
      <c r="F45" s="17">
        <v>1341.41</v>
      </c>
      <c r="G45" s="18">
        <v>9.1999999999999998E-3</v>
      </c>
    </row>
    <row r="46" spans="1:7" ht="12.95" customHeight="1">
      <c r="A46" s="14" t="s">
        <v>435</v>
      </c>
      <c r="B46" s="15" t="s">
        <v>436</v>
      </c>
      <c r="C46" s="11" t="s">
        <v>437</v>
      </c>
      <c r="D46" s="11" t="s">
        <v>431</v>
      </c>
      <c r="E46" s="16">
        <v>1334000</v>
      </c>
      <c r="F46" s="17">
        <v>1339.07</v>
      </c>
      <c r="G46" s="18">
        <v>9.1999999999999998E-3</v>
      </c>
    </row>
    <row r="47" spans="1:7" ht="12.95" customHeight="1">
      <c r="A47" s="14" t="s">
        <v>776</v>
      </c>
      <c r="B47" s="15" t="s">
        <v>777</v>
      </c>
      <c r="C47" s="11" t="s">
        <v>778</v>
      </c>
      <c r="D47" s="11" t="s">
        <v>779</v>
      </c>
      <c r="E47" s="16">
        <v>106600000</v>
      </c>
      <c r="F47" s="17">
        <v>857.93</v>
      </c>
      <c r="G47" s="18">
        <v>5.8999999999999999E-3</v>
      </c>
    </row>
    <row r="48" spans="1:7" ht="12.95" customHeight="1">
      <c r="A48" s="14" t="s">
        <v>780</v>
      </c>
      <c r="B48" s="15" t="s">
        <v>781</v>
      </c>
      <c r="C48" s="11"/>
      <c r="D48" s="11" t="s">
        <v>738</v>
      </c>
      <c r="E48" s="16">
        <v>57300000</v>
      </c>
      <c r="F48" s="17">
        <v>573.19000000000005</v>
      </c>
      <c r="G48" s="18">
        <v>4.0000000000000001E-3</v>
      </c>
    </row>
    <row r="49" spans="1:7" ht="12.95" customHeight="1">
      <c r="A49" s="14" t="s">
        <v>782</v>
      </c>
      <c r="B49" s="15" t="s">
        <v>783</v>
      </c>
      <c r="C49" s="11" t="s">
        <v>784</v>
      </c>
      <c r="D49" s="11" t="s">
        <v>738</v>
      </c>
      <c r="E49" s="16">
        <v>430000</v>
      </c>
      <c r="F49" s="17">
        <v>489.9</v>
      </c>
      <c r="G49" s="18">
        <v>3.3999999999999998E-3</v>
      </c>
    </row>
    <row r="50" spans="1:7" ht="12.95" customHeight="1">
      <c r="A50" s="1"/>
      <c r="B50" s="10" t="s">
        <v>30</v>
      </c>
      <c r="C50" s="11" t="s">
        <v>1</v>
      </c>
      <c r="D50" s="11" t="s">
        <v>1</v>
      </c>
      <c r="E50" s="11" t="s">
        <v>1</v>
      </c>
      <c r="F50" s="19">
        <v>101621.91</v>
      </c>
      <c r="G50" s="20">
        <v>0.70069999999999999</v>
      </c>
    </row>
    <row r="51" spans="1:7" ht="12.95" customHeight="1">
      <c r="A51" s="1"/>
      <c r="B51" s="21" t="s">
        <v>119</v>
      </c>
      <c r="C51" s="22" t="s">
        <v>1</v>
      </c>
      <c r="D51" s="23" t="s">
        <v>1</v>
      </c>
      <c r="E51" s="22" t="s">
        <v>1</v>
      </c>
      <c r="F51" s="19">
        <v>132479.91</v>
      </c>
      <c r="G51" s="20">
        <v>0.9133</v>
      </c>
    </row>
    <row r="52" spans="1:7" ht="12.95" customHeight="1">
      <c r="A52" s="1"/>
      <c r="B52" s="10" t="s">
        <v>7</v>
      </c>
      <c r="C52" s="11" t="s">
        <v>1</v>
      </c>
      <c r="D52" s="11" t="s">
        <v>1</v>
      </c>
      <c r="E52" s="11" t="s">
        <v>1</v>
      </c>
      <c r="F52" s="1"/>
      <c r="G52" s="13" t="s">
        <v>1</v>
      </c>
    </row>
    <row r="53" spans="1:7" ht="12.95" customHeight="1">
      <c r="A53" s="1"/>
      <c r="B53" s="10" t="s">
        <v>8</v>
      </c>
      <c r="C53" s="11" t="s">
        <v>1</v>
      </c>
      <c r="D53" s="11" t="s">
        <v>1</v>
      </c>
      <c r="E53" s="11" t="s">
        <v>1</v>
      </c>
      <c r="F53" s="1"/>
      <c r="G53" s="13" t="s">
        <v>1</v>
      </c>
    </row>
    <row r="54" spans="1:7" ht="12.95" customHeight="1">
      <c r="A54" s="14" t="s">
        <v>23</v>
      </c>
      <c r="B54" s="15" t="s">
        <v>24</v>
      </c>
      <c r="C54" s="11" t="s">
        <v>25</v>
      </c>
      <c r="D54" s="11" t="s">
        <v>26</v>
      </c>
      <c r="E54" s="16">
        <v>2800000</v>
      </c>
      <c r="F54" s="17">
        <v>2773.52</v>
      </c>
      <c r="G54" s="18">
        <v>1.9099999999999999E-2</v>
      </c>
    </row>
    <row r="55" spans="1:7" ht="12.95" customHeight="1">
      <c r="A55" s="14" t="s">
        <v>27</v>
      </c>
      <c r="B55" s="15" t="s">
        <v>28</v>
      </c>
      <c r="C55" s="11" t="s">
        <v>29</v>
      </c>
      <c r="D55" s="11" t="s">
        <v>26</v>
      </c>
      <c r="E55" s="16">
        <v>2300000</v>
      </c>
      <c r="F55" s="17">
        <v>2278.65</v>
      </c>
      <c r="G55" s="18">
        <v>1.5699999999999999E-2</v>
      </c>
    </row>
    <row r="56" spans="1:7" ht="12.95" customHeight="1">
      <c r="A56" s="1"/>
      <c r="B56" s="10" t="s">
        <v>30</v>
      </c>
      <c r="C56" s="11" t="s">
        <v>1</v>
      </c>
      <c r="D56" s="11" t="s">
        <v>1</v>
      </c>
      <c r="E56" s="11" t="s">
        <v>1</v>
      </c>
      <c r="F56" s="19">
        <v>5052.17</v>
      </c>
      <c r="G56" s="20">
        <v>3.4799999999999998E-2</v>
      </c>
    </row>
    <row r="57" spans="1:7" ht="12.95" customHeight="1">
      <c r="A57" s="1"/>
      <c r="B57" s="10" t="s">
        <v>31</v>
      </c>
      <c r="C57" s="11" t="s">
        <v>1</v>
      </c>
      <c r="D57" s="11" t="s">
        <v>1</v>
      </c>
      <c r="E57" s="11" t="s">
        <v>1</v>
      </c>
      <c r="F57" s="1"/>
      <c r="G57" s="13" t="s">
        <v>1</v>
      </c>
    </row>
    <row r="58" spans="1:7" ht="12.95" customHeight="1">
      <c r="A58" s="14" t="s">
        <v>441</v>
      </c>
      <c r="B58" s="15" t="s">
        <v>442</v>
      </c>
      <c r="C58" s="11" t="s">
        <v>443</v>
      </c>
      <c r="D58" s="11" t="s">
        <v>26</v>
      </c>
      <c r="E58" s="16">
        <v>2000000</v>
      </c>
      <c r="F58" s="17">
        <v>1992.91</v>
      </c>
      <c r="G58" s="18">
        <v>1.37E-2</v>
      </c>
    </row>
    <row r="59" spans="1:7" ht="12.95" customHeight="1">
      <c r="A59" s="14" t="s">
        <v>62</v>
      </c>
      <c r="B59" s="15" t="s">
        <v>63</v>
      </c>
      <c r="C59" s="11" t="s">
        <v>64</v>
      </c>
      <c r="D59" s="11" t="s">
        <v>26</v>
      </c>
      <c r="E59" s="16">
        <v>1000000</v>
      </c>
      <c r="F59" s="17">
        <v>995.2</v>
      </c>
      <c r="G59" s="18">
        <v>6.8999999999999999E-3</v>
      </c>
    </row>
    <row r="60" spans="1:7" ht="12.95" customHeight="1">
      <c r="A60" s="14" t="s">
        <v>785</v>
      </c>
      <c r="B60" s="15" t="s">
        <v>786</v>
      </c>
      <c r="C60" s="11" t="s">
        <v>787</v>
      </c>
      <c r="D60" s="11" t="s">
        <v>26</v>
      </c>
      <c r="E60" s="16">
        <v>500000</v>
      </c>
      <c r="F60" s="17">
        <v>497.65</v>
      </c>
      <c r="G60" s="18">
        <v>3.3999999999999998E-3</v>
      </c>
    </row>
    <row r="61" spans="1:7" ht="12.95" customHeight="1">
      <c r="A61" s="1"/>
      <c r="B61" s="10" t="s">
        <v>30</v>
      </c>
      <c r="C61" s="11" t="s">
        <v>1</v>
      </c>
      <c r="D61" s="11" t="s">
        <v>1</v>
      </c>
      <c r="E61" s="11" t="s">
        <v>1</v>
      </c>
      <c r="F61" s="19">
        <v>3485.76</v>
      </c>
      <c r="G61" s="20">
        <v>2.4E-2</v>
      </c>
    </row>
    <row r="62" spans="1:7" ht="12.95" customHeight="1">
      <c r="A62" s="1"/>
      <c r="B62" s="21" t="s">
        <v>119</v>
      </c>
      <c r="C62" s="22" t="s">
        <v>1</v>
      </c>
      <c r="D62" s="23" t="s">
        <v>1</v>
      </c>
      <c r="E62" s="22" t="s">
        <v>1</v>
      </c>
      <c r="F62" s="19">
        <v>8537.93</v>
      </c>
      <c r="G62" s="20">
        <v>5.8799999999999998E-2</v>
      </c>
    </row>
    <row r="63" spans="1:7" ht="12.95" customHeight="1">
      <c r="A63" s="1"/>
      <c r="B63" s="10" t="s">
        <v>120</v>
      </c>
      <c r="C63" s="11" t="s">
        <v>1</v>
      </c>
      <c r="D63" s="11" t="s">
        <v>1</v>
      </c>
      <c r="E63" s="11" t="s">
        <v>1</v>
      </c>
      <c r="F63" s="1"/>
      <c r="G63" s="13" t="s">
        <v>1</v>
      </c>
    </row>
    <row r="64" spans="1:7" ht="12.95" customHeight="1">
      <c r="A64" s="14" t="s">
        <v>121</v>
      </c>
      <c r="B64" s="15" t="s">
        <v>122</v>
      </c>
      <c r="C64" s="11" t="s">
        <v>1</v>
      </c>
      <c r="D64" s="11" t="s">
        <v>123</v>
      </c>
      <c r="E64" s="16"/>
      <c r="F64" s="17">
        <v>1816.5</v>
      </c>
      <c r="G64" s="18">
        <v>1.2500000000000001E-2</v>
      </c>
    </row>
    <row r="65" spans="1:7" ht="12.95" customHeight="1">
      <c r="A65" s="1"/>
      <c r="B65" s="10" t="s">
        <v>30</v>
      </c>
      <c r="C65" s="11" t="s">
        <v>1</v>
      </c>
      <c r="D65" s="11" t="s">
        <v>1</v>
      </c>
      <c r="E65" s="11" t="s">
        <v>1</v>
      </c>
      <c r="F65" s="19">
        <v>1816.5</v>
      </c>
      <c r="G65" s="20">
        <v>1.2500000000000001E-2</v>
      </c>
    </row>
    <row r="66" spans="1:7" ht="12.95" customHeight="1">
      <c r="A66" s="1"/>
      <c r="B66" s="21" t="s">
        <v>119</v>
      </c>
      <c r="C66" s="22" t="s">
        <v>1</v>
      </c>
      <c r="D66" s="23" t="s">
        <v>1</v>
      </c>
      <c r="E66" s="22" t="s">
        <v>1</v>
      </c>
      <c r="F66" s="19">
        <v>1816.5</v>
      </c>
      <c r="G66" s="20">
        <v>1.2500000000000001E-2</v>
      </c>
    </row>
    <row r="67" spans="1:7" ht="12.95" customHeight="1">
      <c r="A67" s="1"/>
      <c r="B67" s="21" t="s">
        <v>124</v>
      </c>
      <c r="C67" s="11" t="s">
        <v>1</v>
      </c>
      <c r="D67" s="23" t="s">
        <v>1</v>
      </c>
      <c r="E67" s="11" t="s">
        <v>1</v>
      </c>
      <c r="F67" s="24">
        <f>2189.42+336.23</f>
        <v>2525.65</v>
      </c>
      <c r="G67" s="20">
        <v>1.54E-2</v>
      </c>
    </row>
    <row r="68" spans="1:7" ht="12.95" customHeight="1" thickBot="1">
      <c r="A68" s="1"/>
      <c r="B68" s="25" t="s">
        <v>125</v>
      </c>
      <c r="C68" s="26" t="s">
        <v>1</v>
      </c>
      <c r="D68" s="26" t="s">
        <v>1</v>
      </c>
      <c r="E68" s="26" t="s">
        <v>1</v>
      </c>
      <c r="F68" s="27">
        <v>145359.9851773</v>
      </c>
      <c r="G68" s="28">
        <v>1</v>
      </c>
    </row>
    <row r="69" spans="1:7" ht="12.95" customHeight="1">
      <c r="A69" s="1"/>
      <c r="B69" s="4" t="s">
        <v>1</v>
      </c>
      <c r="C69" s="1"/>
      <c r="D69" s="1"/>
      <c r="E69" s="1"/>
      <c r="F69" s="1"/>
      <c r="G69" s="1"/>
    </row>
    <row r="70" spans="1:7" ht="12.95" customHeight="1">
      <c r="A70" s="1"/>
      <c r="B70" s="2" t="s">
        <v>233</v>
      </c>
      <c r="C70" s="1"/>
      <c r="D70" s="1"/>
      <c r="E70" s="1"/>
      <c r="F70" s="1"/>
      <c r="G70" s="1"/>
    </row>
    <row r="71" spans="1:7" ht="12.95" customHeight="1">
      <c r="A71" s="1"/>
      <c r="B71" s="2" t="s">
        <v>126</v>
      </c>
      <c r="C71" s="1"/>
      <c r="D71" s="1"/>
      <c r="E71" s="1"/>
      <c r="F71" s="69"/>
      <c r="G71" s="1"/>
    </row>
    <row r="72" spans="1:7" ht="12.95" customHeight="1">
      <c r="A72" s="1"/>
      <c r="B72" s="2" t="s">
        <v>127</v>
      </c>
      <c r="C72" s="1"/>
      <c r="D72" s="1"/>
      <c r="E72" s="1"/>
      <c r="F72" s="1"/>
      <c r="G72" s="1"/>
    </row>
    <row r="73" spans="1:7" ht="12.95" customHeight="1">
      <c r="A73" s="1"/>
      <c r="B73" s="2" t="s">
        <v>1</v>
      </c>
      <c r="C73" s="1"/>
      <c r="D73" s="1"/>
      <c r="E73" s="1"/>
      <c r="F73" s="1"/>
      <c r="G73" s="1"/>
    </row>
    <row r="74" spans="1:7" ht="12.95" customHeight="1">
      <c r="A74" s="1"/>
      <c r="B74" s="2" t="s">
        <v>1</v>
      </c>
      <c r="C74" s="1"/>
      <c r="D74" s="1"/>
      <c r="E74" s="1"/>
      <c r="F74" s="1"/>
      <c r="G74" s="1"/>
    </row>
  </sheetData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zoomScaleNormal="100" workbookViewId="0"/>
  </sheetViews>
  <sheetFormatPr defaultRowHeight="12.75"/>
  <cols>
    <col min="1" max="1" width="4.7109375" customWidth="1"/>
    <col min="2" max="2" width="62.140625" bestFit="1" customWidth="1"/>
    <col min="3" max="3" width="13.7109375" bestFit="1" customWidth="1"/>
    <col min="4" max="4" width="10" bestFit="1" customWidth="1"/>
    <col min="5" max="5" width="7.7109375" bestFit="1" customWidth="1"/>
    <col min="6" max="6" width="20.85546875" bestFit="1" customWidth="1"/>
    <col min="7" max="7" width="13.7109375" bestFit="1" customWidth="1"/>
  </cols>
  <sheetData>
    <row r="1" spans="1:7" ht="15.95" customHeight="1">
      <c r="A1" s="1"/>
      <c r="B1" s="2" t="s">
        <v>788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 thickBo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5</v>
      </c>
      <c r="E4" s="8" t="s">
        <v>6</v>
      </c>
      <c r="F4" s="8" t="s">
        <v>853</v>
      </c>
      <c r="G4" s="9" t="s">
        <v>854</v>
      </c>
    </row>
    <row r="5" spans="1:7" ht="12.95" customHeight="1">
      <c r="A5" s="1"/>
      <c r="B5" s="10" t="s">
        <v>652</v>
      </c>
      <c r="C5" s="11" t="s">
        <v>1</v>
      </c>
      <c r="D5" s="11" t="s">
        <v>1</v>
      </c>
      <c r="E5" s="11" t="s">
        <v>1</v>
      </c>
      <c r="F5" s="1"/>
      <c r="G5" s="13" t="s">
        <v>1</v>
      </c>
    </row>
    <row r="6" spans="1:7" ht="12.95" customHeight="1">
      <c r="A6" s="1"/>
      <c r="B6" s="10" t="s">
        <v>690</v>
      </c>
      <c r="C6" s="11" t="s">
        <v>1</v>
      </c>
      <c r="D6" s="11" t="s">
        <v>1</v>
      </c>
      <c r="E6" s="11" t="s">
        <v>1</v>
      </c>
      <c r="F6" s="1"/>
      <c r="G6" s="13" t="s">
        <v>1</v>
      </c>
    </row>
    <row r="7" spans="1:7" ht="12.95" customHeight="1">
      <c r="A7" s="14" t="s">
        <v>789</v>
      </c>
      <c r="B7" s="15" t="s">
        <v>790</v>
      </c>
      <c r="C7" s="11" t="s">
        <v>1</v>
      </c>
      <c r="D7" s="11" t="s">
        <v>1</v>
      </c>
      <c r="E7" s="16">
        <v>35700</v>
      </c>
      <c r="F7" s="17">
        <v>954.31</v>
      </c>
      <c r="G7" s="18">
        <v>0.1321</v>
      </c>
    </row>
    <row r="8" spans="1:7" ht="12.95" customHeight="1">
      <c r="A8" s="14" t="s">
        <v>791</v>
      </c>
      <c r="B8" s="15" t="s">
        <v>792</v>
      </c>
      <c r="C8" s="11" t="s">
        <v>1</v>
      </c>
      <c r="D8" s="11" t="s">
        <v>1</v>
      </c>
      <c r="E8" s="16">
        <v>9900</v>
      </c>
      <c r="F8" s="17">
        <v>274.26</v>
      </c>
      <c r="G8" s="18">
        <v>3.7999999999999999E-2</v>
      </c>
    </row>
    <row r="9" spans="1:7" ht="12.95" customHeight="1">
      <c r="A9" s="1"/>
      <c r="B9" s="10" t="s">
        <v>30</v>
      </c>
      <c r="C9" s="11" t="s">
        <v>1</v>
      </c>
      <c r="D9" s="11" t="s">
        <v>1</v>
      </c>
      <c r="E9" s="11" t="s">
        <v>1</v>
      </c>
      <c r="F9" s="19">
        <v>1228.57</v>
      </c>
      <c r="G9" s="20">
        <v>0.1701</v>
      </c>
    </row>
    <row r="10" spans="1:7" ht="12.95" customHeight="1">
      <c r="A10" s="1"/>
      <c r="B10" s="21" t="s">
        <v>119</v>
      </c>
      <c r="C10" s="22" t="s">
        <v>1</v>
      </c>
      <c r="D10" s="23" t="s">
        <v>1</v>
      </c>
      <c r="E10" s="22" t="s">
        <v>1</v>
      </c>
      <c r="F10" s="19">
        <v>1228.57</v>
      </c>
      <c r="G10" s="20">
        <v>0.1701</v>
      </c>
    </row>
    <row r="11" spans="1:7" ht="12.95" customHeight="1">
      <c r="A11" s="1"/>
      <c r="B11" s="10" t="s">
        <v>129</v>
      </c>
      <c r="C11" s="11" t="s">
        <v>1</v>
      </c>
      <c r="D11" s="11" t="s">
        <v>1</v>
      </c>
      <c r="E11" s="11" t="s">
        <v>1</v>
      </c>
      <c r="F11" s="1"/>
      <c r="G11" s="13" t="s">
        <v>1</v>
      </c>
    </row>
    <row r="12" spans="1:7" ht="12.95" customHeight="1">
      <c r="A12" s="1"/>
      <c r="B12" s="10" t="s">
        <v>130</v>
      </c>
      <c r="C12" s="11" t="s">
        <v>1</v>
      </c>
      <c r="D12" s="11" t="s">
        <v>1</v>
      </c>
      <c r="E12" s="11" t="s">
        <v>1</v>
      </c>
      <c r="F12" s="1"/>
      <c r="G12" s="13" t="s">
        <v>1</v>
      </c>
    </row>
    <row r="13" spans="1:7" ht="12.95" customHeight="1">
      <c r="A13" s="14" t="s">
        <v>422</v>
      </c>
      <c r="B13" s="15" t="s">
        <v>423</v>
      </c>
      <c r="C13" s="11" t="s">
        <v>424</v>
      </c>
      <c r="D13" s="11" t="s">
        <v>188</v>
      </c>
      <c r="E13" s="16">
        <v>940000</v>
      </c>
      <c r="F13" s="17">
        <v>943.09</v>
      </c>
      <c r="G13" s="18">
        <v>0.1305</v>
      </c>
    </row>
    <row r="14" spans="1:7" ht="12.95" customHeight="1">
      <c r="A14" s="14" t="s">
        <v>729</v>
      </c>
      <c r="B14" s="15" t="s">
        <v>730</v>
      </c>
      <c r="C14" s="11" t="s">
        <v>731</v>
      </c>
      <c r="D14" s="11" t="s">
        <v>188</v>
      </c>
      <c r="E14" s="16">
        <v>910000</v>
      </c>
      <c r="F14" s="17">
        <v>910.9</v>
      </c>
      <c r="G14" s="18">
        <v>0.12609999999999999</v>
      </c>
    </row>
    <row r="15" spans="1:7" ht="12.95" customHeight="1">
      <c r="A15" s="14" t="s">
        <v>793</v>
      </c>
      <c r="B15" s="15" t="s">
        <v>794</v>
      </c>
      <c r="C15" s="11" t="s">
        <v>795</v>
      </c>
      <c r="D15" s="11" t="s">
        <v>188</v>
      </c>
      <c r="E15" s="16">
        <v>500000</v>
      </c>
      <c r="F15" s="17">
        <v>619.64</v>
      </c>
      <c r="G15" s="18">
        <v>8.5800000000000001E-2</v>
      </c>
    </row>
    <row r="16" spans="1:7" ht="12.95" customHeight="1">
      <c r="A16" s="14" t="s">
        <v>796</v>
      </c>
      <c r="B16" s="15" t="s">
        <v>797</v>
      </c>
      <c r="C16" s="11" t="s">
        <v>798</v>
      </c>
      <c r="D16" s="11" t="s">
        <v>188</v>
      </c>
      <c r="E16" s="16">
        <v>500000</v>
      </c>
      <c r="F16" s="17">
        <v>501.52</v>
      </c>
      <c r="G16" s="18">
        <v>6.9400000000000003E-2</v>
      </c>
    </row>
    <row r="17" spans="1:7" ht="12.95" customHeight="1">
      <c r="A17" s="14" t="s">
        <v>799</v>
      </c>
      <c r="B17" s="15" t="s">
        <v>800</v>
      </c>
      <c r="C17" s="11" t="s">
        <v>801</v>
      </c>
      <c r="D17" s="11" t="s">
        <v>188</v>
      </c>
      <c r="E17" s="16">
        <v>500000</v>
      </c>
      <c r="F17" s="17">
        <v>501.1</v>
      </c>
      <c r="G17" s="18">
        <v>6.93E-2</v>
      </c>
    </row>
    <row r="18" spans="1:7" ht="12.95" customHeight="1">
      <c r="A18" s="14" t="s">
        <v>802</v>
      </c>
      <c r="B18" s="15" t="s">
        <v>803</v>
      </c>
      <c r="C18" s="11" t="s">
        <v>804</v>
      </c>
      <c r="D18" s="11" t="s">
        <v>188</v>
      </c>
      <c r="E18" s="16">
        <v>500000</v>
      </c>
      <c r="F18" s="17">
        <v>500.91</v>
      </c>
      <c r="G18" s="18">
        <v>6.93E-2</v>
      </c>
    </row>
    <row r="19" spans="1:7" ht="12.95" customHeight="1">
      <c r="A19" s="14" t="s">
        <v>805</v>
      </c>
      <c r="B19" s="15" t="s">
        <v>806</v>
      </c>
      <c r="C19" s="11" t="s">
        <v>807</v>
      </c>
      <c r="D19" s="11" t="s">
        <v>165</v>
      </c>
      <c r="E19" s="16">
        <v>500000</v>
      </c>
      <c r="F19" s="17">
        <v>500.84</v>
      </c>
      <c r="G19" s="18">
        <v>6.93E-2</v>
      </c>
    </row>
    <row r="20" spans="1:7" ht="12.95" customHeight="1">
      <c r="A20" s="14" t="s">
        <v>808</v>
      </c>
      <c r="B20" s="15" t="s">
        <v>809</v>
      </c>
      <c r="C20" s="11" t="s">
        <v>810</v>
      </c>
      <c r="D20" s="11" t="s">
        <v>811</v>
      </c>
      <c r="E20" s="16">
        <v>500000</v>
      </c>
      <c r="F20" s="17">
        <v>499.52</v>
      </c>
      <c r="G20" s="18">
        <v>6.9099999999999995E-2</v>
      </c>
    </row>
    <row r="21" spans="1:7" ht="12.95" customHeight="1">
      <c r="A21" s="14" t="s">
        <v>726</v>
      </c>
      <c r="B21" s="15" t="s">
        <v>727</v>
      </c>
      <c r="C21" s="11" t="s">
        <v>728</v>
      </c>
      <c r="D21" s="11" t="s">
        <v>134</v>
      </c>
      <c r="E21" s="16">
        <v>210000</v>
      </c>
      <c r="F21" s="17">
        <v>210.71</v>
      </c>
      <c r="G21" s="18">
        <v>2.92E-2</v>
      </c>
    </row>
    <row r="22" spans="1:7" ht="12.95" customHeight="1">
      <c r="A22" s="1"/>
      <c r="B22" s="10" t="s">
        <v>30</v>
      </c>
      <c r="C22" s="11" t="s">
        <v>1</v>
      </c>
      <c r="D22" s="11" t="s">
        <v>1</v>
      </c>
      <c r="E22" s="11" t="s">
        <v>1</v>
      </c>
      <c r="F22" s="19">
        <v>5188.2299999999996</v>
      </c>
      <c r="G22" s="20">
        <v>0.71799999999999997</v>
      </c>
    </row>
    <row r="23" spans="1:7" ht="12.95" customHeight="1">
      <c r="A23" s="1"/>
      <c r="B23" s="21" t="s">
        <v>189</v>
      </c>
      <c r="C23" s="23" t="s">
        <v>1</v>
      </c>
      <c r="D23" s="23" t="s">
        <v>1</v>
      </c>
      <c r="E23" s="23" t="s">
        <v>1</v>
      </c>
      <c r="F23" s="30" t="s">
        <v>599</v>
      </c>
      <c r="G23" s="31" t="s">
        <v>599</v>
      </c>
    </row>
    <row r="24" spans="1:7" ht="12.95" customHeight="1">
      <c r="A24" s="1"/>
      <c r="B24" s="21" t="s">
        <v>30</v>
      </c>
      <c r="C24" s="23" t="s">
        <v>1</v>
      </c>
      <c r="D24" s="23" t="s">
        <v>1</v>
      </c>
      <c r="E24" s="23" t="s">
        <v>1</v>
      </c>
      <c r="F24" s="30" t="s">
        <v>599</v>
      </c>
      <c r="G24" s="31" t="s">
        <v>599</v>
      </c>
    </row>
    <row r="25" spans="1:7" ht="12.95" customHeight="1">
      <c r="A25" s="1"/>
      <c r="B25" s="21" t="s">
        <v>119</v>
      </c>
      <c r="C25" s="22" t="s">
        <v>1</v>
      </c>
      <c r="D25" s="23" t="s">
        <v>1</v>
      </c>
      <c r="E25" s="22" t="s">
        <v>1</v>
      </c>
      <c r="F25" s="19">
        <v>5188.2299999999996</v>
      </c>
      <c r="G25" s="20">
        <v>0.71799999999999997</v>
      </c>
    </row>
    <row r="26" spans="1:7" ht="12.95" customHeight="1">
      <c r="A26" s="1"/>
      <c r="B26" s="10" t="s">
        <v>120</v>
      </c>
      <c r="C26" s="11" t="s">
        <v>1</v>
      </c>
      <c r="D26" s="11" t="s">
        <v>1</v>
      </c>
      <c r="E26" s="11" t="s">
        <v>1</v>
      </c>
      <c r="F26" s="1"/>
      <c r="G26" s="13" t="s">
        <v>1</v>
      </c>
    </row>
    <row r="27" spans="1:7" ht="12.95" customHeight="1">
      <c r="A27" s="14" t="s">
        <v>121</v>
      </c>
      <c r="B27" s="15" t="s">
        <v>122</v>
      </c>
      <c r="C27" s="11" t="s">
        <v>1</v>
      </c>
      <c r="D27" s="11" t="s">
        <v>123</v>
      </c>
      <c r="E27" s="16"/>
      <c r="F27" s="17">
        <v>132.5</v>
      </c>
      <c r="G27" s="18">
        <v>1.83E-2</v>
      </c>
    </row>
    <row r="28" spans="1:7" ht="12.95" customHeight="1">
      <c r="A28" s="1"/>
      <c r="B28" s="10" t="s">
        <v>30</v>
      </c>
      <c r="C28" s="11" t="s">
        <v>1</v>
      </c>
      <c r="D28" s="11" t="s">
        <v>1</v>
      </c>
      <c r="E28" s="11" t="s">
        <v>1</v>
      </c>
      <c r="F28" s="19">
        <v>132.5</v>
      </c>
      <c r="G28" s="20">
        <v>1.83E-2</v>
      </c>
    </row>
    <row r="29" spans="1:7" ht="12.95" customHeight="1">
      <c r="A29" s="1"/>
      <c r="B29" s="21" t="s">
        <v>119</v>
      </c>
      <c r="C29" s="22" t="s">
        <v>1</v>
      </c>
      <c r="D29" s="23" t="s">
        <v>1</v>
      </c>
      <c r="E29" s="22" t="s">
        <v>1</v>
      </c>
      <c r="F29" s="19">
        <v>132.5</v>
      </c>
      <c r="G29" s="20">
        <v>1.83E-2</v>
      </c>
    </row>
    <row r="30" spans="1:7" ht="12.95" customHeight="1">
      <c r="A30" s="1"/>
      <c r="B30" s="21" t="s">
        <v>124</v>
      </c>
      <c r="C30" s="11" t="s">
        <v>1</v>
      </c>
      <c r="D30" s="23" t="s">
        <v>1</v>
      </c>
      <c r="E30" s="11" t="s">
        <v>1</v>
      </c>
      <c r="F30" s="24">
        <v>676.33</v>
      </c>
      <c r="G30" s="20">
        <v>9.3600000000000003E-2</v>
      </c>
    </row>
    <row r="31" spans="1:7" ht="12.95" customHeight="1" thickBot="1">
      <c r="A31" s="1"/>
      <c r="B31" s="25" t="s">
        <v>125</v>
      </c>
      <c r="C31" s="26" t="s">
        <v>1</v>
      </c>
      <c r="D31" s="26" t="s">
        <v>1</v>
      </c>
      <c r="E31" s="26" t="s">
        <v>1</v>
      </c>
      <c r="F31" s="27">
        <v>7225.63</v>
      </c>
      <c r="G31" s="28">
        <v>1</v>
      </c>
    </row>
    <row r="32" spans="1:7" ht="12.95" customHeight="1">
      <c r="A32" s="1"/>
      <c r="B32" s="4" t="s">
        <v>1</v>
      </c>
      <c r="C32" s="1"/>
      <c r="D32" s="1"/>
      <c r="E32" s="1"/>
      <c r="F32" s="1"/>
      <c r="G32" s="1"/>
    </row>
    <row r="33" spans="1:7" ht="12.95" customHeight="1">
      <c r="A33" s="1"/>
      <c r="B33" s="2" t="s">
        <v>233</v>
      </c>
      <c r="C33" s="1"/>
      <c r="D33" s="1"/>
      <c r="E33" s="1"/>
      <c r="F33" s="1"/>
      <c r="G33" s="1"/>
    </row>
    <row r="34" spans="1:7" ht="12.95" customHeight="1">
      <c r="A34" s="1"/>
      <c r="B34" s="2" t="s">
        <v>126</v>
      </c>
      <c r="C34" s="1"/>
      <c r="D34" s="1"/>
      <c r="E34" s="1"/>
      <c r="F34" s="1"/>
      <c r="G34" s="1"/>
    </row>
    <row r="35" spans="1:7" ht="12.95" customHeight="1">
      <c r="A35" s="1"/>
      <c r="B35" s="2" t="s">
        <v>1</v>
      </c>
      <c r="C35" s="1"/>
      <c r="D35" s="1"/>
      <c r="E35" s="1"/>
      <c r="F35" s="1"/>
      <c r="G35" s="1"/>
    </row>
    <row r="36" spans="1:7" ht="12.95" customHeight="1">
      <c r="A36" s="1"/>
      <c r="B36" s="2" t="s">
        <v>1</v>
      </c>
      <c r="C36" s="1"/>
      <c r="D36" s="1"/>
      <c r="E36" s="1"/>
      <c r="F36" s="1"/>
      <c r="G36" s="1"/>
    </row>
  </sheetData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"/>
  <sheetViews>
    <sheetView zoomScaleNormal="100" workbookViewId="0"/>
  </sheetViews>
  <sheetFormatPr defaultRowHeight="12.75"/>
  <cols>
    <col min="1" max="1" width="4.7109375" customWidth="1"/>
    <col min="2" max="2" width="54.28515625" bestFit="1" customWidth="1"/>
    <col min="3" max="3" width="13.7109375" bestFit="1" customWidth="1"/>
    <col min="4" max="4" width="12" bestFit="1" customWidth="1"/>
    <col min="5" max="5" width="7.7109375" bestFit="1" customWidth="1"/>
    <col min="6" max="6" width="20.85546875" bestFit="1" customWidth="1"/>
    <col min="7" max="7" width="13.7109375" bestFit="1" customWidth="1"/>
  </cols>
  <sheetData>
    <row r="1" spans="1:7" ht="15.95" customHeight="1">
      <c r="A1" s="1"/>
      <c r="B1" s="2" t="s">
        <v>812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 thickBo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5</v>
      </c>
      <c r="E4" s="8" t="s">
        <v>6</v>
      </c>
      <c r="F4" s="8" t="s">
        <v>853</v>
      </c>
      <c r="G4" s="9" t="s">
        <v>854</v>
      </c>
    </row>
    <row r="5" spans="1:7" ht="12.95" customHeight="1">
      <c r="A5" s="1"/>
      <c r="B5" s="10" t="s">
        <v>652</v>
      </c>
      <c r="C5" s="11" t="s">
        <v>1</v>
      </c>
      <c r="D5" s="11" t="s">
        <v>1</v>
      </c>
      <c r="E5" s="11" t="s">
        <v>1</v>
      </c>
      <c r="F5" s="1"/>
      <c r="G5" s="13" t="s">
        <v>1</v>
      </c>
    </row>
    <row r="6" spans="1:7" ht="12.95" customHeight="1">
      <c r="A6" s="1"/>
      <c r="B6" s="10" t="s">
        <v>690</v>
      </c>
      <c r="C6" s="11" t="s">
        <v>1</v>
      </c>
      <c r="D6" s="11" t="s">
        <v>1</v>
      </c>
      <c r="E6" s="11" t="s">
        <v>1</v>
      </c>
      <c r="F6" s="1"/>
      <c r="G6" s="13" t="s">
        <v>1</v>
      </c>
    </row>
    <row r="7" spans="1:7" ht="12.95" customHeight="1">
      <c r="A7" s="14" t="s">
        <v>813</v>
      </c>
      <c r="B7" s="15" t="s">
        <v>814</v>
      </c>
      <c r="C7" s="11" t="s">
        <v>1</v>
      </c>
      <c r="D7" s="11" t="s">
        <v>1</v>
      </c>
      <c r="E7" s="16">
        <v>30375</v>
      </c>
      <c r="F7" s="17">
        <v>1014.63</v>
      </c>
      <c r="G7" s="18">
        <v>0.192</v>
      </c>
    </row>
    <row r="8" spans="1:7" ht="12.95" customHeight="1">
      <c r="A8" s="1"/>
      <c r="B8" s="10" t="s">
        <v>30</v>
      </c>
      <c r="C8" s="11" t="s">
        <v>1</v>
      </c>
      <c r="D8" s="11" t="s">
        <v>1</v>
      </c>
      <c r="E8" s="11" t="s">
        <v>1</v>
      </c>
      <c r="F8" s="19">
        <v>1014.63</v>
      </c>
      <c r="G8" s="20">
        <v>0.192</v>
      </c>
    </row>
    <row r="9" spans="1:7" ht="12.95" customHeight="1">
      <c r="A9" s="1"/>
      <c r="B9" s="21" t="s">
        <v>119</v>
      </c>
      <c r="C9" s="22" t="s">
        <v>1</v>
      </c>
      <c r="D9" s="23" t="s">
        <v>1</v>
      </c>
      <c r="E9" s="22" t="s">
        <v>1</v>
      </c>
      <c r="F9" s="19">
        <v>1014.63</v>
      </c>
      <c r="G9" s="20">
        <v>0.192</v>
      </c>
    </row>
    <row r="10" spans="1:7" ht="12.95" customHeight="1">
      <c r="A10" s="1"/>
      <c r="B10" s="10" t="s">
        <v>129</v>
      </c>
      <c r="C10" s="11" t="s">
        <v>1</v>
      </c>
      <c r="D10" s="11" t="s">
        <v>1</v>
      </c>
      <c r="E10" s="11" t="s">
        <v>1</v>
      </c>
      <c r="F10" s="1"/>
      <c r="G10" s="13" t="s">
        <v>1</v>
      </c>
    </row>
    <row r="11" spans="1:7" ht="12.95" customHeight="1">
      <c r="A11" s="1"/>
      <c r="B11" s="10" t="s">
        <v>130</v>
      </c>
      <c r="C11" s="11" t="s">
        <v>1</v>
      </c>
      <c r="D11" s="11" t="s">
        <v>1</v>
      </c>
      <c r="E11" s="11" t="s">
        <v>1</v>
      </c>
      <c r="F11" s="1"/>
      <c r="G11" s="13" t="s">
        <v>1</v>
      </c>
    </row>
    <row r="12" spans="1:7" ht="12.95" customHeight="1">
      <c r="A12" s="14" t="s">
        <v>815</v>
      </c>
      <c r="B12" s="15" t="s">
        <v>816</v>
      </c>
      <c r="C12" s="11" t="s">
        <v>817</v>
      </c>
      <c r="D12" s="11" t="s">
        <v>165</v>
      </c>
      <c r="E12" s="16">
        <v>600000</v>
      </c>
      <c r="F12" s="17">
        <v>722.82</v>
      </c>
      <c r="G12" s="18">
        <v>0.1368</v>
      </c>
    </row>
    <row r="13" spans="1:7" ht="12.95" customHeight="1">
      <c r="A13" s="14" t="s">
        <v>425</v>
      </c>
      <c r="B13" s="15" t="s">
        <v>426</v>
      </c>
      <c r="C13" s="11" t="s">
        <v>427</v>
      </c>
      <c r="D13" s="11" t="s">
        <v>188</v>
      </c>
      <c r="E13" s="16">
        <v>520000</v>
      </c>
      <c r="F13" s="17">
        <v>524.70000000000005</v>
      </c>
      <c r="G13" s="18">
        <v>9.9299999999999999E-2</v>
      </c>
    </row>
    <row r="14" spans="1:7" ht="12.95" customHeight="1">
      <c r="A14" s="14" t="s">
        <v>818</v>
      </c>
      <c r="B14" s="15" t="s">
        <v>819</v>
      </c>
      <c r="C14" s="11" t="s">
        <v>820</v>
      </c>
      <c r="D14" s="11" t="s">
        <v>188</v>
      </c>
      <c r="E14" s="16">
        <v>500000</v>
      </c>
      <c r="F14" s="17">
        <v>507.09</v>
      </c>
      <c r="G14" s="18">
        <v>9.6000000000000002E-2</v>
      </c>
    </row>
    <row r="15" spans="1:7" ht="12.95" customHeight="1">
      <c r="A15" s="14" t="s">
        <v>821</v>
      </c>
      <c r="B15" s="15" t="s">
        <v>822</v>
      </c>
      <c r="C15" s="11" t="s">
        <v>823</v>
      </c>
      <c r="D15" s="11" t="s">
        <v>188</v>
      </c>
      <c r="E15" s="16">
        <v>500000</v>
      </c>
      <c r="F15" s="17">
        <v>505.89</v>
      </c>
      <c r="G15" s="18">
        <v>9.5699999999999993E-2</v>
      </c>
    </row>
    <row r="16" spans="1:7" ht="12.95" customHeight="1">
      <c r="A16" s="14" t="s">
        <v>824</v>
      </c>
      <c r="B16" s="15" t="s">
        <v>825</v>
      </c>
      <c r="C16" s="11" t="s">
        <v>826</v>
      </c>
      <c r="D16" s="11" t="s">
        <v>146</v>
      </c>
      <c r="E16" s="16">
        <v>500000</v>
      </c>
      <c r="F16" s="17">
        <v>503.5</v>
      </c>
      <c r="G16" s="18">
        <v>9.5299999999999996E-2</v>
      </c>
    </row>
    <row r="17" spans="1:7" ht="12.95" customHeight="1">
      <c r="A17" s="14" t="s">
        <v>827</v>
      </c>
      <c r="B17" s="15" t="s">
        <v>828</v>
      </c>
      <c r="C17" s="11" t="s">
        <v>829</v>
      </c>
      <c r="D17" s="11" t="s">
        <v>696</v>
      </c>
      <c r="E17" s="16">
        <v>500000</v>
      </c>
      <c r="F17" s="17">
        <v>501.51</v>
      </c>
      <c r="G17" s="18">
        <v>9.4899999999999998E-2</v>
      </c>
    </row>
    <row r="18" spans="1:7" ht="12.95" customHeight="1">
      <c r="A18" s="14" t="s">
        <v>830</v>
      </c>
      <c r="B18" s="15" t="s">
        <v>831</v>
      </c>
      <c r="C18" s="11" t="s">
        <v>832</v>
      </c>
      <c r="D18" s="11" t="s">
        <v>188</v>
      </c>
      <c r="E18" s="16">
        <v>500000</v>
      </c>
      <c r="F18" s="17">
        <v>501.33</v>
      </c>
      <c r="G18" s="18">
        <v>9.4899999999999998E-2</v>
      </c>
    </row>
    <row r="19" spans="1:7" ht="12.95" customHeight="1">
      <c r="A19" s="14" t="s">
        <v>422</v>
      </c>
      <c r="B19" s="15" t="s">
        <v>423</v>
      </c>
      <c r="C19" s="11" t="s">
        <v>424</v>
      </c>
      <c r="D19" s="11" t="s">
        <v>188</v>
      </c>
      <c r="E19" s="16">
        <v>30000</v>
      </c>
      <c r="F19" s="17">
        <v>30.1</v>
      </c>
      <c r="G19" s="18">
        <v>5.7000000000000002E-3</v>
      </c>
    </row>
    <row r="20" spans="1:7" ht="12.95" customHeight="1">
      <c r="A20" s="1"/>
      <c r="B20" s="10" t="s">
        <v>30</v>
      </c>
      <c r="C20" s="11" t="s">
        <v>1</v>
      </c>
      <c r="D20" s="11" t="s">
        <v>1</v>
      </c>
      <c r="E20" s="11" t="s">
        <v>1</v>
      </c>
      <c r="F20" s="19">
        <v>3796.94</v>
      </c>
      <c r="G20" s="20">
        <v>0.71860000000000002</v>
      </c>
    </row>
    <row r="21" spans="1:7" ht="12.95" customHeight="1">
      <c r="A21" s="1"/>
      <c r="B21" s="21" t="s">
        <v>189</v>
      </c>
      <c r="C21" s="23" t="s">
        <v>1</v>
      </c>
      <c r="D21" s="23" t="s">
        <v>1</v>
      </c>
      <c r="E21" s="23" t="s">
        <v>1</v>
      </c>
      <c r="F21" s="30" t="s">
        <v>599</v>
      </c>
      <c r="G21" s="31" t="s">
        <v>599</v>
      </c>
    </row>
    <row r="22" spans="1:7" ht="12.95" customHeight="1">
      <c r="A22" s="1"/>
      <c r="B22" s="21" t="s">
        <v>30</v>
      </c>
      <c r="C22" s="23" t="s">
        <v>1</v>
      </c>
      <c r="D22" s="23" t="s">
        <v>1</v>
      </c>
      <c r="E22" s="23" t="s">
        <v>1</v>
      </c>
      <c r="F22" s="30" t="s">
        <v>599</v>
      </c>
      <c r="G22" s="31" t="s">
        <v>599</v>
      </c>
    </row>
    <row r="23" spans="1:7" ht="12.95" customHeight="1">
      <c r="A23" s="1"/>
      <c r="B23" s="21" t="s">
        <v>119</v>
      </c>
      <c r="C23" s="22" t="s">
        <v>1</v>
      </c>
      <c r="D23" s="23" t="s">
        <v>1</v>
      </c>
      <c r="E23" s="22" t="s">
        <v>1</v>
      </c>
      <c r="F23" s="19">
        <v>3796.94</v>
      </c>
      <c r="G23" s="20">
        <v>0.71860000000000002</v>
      </c>
    </row>
    <row r="24" spans="1:7" ht="12.95" customHeight="1">
      <c r="A24" s="1"/>
      <c r="B24" s="10" t="s">
        <v>7</v>
      </c>
      <c r="C24" s="11" t="s">
        <v>1</v>
      </c>
      <c r="D24" s="11" t="s">
        <v>1</v>
      </c>
      <c r="E24" s="11" t="s">
        <v>1</v>
      </c>
      <c r="F24" s="1"/>
      <c r="G24" s="13" t="s">
        <v>1</v>
      </c>
    </row>
    <row r="25" spans="1:7" ht="12.95" customHeight="1">
      <c r="A25" s="1"/>
      <c r="B25" s="10" t="s">
        <v>31</v>
      </c>
      <c r="C25" s="11" t="s">
        <v>1</v>
      </c>
      <c r="D25" s="11" t="s">
        <v>1</v>
      </c>
      <c r="E25" s="11" t="s">
        <v>1</v>
      </c>
      <c r="F25" s="1"/>
      <c r="G25" s="13" t="s">
        <v>1</v>
      </c>
    </row>
    <row r="26" spans="1:7" ht="12.95" customHeight="1">
      <c r="A26" s="14" t="s">
        <v>712</v>
      </c>
      <c r="B26" s="15" t="s">
        <v>713</v>
      </c>
      <c r="C26" s="11" t="s">
        <v>714</v>
      </c>
      <c r="D26" s="11" t="s">
        <v>12</v>
      </c>
      <c r="E26" s="16">
        <v>250000</v>
      </c>
      <c r="F26" s="17">
        <v>249.66</v>
      </c>
      <c r="G26" s="18">
        <v>4.7199999999999999E-2</v>
      </c>
    </row>
    <row r="27" spans="1:7" ht="12.95" customHeight="1">
      <c r="A27" s="1"/>
      <c r="B27" s="10" t="s">
        <v>30</v>
      </c>
      <c r="C27" s="11" t="s">
        <v>1</v>
      </c>
      <c r="D27" s="11" t="s">
        <v>1</v>
      </c>
      <c r="E27" s="11" t="s">
        <v>1</v>
      </c>
      <c r="F27" s="19">
        <v>249.66</v>
      </c>
      <c r="G27" s="20">
        <v>4.7199999999999999E-2</v>
      </c>
    </row>
    <row r="28" spans="1:7" ht="12.95" customHeight="1">
      <c r="A28" s="1"/>
      <c r="B28" s="21" t="s">
        <v>119</v>
      </c>
      <c r="C28" s="22" t="s">
        <v>1</v>
      </c>
      <c r="D28" s="23" t="s">
        <v>1</v>
      </c>
      <c r="E28" s="22" t="s">
        <v>1</v>
      </c>
      <c r="F28" s="19">
        <v>249.66</v>
      </c>
      <c r="G28" s="20">
        <v>4.7199999999999999E-2</v>
      </c>
    </row>
    <row r="29" spans="1:7" ht="12.95" customHeight="1">
      <c r="A29" s="1"/>
      <c r="B29" s="10" t="s">
        <v>120</v>
      </c>
      <c r="C29" s="11" t="s">
        <v>1</v>
      </c>
      <c r="D29" s="11" t="s">
        <v>1</v>
      </c>
      <c r="E29" s="11" t="s">
        <v>1</v>
      </c>
      <c r="F29" s="1"/>
      <c r="G29" s="13" t="s">
        <v>1</v>
      </c>
    </row>
    <row r="30" spans="1:7" ht="12.95" customHeight="1">
      <c r="A30" s="14" t="s">
        <v>121</v>
      </c>
      <c r="B30" s="15" t="s">
        <v>122</v>
      </c>
      <c r="C30" s="11" t="s">
        <v>1</v>
      </c>
      <c r="D30" s="11" t="s">
        <v>123</v>
      </c>
      <c r="E30" s="16"/>
      <c r="F30" s="17">
        <v>39.5</v>
      </c>
      <c r="G30" s="18">
        <v>7.4999999999999997E-3</v>
      </c>
    </row>
    <row r="31" spans="1:7" ht="12.95" customHeight="1">
      <c r="A31" s="1"/>
      <c r="B31" s="10" t="s">
        <v>30</v>
      </c>
      <c r="C31" s="11" t="s">
        <v>1</v>
      </c>
      <c r="D31" s="11" t="s">
        <v>1</v>
      </c>
      <c r="E31" s="11" t="s">
        <v>1</v>
      </c>
      <c r="F31" s="19">
        <v>39.5</v>
      </c>
      <c r="G31" s="20">
        <v>7.4999999999999997E-3</v>
      </c>
    </row>
    <row r="32" spans="1:7" ht="12.95" customHeight="1">
      <c r="A32" s="1"/>
      <c r="B32" s="21" t="s">
        <v>119</v>
      </c>
      <c r="C32" s="22" t="s">
        <v>1</v>
      </c>
      <c r="D32" s="23" t="s">
        <v>1</v>
      </c>
      <c r="E32" s="22" t="s">
        <v>1</v>
      </c>
      <c r="F32" s="19">
        <v>39.5</v>
      </c>
      <c r="G32" s="20">
        <v>7.4999999999999997E-3</v>
      </c>
    </row>
    <row r="33" spans="1:7" ht="12.95" customHeight="1">
      <c r="A33" s="1"/>
      <c r="B33" s="21" t="s">
        <v>124</v>
      </c>
      <c r="C33" s="11" t="s">
        <v>1</v>
      </c>
      <c r="D33" s="23" t="s">
        <v>1</v>
      </c>
      <c r="E33" s="11" t="s">
        <v>1</v>
      </c>
      <c r="F33" s="24">
        <v>183.69</v>
      </c>
      <c r="G33" s="20">
        <v>3.4700000000000002E-2</v>
      </c>
    </row>
    <row r="34" spans="1:7" ht="12.95" customHeight="1" thickBot="1">
      <c r="A34" s="1"/>
      <c r="B34" s="25" t="s">
        <v>125</v>
      </c>
      <c r="C34" s="26" t="s">
        <v>1</v>
      </c>
      <c r="D34" s="26" t="s">
        <v>1</v>
      </c>
      <c r="E34" s="26" t="s">
        <v>1</v>
      </c>
      <c r="F34" s="27">
        <v>5284.42</v>
      </c>
      <c r="G34" s="28">
        <v>1</v>
      </c>
    </row>
    <row r="35" spans="1:7" ht="12.95" customHeight="1">
      <c r="A35" s="1"/>
      <c r="B35" s="4" t="s">
        <v>1</v>
      </c>
      <c r="C35" s="1"/>
      <c r="D35" s="1"/>
      <c r="E35" s="1"/>
      <c r="F35" s="1"/>
      <c r="G35" s="1"/>
    </row>
    <row r="36" spans="1:7" ht="12.95" customHeight="1">
      <c r="A36" s="1"/>
      <c r="B36" s="2" t="s">
        <v>233</v>
      </c>
      <c r="C36" s="1"/>
      <c r="D36" s="1"/>
      <c r="E36" s="1"/>
      <c r="F36" s="1"/>
      <c r="G36" s="1"/>
    </row>
    <row r="37" spans="1:7" ht="12.95" customHeight="1">
      <c r="A37" s="1"/>
      <c r="B37" s="2" t="s">
        <v>126</v>
      </c>
      <c r="C37" s="1"/>
      <c r="D37" s="1"/>
      <c r="E37" s="1"/>
      <c r="F37" s="1"/>
      <c r="G37" s="1"/>
    </row>
    <row r="38" spans="1:7" ht="12.95" customHeight="1">
      <c r="A38" s="1"/>
      <c r="B38" s="2" t="s">
        <v>127</v>
      </c>
      <c r="C38" s="1"/>
      <c r="D38" s="1"/>
      <c r="E38" s="1"/>
      <c r="F38" s="1"/>
      <c r="G38" s="1"/>
    </row>
    <row r="39" spans="1:7" ht="12.95" customHeight="1">
      <c r="A39" s="1"/>
      <c r="B39" s="2" t="s">
        <v>1</v>
      </c>
      <c r="C39" s="1"/>
      <c r="D39" s="1"/>
      <c r="E39" s="1"/>
      <c r="F39" s="1"/>
      <c r="G39" s="1"/>
    </row>
    <row r="40" spans="1:7" ht="12.95" customHeight="1">
      <c r="A40" s="1"/>
      <c r="B40" s="2" t="s">
        <v>1</v>
      </c>
      <c r="C40" s="1"/>
      <c r="D40" s="1"/>
      <c r="E40" s="1"/>
      <c r="F40" s="1"/>
      <c r="G40" s="1"/>
    </row>
  </sheetData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"/>
  <sheetViews>
    <sheetView topLeftCell="A82" zoomScaleNormal="100" workbookViewId="0">
      <selection activeCell="G94" sqref="G94"/>
    </sheetView>
  </sheetViews>
  <sheetFormatPr defaultRowHeight="12.75"/>
  <cols>
    <col min="1" max="1" width="4.7109375" customWidth="1"/>
    <col min="2" max="2" width="58" bestFit="1" customWidth="1"/>
    <col min="3" max="3" width="13.7109375" bestFit="1" customWidth="1"/>
    <col min="4" max="4" width="30.7109375" bestFit="1" customWidth="1"/>
    <col min="5" max="5" width="8.85546875" bestFit="1" customWidth="1"/>
    <col min="6" max="6" width="20.85546875" bestFit="1" customWidth="1"/>
    <col min="7" max="7" width="13.7109375" bestFit="1" customWidth="1"/>
  </cols>
  <sheetData>
    <row r="1" spans="1:7" ht="15.95" customHeight="1">
      <c r="A1" s="1"/>
      <c r="B1" s="2" t="s">
        <v>833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 thickBo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445</v>
      </c>
      <c r="E4" s="8" t="s">
        <v>6</v>
      </c>
      <c r="F4" s="8" t="s">
        <v>853</v>
      </c>
      <c r="G4" s="9" t="s">
        <v>854</v>
      </c>
    </row>
    <row r="5" spans="1:7" ht="12.95" customHeight="1">
      <c r="A5" s="1"/>
      <c r="B5" s="10" t="s">
        <v>236</v>
      </c>
      <c r="C5" s="11" t="s">
        <v>1</v>
      </c>
      <c r="D5" s="11" t="s">
        <v>1</v>
      </c>
      <c r="E5" s="11" t="s">
        <v>1</v>
      </c>
      <c r="F5" s="1"/>
      <c r="G5" s="13" t="s">
        <v>1</v>
      </c>
    </row>
    <row r="6" spans="1:7" ht="12.95" customHeight="1">
      <c r="A6" s="1"/>
      <c r="B6" s="10" t="s">
        <v>237</v>
      </c>
      <c r="C6" s="11" t="s">
        <v>1</v>
      </c>
      <c r="D6" s="11" t="s">
        <v>1</v>
      </c>
      <c r="E6" s="11" t="s">
        <v>1</v>
      </c>
      <c r="F6" s="1"/>
      <c r="G6" s="13" t="s">
        <v>1</v>
      </c>
    </row>
    <row r="7" spans="1:7" ht="12.95" customHeight="1">
      <c r="A7" s="14" t="s">
        <v>298</v>
      </c>
      <c r="B7" s="15" t="s">
        <v>299</v>
      </c>
      <c r="C7" s="11" t="s">
        <v>300</v>
      </c>
      <c r="D7" s="11" t="s">
        <v>241</v>
      </c>
      <c r="E7" s="16">
        <v>48000</v>
      </c>
      <c r="F7" s="17">
        <v>1303.25</v>
      </c>
      <c r="G7" s="18">
        <v>3.9199999999999999E-2</v>
      </c>
    </row>
    <row r="8" spans="1:7" ht="12.95" customHeight="1">
      <c r="A8" s="14" t="s">
        <v>238</v>
      </c>
      <c r="B8" s="15" t="s">
        <v>239</v>
      </c>
      <c r="C8" s="11" t="s">
        <v>240</v>
      </c>
      <c r="D8" s="11" t="s">
        <v>241</v>
      </c>
      <c r="E8" s="16">
        <v>129462</v>
      </c>
      <c r="F8" s="17">
        <v>982.1</v>
      </c>
      <c r="G8" s="18">
        <v>2.9499999999999998E-2</v>
      </c>
    </row>
    <row r="9" spans="1:7" ht="12.95" customHeight="1">
      <c r="A9" s="14" t="s">
        <v>283</v>
      </c>
      <c r="B9" s="15" t="s">
        <v>284</v>
      </c>
      <c r="C9" s="11" t="s">
        <v>285</v>
      </c>
      <c r="D9" s="11" t="s">
        <v>286</v>
      </c>
      <c r="E9" s="16">
        <v>104000</v>
      </c>
      <c r="F9" s="17">
        <v>946.14</v>
      </c>
      <c r="G9" s="18">
        <v>2.8400000000000002E-2</v>
      </c>
    </row>
    <row r="10" spans="1:7" ht="12.95" customHeight="1">
      <c r="A10" s="14" t="s">
        <v>265</v>
      </c>
      <c r="B10" s="15" t="s">
        <v>266</v>
      </c>
      <c r="C10" s="11" t="s">
        <v>267</v>
      </c>
      <c r="D10" s="11" t="s">
        <v>268</v>
      </c>
      <c r="E10" s="16">
        <v>546765</v>
      </c>
      <c r="F10" s="17">
        <v>907.9</v>
      </c>
      <c r="G10" s="18">
        <v>2.7300000000000001E-2</v>
      </c>
    </row>
    <row r="11" spans="1:7" ht="12.95" customHeight="1">
      <c r="A11" s="14" t="s">
        <v>273</v>
      </c>
      <c r="B11" s="15" t="s">
        <v>274</v>
      </c>
      <c r="C11" s="11" t="s">
        <v>275</v>
      </c>
      <c r="D11" s="11" t="s">
        <v>276</v>
      </c>
      <c r="E11" s="16">
        <v>196000</v>
      </c>
      <c r="F11" s="17">
        <v>703.35</v>
      </c>
      <c r="G11" s="18">
        <v>2.1100000000000001E-2</v>
      </c>
    </row>
    <row r="12" spans="1:7" ht="12.95" customHeight="1">
      <c r="A12" s="14" t="s">
        <v>531</v>
      </c>
      <c r="B12" s="15" t="s">
        <v>532</v>
      </c>
      <c r="C12" s="11" t="s">
        <v>533</v>
      </c>
      <c r="D12" s="11" t="s">
        <v>372</v>
      </c>
      <c r="E12" s="16">
        <v>92075</v>
      </c>
      <c r="F12" s="17">
        <v>696.18</v>
      </c>
      <c r="G12" s="18">
        <v>2.0899999999999998E-2</v>
      </c>
    </row>
    <row r="13" spans="1:7" ht="12.95" customHeight="1">
      <c r="A13" s="14" t="s">
        <v>280</v>
      </c>
      <c r="B13" s="15" t="s">
        <v>281</v>
      </c>
      <c r="C13" s="11" t="s">
        <v>282</v>
      </c>
      <c r="D13" s="11" t="s">
        <v>241</v>
      </c>
      <c r="E13" s="16">
        <v>178098</v>
      </c>
      <c r="F13" s="17">
        <v>688.88</v>
      </c>
      <c r="G13" s="18">
        <v>2.07E-2</v>
      </c>
    </row>
    <row r="14" spans="1:7" ht="12.95" customHeight="1">
      <c r="A14" s="14" t="s">
        <v>494</v>
      </c>
      <c r="B14" s="15" t="s">
        <v>495</v>
      </c>
      <c r="C14" s="11" t="s">
        <v>496</v>
      </c>
      <c r="D14" s="11" t="s">
        <v>344</v>
      </c>
      <c r="E14" s="16">
        <v>63282</v>
      </c>
      <c r="F14" s="17">
        <v>668.73</v>
      </c>
      <c r="G14" s="18">
        <v>2.01E-2</v>
      </c>
    </row>
    <row r="15" spans="1:7" ht="12.95" customHeight="1">
      <c r="A15" s="14" t="s">
        <v>446</v>
      </c>
      <c r="B15" s="15" t="s">
        <v>447</v>
      </c>
      <c r="C15" s="11" t="s">
        <v>448</v>
      </c>
      <c r="D15" s="11" t="s">
        <v>241</v>
      </c>
      <c r="E15" s="16">
        <v>394020</v>
      </c>
      <c r="F15" s="17">
        <v>667.67</v>
      </c>
      <c r="G15" s="18">
        <v>2.01E-2</v>
      </c>
    </row>
    <row r="16" spans="1:7" ht="12.95" customHeight="1">
      <c r="A16" s="14" t="s">
        <v>547</v>
      </c>
      <c r="B16" s="15" t="s">
        <v>548</v>
      </c>
      <c r="C16" s="11" t="s">
        <v>549</v>
      </c>
      <c r="D16" s="11" t="s">
        <v>351</v>
      </c>
      <c r="E16" s="16">
        <v>74052</v>
      </c>
      <c r="F16" s="17">
        <v>649.73</v>
      </c>
      <c r="G16" s="18">
        <v>1.95E-2</v>
      </c>
    </row>
    <row r="17" spans="1:7" ht="12.95" customHeight="1">
      <c r="A17" s="14" t="s">
        <v>348</v>
      </c>
      <c r="B17" s="15" t="s">
        <v>349</v>
      </c>
      <c r="C17" s="11" t="s">
        <v>350</v>
      </c>
      <c r="D17" s="11" t="s">
        <v>351</v>
      </c>
      <c r="E17" s="16">
        <v>28768</v>
      </c>
      <c r="F17" s="17">
        <v>616.61</v>
      </c>
      <c r="G17" s="18">
        <v>1.8499999999999999E-2</v>
      </c>
    </row>
    <row r="18" spans="1:7" ht="12.95" customHeight="1">
      <c r="A18" s="14" t="s">
        <v>500</v>
      </c>
      <c r="B18" s="15" t="s">
        <v>501</v>
      </c>
      <c r="C18" s="11" t="s">
        <v>502</v>
      </c>
      <c r="D18" s="11" t="s">
        <v>340</v>
      </c>
      <c r="E18" s="16">
        <v>26498</v>
      </c>
      <c r="F18" s="17">
        <v>594.11</v>
      </c>
      <c r="G18" s="18">
        <v>1.78E-2</v>
      </c>
    </row>
    <row r="19" spans="1:7" ht="12.95" customHeight="1">
      <c r="A19" s="14" t="s">
        <v>334</v>
      </c>
      <c r="B19" s="15" t="s">
        <v>335</v>
      </c>
      <c r="C19" s="11" t="s">
        <v>336</v>
      </c>
      <c r="D19" s="11" t="s">
        <v>264</v>
      </c>
      <c r="E19" s="16">
        <v>154928</v>
      </c>
      <c r="F19" s="17">
        <v>586.09</v>
      </c>
      <c r="G19" s="18">
        <v>1.7600000000000001E-2</v>
      </c>
    </row>
    <row r="20" spans="1:7" ht="12.95" customHeight="1">
      <c r="A20" s="14" t="s">
        <v>355</v>
      </c>
      <c r="B20" s="15" t="s">
        <v>356</v>
      </c>
      <c r="C20" s="11" t="s">
        <v>357</v>
      </c>
      <c r="D20" s="11" t="s">
        <v>358</v>
      </c>
      <c r="E20" s="16">
        <v>161940</v>
      </c>
      <c r="F20" s="17">
        <v>579.1</v>
      </c>
      <c r="G20" s="18">
        <v>1.7399999999999999E-2</v>
      </c>
    </row>
    <row r="21" spans="1:7" ht="12.95" customHeight="1">
      <c r="A21" s="14" t="s">
        <v>455</v>
      </c>
      <c r="B21" s="15" t="s">
        <v>456</v>
      </c>
      <c r="C21" s="11" t="s">
        <v>457</v>
      </c>
      <c r="D21" s="11" t="s">
        <v>358</v>
      </c>
      <c r="E21" s="16">
        <v>76900</v>
      </c>
      <c r="F21" s="17">
        <v>566.33000000000004</v>
      </c>
      <c r="G21" s="18">
        <v>1.7000000000000001E-2</v>
      </c>
    </row>
    <row r="22" spans="1:7" ht="12.95" customHeight="1">
      <c r="A22" s="14" t="s">
        <v>362</v>
      </c>
      <c r="B22" s="15" t="s">
        <v>363</v>
      </c>
      <c r="C22" s="11" t="s">
        <v>364</v>
      </c>
      <c r="D22" s="11" t="s">
        <v>264</v>
      </c>
      <c r="E22" s="16">
        <v>330000</v>
      </c>
      <c r="F22" s="17">
        <v>538.4</v>
      </c>
      <c r="G22" s="18">
        <v>1.6199999999999999E-2</v>
      </c>
    </row>
    <row r="23" spans="1:7" ht="12.95" customHeight="1">
      <c r="A23" s="14" t="s">
        <v>452</v>
      </c>
      <c r="B23" s="15" t="s">
        <v>453</v>
      </c>
      <c r="C23" s="11" t="s">
        <v>454</v>
      </c>
      <c r="D23" s="11" t="s">
        <v>310</v>
      </c>
      <c r="E23" s="16">
        <v>14000</v>
      </c>
      <c r="F23" s="17">
        <v>525.04999999999995</v>
      </c>
      <c r="G23" s="18">
        <v>1.5800000000000002E-2</v>
      </c>
    </row>
    <row r="24" spans="1:7" ht="12.95" customHeight="1">
      <c r="A24" s="14" t="s">
        <v>287</v>
      </c>
      <c r="B24" s="15" t="s">
        <v>288</v>
      </c>
      <c r="C24" s="11" t="s">
        <v>289</v>
      </c>
      <c r="D24" s="11" t="s">
        <v>290</v>
      </c>
      <c r="E24" s="16">
        <v>42158</v>
      </c>
      <c r="F24" s="17">
        <v>519.98</v>
      </c>
      <c r="G24" s="18">
        <v>1.5599999999999999E-2</v>
      </c>
    </row>
    <row r="25" spans="1:7" ht="12.95" customHeight="1">
      <c r="A25" s="14" t="s">
        <v>458</v>
      </c>
      <c r="B25" s="15" t="s">
        <v>459</v>
      </c>
      <c r="C25" s="11" t="s">
        <v>460</v>
      </c>
      <c r="D25" s="11" t="s">
        <v>351</v>
      </c>
      <c r="E25" s="16">
        <v>29342</v>
      </c>
      <c r="F25" s="17">
        <v>496.94</v>
      </c>
      <c r="G25" s="18">
        <v>1.49E-2</v>
      </c>
    </row>
    <row r="26" spans="1:7" ht="12.95" customHeight="1">
      <c r="A26" s="14" t="s">
        <v>365</v>
      </c>
      <c r="B26" s="15" t="s">
        <v>366</v>
      </c>
      <c r="C26" s="11" t="s">
        <v>367</v>
      </c>
      <c r="D26" s="11" t="s">
        <v>368</v>
      </c>
      <c r="E26" s="16">
        <v>107537</v>
      </c>
      <c r="F26" s="17">
        <v>477.36</v>
      </c>
      <c r="G26" s="18">
        <v>1.43E-2</v>
      </c>
    </row>
    <row r="27" spans="1:7" ht="12.95" customHeight="1">
      <c r="A27" s="14" t="s">
        <v>540</v>
      </c>
      <c r="B27" s="15" t="s">
        <v>541</v>
      </c>
      <c r="C27" s="11" t="s">
        <v>542</v>
      </c>
      <c r="D27" s="11" t="s">
        <v>256</v>
      </c>
      <c r="E27" s="16">
        <v>122312</v>
      </c>
      <c r="F27" s="17">
        <v>460.2</v>
      </c>
      <c r="G27" s="18">
        <v>1.38E-2</v>
      </c>
    </row>
    <row r="28" spans="1:7" ht="12.95" customHeight="1">
      <c r="A28" s="14" t="s">
        <v>590</v>
      </c>
      <c r="B28" s="15" t="s">
        <v>591</v>
      </c>
      <c r="C28" s="11" t="s">
        <v>592</v>
      </c>
      <c r="D28" s="11" t="s">
        <v>372</v>
      </c>
      <c r="E28" s="16">
        <v>500000</v>
      </c>
      <c r="F28" s="17">
        <v>452.5</v>
      </c>
      <c r="G28" s="18">
        <v>1.3599999999999999E-2</v>
      </c>
    </row>
    <row r="29" spans="1:7" ht="12.95" customHeight="1">
      <c r="A29" s="14" t="s">
        <v>322</v>
      </c>
      <c r="B29" s="15" t="s">
        <v>323</v>
      </c>
      <c r="C29" s="11" t="s">
        <v>324</v>
      </c>
      <c r="D29" s="11" t="s">
        <v>286</v>
      </c>
      <c r="E29" s="16">
        <v>145830</v>
      </c>
      <c r="F29" s="17">
        <v>448.28</v>
      </c>
      <c r="G29" s="18">
        <v>1.35E-2</v>
      </c>
    </row>
    <row r="30" spans="1:7" ht="12.95" customHeight="1">
      <c r="A30" s="14" t="s">
        <v>503</v>
      </c>
      <c r="B30" s="15" t="s">
        <v>504</v>
      </c>
      <c r="C30" s="11" t="s">
        <v>505</v>
      </c>
      <c r="D30" s="11" t="s">
        <v>382</v>
      </c>
      <c r="E30" s="16">
        <v>313056</v>
      </c>
      <c r="F30" s="17">
        <v>444.07</v>
      </c>
      <c r="G30" s="18">
        <v>1.3299999999999999E-2</v>
      </c>
    </row>
    <row r="31" spans="1:7" ht="12.95" customHeight="1">
      <c r="A31" s="14" t="s">
        <v>467</v>
      </c>
      <c r="B31" s="15" t="s">
        <v>468</v>
      </c>
      <c r="C31" s="11" t="s">
        <v>469</v>
      </c>
      <c r="D31" s="11" t="s">
        <v>241</v>
      </c>
      <c r="E31" s="16">
        <v>53694</v>
      </c>
      <c r="F31" s="17">
        <v>428.88</v>
      </c>
      <c r="G31" s="18">
        <v>1.29E-2</v>
      </c>
    </row>
    <row r="32" spans="1:7" ht="12.95" customHeight="1">
      <c r="A32" s="14" t="s">
        <v>525</v>
      </c>
      <c r="B32" s="15" t="s">
        <v>526</v>
      </c>
      <c r="C32" s="11" t="s">
        <v>527</v>
      </c>
      <c r="D32" s="11" t="s">
        <v>314</v>
      </c>
      <c r="E32" s="16">
        <v>99757</v>
      </c>
      <c r="F32" s="17">
        <v>422.47</v>
      </c>
      <c r="G32" s="18">
        <v>1.2699999999999999E-2</v>
      </c>
    </row>
    <row r="33" spans="1:7" ht="12.95" customHeight="1">
      <c r="A33" s="14" t="s">
        <v>386</v>
      </c>
      <c r="B33" s="15" t="s">
        <v>387</v>
      </c>
      <c r="C33" s="11" t="s">
        <v>388</v>
      </c>
      <c r="D33" s="11" t="s">
        <v>286</v>
      </c>
      <c r="E33" s="16">
        <v>55000</v>
      </c>
      <c r="F33" s="17">
        <v>404.44</v>
      </c>
      <c r="G33" s="18">
        <v>1.2200000000000001E-2</v>
      </c>
    </row>
    <row r="34" spans="1:7" ht="12.95" customHeight="1">
      <c r="A34" s="14" t="s">
        <v>301</v>
      </c>
      <c r="B34" s="15" t="s">
        <v>302</v>
      </c>
      <c r="C34" s="11" t="s">
        <v>303</v>
      </c>
      <c r="D34" s="11" t="s">
        <v>245</v>
      </c>
      <c r="E34" s="16">
        <v>392127</v>
      </c>
      <c r="F34" s="17">
        <v>393.89</v>
      </c>
      <c r="G34" s="18">
        <v>1.18E-2</v>
      </c>
    </row>
    <row r="35" spans="1:7" ht="12.95" customHeight="1">
      <c r="A35" s="14" t="s">
        <v>569</v>
      </c>
      <c r="B35" s="15" t="s">
        <v>570</v>
      </c>
      <c r="C35" s="11" t="s">
        <v>571</v>
      </c>
      <c r="D35" s="11" t="s">
        <v>290</v>
      </c>
      <c r="E35" s="16">
        <v>21239</v>
      </c>
      <c r="F35" s="17">
        <v>393.78</v>
      </c>
      <c r="G35" s="18">
        <v>1.18E-2</v>
      </c>
    </row>
    <row r="36" spans="1:7" ht="12.95" customHeight="1">
      <c r="A36" s="14" t="s">
        <v>311</v>
      </c>
      <c r="B36" s="15" t="s">
        <v>312</v>
      </c>
      <c r="C36" s="11" t="s">
        <v>313</v>
      </c>
      <c r="D36" s="11" t="s">
        <v>314</v>
      </c>
      <c r="E36" s="16">
        <v>68980</v>
      </c>
      <c r="F36" s="17">
        <v>384.8</v>
      </c>
      <c r="G36" s="18">
        <v>1.1599999999999999E-2</v>
      </c>
    </row>
    <row r="37" spans="1:7" ht="12.95" customHeight="1">
      <c r="A37" s="14" t="s">
        <v>304</v>
      </c>
      <c r="B37" s="15" t="s">
        <v>305</v>
      </c>
      <c r="C37" s="11" t="s">
        <v>306</v>
      </c>
      <c r="D37" s="11" t="s">
        <v>264</v>
      </c>
      <c r="E37" s="16">
        <v>65000</v>
      </c>
      <c r="F37" s="17">
        <v>378.43</v>
      </c>
      <c r="G37" s="18">
        <v>1.14E-2</v>
      </c>
    </row>
    <row r="38" spans="1:7" ht="12.95" customHeight="1">
      <c r="A38" s="14" t="s">
        <v>470</v>
      </c>
      <c r="B38" s="15" t="s">
        <v>471</v>
      </c>
      <c r="C38" s="11" t="s">
        <v>472</v>
      </c>
      <c r="D38" s="11" t="s">
        <v>241</v>
      </c>
      <c r="E38" s="16">
        <v>199433</v>
      </c>
      <c r="F38" s="17">
        <v>339.14</v>
      </c>
      <c r="G38" s="18">
        <v>1.0200000000000001E-2</v>
      </c>
    </row>
    <row r="39" spans="1:7" ht="12.95" customHeight="1">
      <c r="A39" s="14" t="s">
        <v>506</v>
      </c>
      <c r="B39" s="15" t="s">
        <v>507</v>
      </c>
      <c r="C39" s="11" t="s">
        <v>508</v>
      </c>
      <c r="D39" s="11" t="s">
        <v>509</v>
      </c>
      <c r="E39" s="16">
        <v>103250</v>
      </c>
      <c r="F39" s="17">
        <v>314.55</v>
      </c>
      <c r="G39" s="18">
        <v>9.4000000000000004E-3</v>
      </c>
    </row>
    <row r="40" spans="1:7" ht="12.95" customHeight="1">
      <c r="A40" s="14" t="s">
        <v>476</v>
      </c>
      <c r="B40" s="15" t="s">
        <v>477</v>
      </c>
      <c r="C40" s="11" t="s">
        <v>478</v>
      </c>
      <c r="D40" s="11" t="s">
        <v>310</v>
      </c>
      <c r="E40" s="16">
        <v>41007</v>
      </c>
      <c r="F40" s="17">
        <v>308.04000000000002</v>
      </c>
      <c r="G40" s="18">
        <v>9.2999999999999992E-3</v>
      </c>
    </row>
    <row r="41" spans="1:7" ht="12.95" customHeight="1">
      <c r="A41" s="14" t="s">
        <v>464</v>
      </c>
      <c r="B41" s="15" t="s">
        <v>465</v>
      </c>
      <c r="C41" s="11" t="s">
        <v>466</v>
      </c>
      <c r="D41" s="11" t="s">
        <v>344</v>
      </c>
      <c r="E41" s="16">
        <v>15000</v>
      </c>
      <c r="F41" s="17">
        <v>299.33999999999997</v>
      </c>
      <c r="G41" s="18">
        <v>8.9999999999999993E-3</v>
      </c>
    </row>
    <row r="42" spans="1:7" ht="12.95" customHeight="1">
      <c r="A42" s="14" t="s">
        <v>461</v>
      </c>
      <c r="B42" s="15" t="s">
        <v>462</v>
      </c>
      <c r="C42" s="11" t="s">
        <v>463</v>
      </c>
      <c r="D42" s="11" t="s">
        <v>241</v>
      </c>
      <c r="E42" s="16">
        <v>33414</v>
      </c>
      <c r="F42" s="17">
        <v>298.64999999999998</v>
      </c>
      <c r="G42" s="18">
        <v>8.9999999999999993E-3</v>
      </c>
    </row>
    <row r="43" spans="1:7" ht="12.95" customHeight="1">
      <c r="A43" s="14" t="s">
        <v>341</v>
      </c>
      <c r="B43" s="15" t="s">
        <v>342</v>
      </c>
      <c r="C43" s="11" t="s">
        <v>343</v>
      </c>
      <c r="D43" s="11" t="s">
        <v>344</v>
      </c>
      <c r="E43" s="16">
        <v>31031</v>
      </c>
      <c r="F43" s="17">
        <v>295.43</v>
      </c>
      <c r="G43" s="18">
        <v>8.8999999999999999E-3</v>
      </c>
    </row>
    <row r="44" spans="1:7" ht="12.95" customHeight="1">
      <c r="A44" s="14" t="s">
        <v>575</v>
      </c>
      <c r="B44" s="15" t="s">
        <v>576</v>
      </c>
      <c r="C44" s="11" t="s">
        <v>577</v>
      </c>
      <c r="D44" s="11" t="s">
        <v>358</v>
      </c>
      <c r="E44" s="16">
        <v>120810</v>
      </c>
      <c r="F44" s="17">
        <v>295.02</v>
      </c>
      <c r="G44" s="18">
        <v>8.8999999999999999E-3</v>
      </c>
    </row>
    <row r="45" spans="1:7" ht="12.95" customHeight="1">
      <c r="A45" s="14" t="s">
        <v>383</v>
      </c>
      <c r="B45" s="15" t="s">
        <v>384</v>
      </c>
      <c r="C45" s="11" t="s">
        <v>385</v>
      </c>
      <c r="D45" s="11" t="s">
        <v>264</v>
      </c>
      <c r="E45" s="16">
        <v>301983</v>
      </c>
      <c r="F45" s="17">
        <v>289.3</v>
      </c>
      <c r="G45" s="18">
        <v>8.6999999999999994E-3</v>
      </c>
    </row>
    <row r="46" spans="1:7" ht="12.95" customHeight="1">
      <c r="A46" s="14" t="s">
        <v>834</v>
      </c>
      <c r="B46" s="15" t="s">
        <v>835</v>
      </c>
      <c r="C46" s="11" t="s">
        <v>836</v>
      </c>
      <c r="D46" s="11" t="s">
        <v>286</v>
      </c>
      <c r="E46" s="16">
        <v>8000</v>
      </c>
      <c r="F46" s="17">
        <v>277.83</v>
      </c>
      <c r="G46" s="18">
        <v>8.3000000000000001E-3</v>
      </c>
    </row>
    <row r="47" spans="1:7" ht="12.95" customHeight="1">
      <c r="A47" s="14" t="s">
        <v>556</v>
      </c>
      <c r="B47" s="15" t="s">
        <v>557</v>
      </c>
      <c r="C47" s="11" t="s">
        <v>558</v>
      </c>
      <c r="D47" s="11" t="s">
        <v>559</v>
      </c>
      <c r="E47" s="16">
        <v>43452</v>
      </c>
      <c r="F47" s="17">
        <v>265.14</v>
      </c>
      <c r="G47" s="18">
        <v>8.0000000000000002E-3</v>
      </c>
    </row>
    <row r="48" spans="1:7" ht="12.95" customHeight="1">
      <c r="A48" s="14" t="s">
        <v>479</v>
      </c>
      <c r="B48" s="15" t="s">
        <v>480</v>
      </c>
      <c r="C48" s="11" t="s">
        <v>481</v>
      </c>
      <c r="D48" s="11" t="s">
        <v>314</v>
      </c>
      <c r="E48" s="16">
        <v>17000</v>
      </c>
      <c r="F48" s="17">
        <v>252.66</v>
      </c>
      <c r="G48" s="18">
        <v>7.6E-3</v>
      </c>
    </row>
    <row r="49" spans="1:7" ht="12.95" customHeight="1">
      <c r="A49" s="14" t="s">
        <v>261</v>
      </c>
      <c r="B49" s="15" t="s">
        <v>262</v>
      </c>
      <c r="C49" s="11" t="s">
        <v>263</v>
      </c>
      <c r="D49" s="11" t="s">
        <v>264</v>
      </c>
      <c r="E49" s="16">
        <v>33499</v>
      </c>
      <c r="F49" s="17">
        <v>244.36</v>
      </c>
      <c r="G49" s="18">
        <v>7.3000000000000001E-3</v>
      </c>
    </row>
    <row r="50" spans="1:7" ht="12.95" customHeight="1">
      <c r="A50" s="14" t="s">
        <v>837</v>
      </c>
      <c r="B50" s="15" t="s">
        <v>838</v>
      </c>
      <c r="C50" s="11" t="s">
        <v>839</v>
      </c>
      <c r="D50" s="11" t="s">
        <v>840</v>
      </c>
      <c r="E50" s="16">
        <v>344211</v>
      </c>
      <c r="F50" s="17">
        <v>242.84</v>
      </c>
      <c r="G50" s="18">
        <v>7.3000000000000001E-3</v>
      </c>
    </row>
    <row r="51" spans="1:7" ht="12.95" customHeight="1">
      <c r="A51" s="14" t="s">
        <v>841</v>
      </c>
      <c r="B51" s="15" t="s">
        <v>842</v>
      </c>
      <c r="C51" s="11" t="s">
        <v>843</v>
      </c>
      <c r="D51" s="11" t="s">
        <v>264</v>
      </c>
      <c r="E51" s="16">
        <v>20000</v>
      </c>
      <c r="F51" s="17">
        <v>233.53</v>
      </c>
      <c r="G51" s="18">
        <v>7.0000000000000001E-3</v>
      </c>
    </row>
    <row r="52" spans="1:7" ht="12.95" customHeight="1">
      <c r="A52" s="14" t="s">
        <v>473</v>
      </c>
      <c r="B52" s="15" t="s">
        <v>474</v>
      </c>
      <c r="C52" s="11" t="s">
        <v>475</v>
      </c>
      <c r="D52" s="11" t="s">
        <v>314</v>
      </c>
      <c r="E52" s="16">
        <v>40000</v>
      </c>
      <c r="F52" s="17">
        <v>207.08</v>
      </c>
      <c r="G52" s="18">
        <v>6.1999999999999998E-3</v>
      </c>
    </row>
    <row r="53" spans="1:7" ht="12.95" customHeight="1">
      <c r="A53" s="14" t="s">
        <v>307</v>
      </c>
      <c r="B53" s="15" t="s">
        <v>308</v>
      </c>
      <c r="C53" s="11" t="s">
        <v>309</v>
      </c>
      <c r="D53" s="11" t="s">
        <v>310</v>
      </c>
      <c r="E53" s="16">
        <v>81185</v>
      </c>
      <c r="F53" s="17">
        <v>202.27</v>
      </c>
      <c r="G53" s="18">
        <v>6.1000000000000004E-3</v>
      </c>
    </row>
    <row r="54" spans="1:7" ht="12.95" customHeight="1">
      <c r="A54" s="14" t="s">
        <v>389</v>
      </c>
      <c r="B54" s="15" t="s">
        <v>390</v>
      </c>
      <c r="C54" s="11" t="s">
        <v>391</v>
      </c>
      <c r="D54" s="11" t="s">
        <v>241</v>
      </c>
      <c r="E54" s="16">
        <v>261453</v>
      </c>
      <c r="F54" s="17">
        <v>190.47</v>
      </c>
      <c r="G54" s="18">
        <v>5.7000000000000002E-3</v>
      </c>
    </row>
    <row r="55" spans="1:7" ht="12.95" customHeight="1">
      <c r="A55" s="14" t="s">
        <v>844</v>
      </c>
      <c r="B55" s="15" t="s">
        <v>845</v>
      </c>
      <c r="C55" s="11" t="s">
        <v>846</v>
      </c>
      <c r="D55" s="11" t="s">
        <v>344</v>
      </c>
      <c r="E55" s="16">
        <v>22600</v>
      </c>
      <c r="F55" s="17">
        <v>179.64</v>
      </c>
      <c r="G55" s="18">
        <v>5.4000000000000003E-3</v>
      </c>
    </row>
    <row r="56" spans="1:7" ht="12.95" customHeight="1">
      <c r="A56" s="14" t="s">
        <v>847</v>
      </c>
      <c r="B56" s="15" t="s">
        <v>848</v>
      </c>
      <c r="C56" s="11" t="s">
        <v>849</v>
      </c>
      <c r="D56" s="11" t="s">
        <v>241</v>
      </c>
      <c r="E56" s="16">
        <v>13500</v>
      </c>
      <c r="F56" s="17">
        <v>175.94</v>
      </c>
      <c r="G56" s="18">
        <v>5.3E-3</v>
      </c>
    </row>
    <row r="57" spans="1:7" ht="12.95" customHeight="1">
      <c r="A57" s="14" t="s">
        <v>566</v>
      </c>
      <c r="B57" s="15" t="s">
        <v>567</v>
      </c>
      <c r="C57" s="11" t="s">
        <v>568</v>
      </c>
      <c r="D57" s="11" t="s">
        <v>241</v>
      </c>
      <c r="E57" s="16">
        <v>11050</v>
      </c>
      <c r="F57" s="17">
        <v>169.71</v>
      </c>
      <c r="G57" s="18">
        <v>5.1000000000000004E-3</v>
      </c>
    </row>
    <row r="58" spans="1:7" ht="12.95" customHeight="1">
      <c r="A58" s="14" t="s">
        <v>277</v>
      </c>
      <c r="B58" s="15" t="s">
        <v>278</v>
      </c>
      <c r="C58" s="11" t="s">
        <v>279</v>
      </c>
      <c r="D58" s="11" t="s">
        <v>245</v>
      </c>
      <c r="E58" s="16">
        <v>29944</v>
      </c>
      <c r="F58" s="17">
        <v>150.77000000000001</v>
      </c>
      <c r="G58" s="18">
        <v>4.4999999999999997E-3</v>
      </c>
    </row>
    <row r="59" spans="1:7" ht="12.95" customHeight="1">
      <c r="A59" s="14" t="s">
        <v>850</v>
      </c>
      <c r="B59" s="15" t="s">
        <v>851</v>
      </c>
      <c r="C59" s="11" t="s">
        <v>852</v>
      </c>
      <c r="D59" s="11" t="s">
        <v>241</v>
      </c>
      <c r="E59" s="16">
        <v>20589</v>
      </c>
      <c r="F59" s="17">
        <v>133.13</v>
      </c>
      <c r="G59" s="18">
        <v>4.0000000000000001E-3</v>
      </c>
    </row>
    <row r="60" spans="1:7" ht="12.95" customHeight="1">
      <c r="A60" s="14" t="s">
        <v>553</v>
      </c>
      <c r="B60" s="15" t="s">
        <v>554</v>
      </c>
      <c r="C60" s="11" t="s">
        <v>555</v>
      </c>
      <c r="D60" s="11" t="s">
        <v>351</v>
      </c>
      <c r="E60" s="16">
        <v>20000</v>
      </c>
      <c r="F60" s="17">
        <v>47.96</v>
      </c>
      <c r="G60" s="18">
        <v>1.4E-3</v>
      </c>
    </row>
    <row r="61" spans="1:7" ht="12.95" customHeight="1">
      <c r="A61" s="14" t="s">
        <v>392</v>
      </c>
      <c r="B61" s="15" t="s">
        <v>393</v>
      </c>
      <c r="C61" s="11" t="s">
        <v>394</v>
      </c>
      <c r="D61" s="11" t="s">
        <v>310</v>
      </c>
      <c r="E61" s="16">
        <v>3449</v>
      </c>
      <c r="F61" s="17">
        <v>9.83</v>
      </c>
      <c r="G61" s="18">
        <v>2.9999999999999997E-4</v>
      </c>
    </row>
    <row r="62" spans="1:7" ht="12.95" customHeight="1">
      <c r="A62" s="1"/>
      <c r="B62" s="10" t="s">
        <v>30</v>
      </c>
      <c r="C62" s="11" t="s">
        <v>1</v>
      </c>
      <c r="D62" s="11" t="s">
        <v>1</v>
      </c>
      <c r="E62" s="11" t="s">
        <v>1</v>
      </c>
      <c r="F62" s="19">
        <v>23748.27</v>
      </c>
      <c r="G62" s="20">
        <v>0.71340000000000003</v>
      </c>
    </row>
    <row r="63" spans="1:7" ht="12.95" customHeight="1">
      <c r="A63" s="1"/>
      <c r="B63" s="21" t="s">
        <v>395</v>
      </c>
      <c r="C63" s="23" t="s">
        <v>1</v>
      </c>
      <c r="D63" s="23" t="s">
        <v>1</v>
      </c>
      <c r="E63" s="23" t="s">
        <v>1</v>
      </c>
      <c r="F63" s="30" t="s">
        <v>599</v>
      </c>
      <c r="G63" s="31" t="s">
        <v>599</v>
      </c>
    </row>
    <row r="64" spans="1:7" ht="12.95" customHeight="1">
      <c r="A64" s="1"/>
      <c r="B64" s="21" t="s">
        <v>30</v>
      </c>
      <c r="C64" s="23" t="s">
        <v>1</v>
      </c>
      <c r="D64" s="23" t="s">
        <v>1</v>
      </c>
      <c r="E64" s="23" t="s">
        <v>1</v>
      </c>
      <c r="F64" s="30" t="s">
        <v>599</v>
      </c>
      <c r="G64" s="31" t="s">
        <v>599</v>
      </c>
    </row>
    <row r="65" spans="1:7" ht="12.95" customHeight="1">
      <c r="A65" s="1"/>
      <c r="B65" s="21" t="s">
        <v>119</v>
      </c>
      <c r="C65" s="22" t="s">
        <v>1</v>
      </c>
      <c r="D65" s="23" t="s">
        <v>1</v>
      </c>
      <c r="E65" s="22" t="s">
        <v>1</v>
      </c>
      <c r="F65" s="19">
        <v>23748.27</v>
      </c>
      <c r="G65" s="20">
        <v>0.71340000000000003</v>
      </c>
    </row>
    <row r="66" spans="1:7" ht="12.95" customHeight="1">
      <c r="A66" s="1"/>
      <c r="B66" s="10" t="s">
        <v>129</v>
      </c>
      <c r="C66" s="11" t="s">
        <v>1</v>
      </c>
      <c r="D66" s="11" t="s">
        <v>1</v>
      </c>
      <c r="E66" s="11" t="s">
        <v>1</v>
      </c>
      <c r="F66" s="1"/>
      <c r="G66" s="13" t="s">
        <v>1</v>
      </c>
    </row>
    <row r="67" spans="1:7" ht="12.95" customHeight="1">
      <c r="A67" s="1"/>
      <c r="B67" s="10" t="s">
        <v>130</v>
      </c>
      <c r="C67" s="11" t="s">
        <v>1</v>
      </c>
      <c r="D67" s="11" t="s">
        <v>1</v>
      </c>
      <c r="E67" s="11" t="s">
        <v>1</v>
      </c>
      <c r="F67" s="1"/>
      <c r="G67" s="13" t="s">
        <v>1</v>
      </c>
    </row>
    <row r="68" spans="1:7" ht="12.95" customHeight="1">
      <c r="A68" s="14" t="s">
        <v>398</v>
      </c>
      <c r="B68" s="15" t="s">
        <v>399</v>
      </c>
      <c r="C68" s="11" t="s">
        <v>400</v>
      </c>
      <c r="D68" s="11" t="s">
        <v>118</v>
      </c>
      <c r="E68" s="16">
        <v>2800000</v>
      </c>
      <c r="F68" s="17">
        <v>2749.32</v>
      </c>
      <c r="G68" s="18">
        <v>8.2600000000000007E-2</v>
      </c>
    </row>
    <row r="69" spans="1:7" ht="12.95" customHeight="1">
      <c r="A69" s="14" t="s">
        <v>179</v>
      </c>
      <c r="B69" s="15" t="s">
        <v>180</v>
      </c>
      <c r="C69" s="11" t="s">
        <v>181</v>
      </c>
      <c r="D69" s="11" t="s">
        <v>146</v>
      </c>
      <c r="E69" s="16">
        <v>700000</v>
      </c>
      <c r="F69" s="17">
        <v>704.65</v>
      </c>
      <c r="G69" s="18">
        <v>2.12E-2</v>
      </c>
    </row>
    <row r="70" spans="1:7" ht="12.95" customHeight="1">
      <c r="A70" s="14" t="s">
        <v>173</v>
      </c>
      <c r="B70" s="15" t="s">
        <v>174</v>
      </c>
      <c r="C70" s="11" t="s">
        <v>175</v>
      </c>
      <c r="D70" s="11" t="s">
        <v>146</v>
      </c>
      <c r="E70" s="16">
        <v>500000</v>
      </c>
      <c r="F70" s="17">
        <v>682.77</v>
      </c>
      <c r="G70" s="18">
        <v>2.0500000000000001E-2</v>
      </c>
    </row>
    <row r="71" spans="1:7" ht="12.95" customHeight="1">
      <c r="A71" s="14" t="s">
        <v>143</v>
      </c>
      <c r="B71" s="15" t="s">
        <v>144</v>
      </c>
      <c r="C71" s="11" t="s">
        <v>145</v>
      </c>
      <c r="D71" s="11" t="s">
        <v>146</v>
      </c>
      <c r="E71" s="16">
        <v>500000</v>
      </c>
      <c r="F71" s="17">
        <v>503.49</v>
      </c>
      <c r="G71" s="18">
        <v>1.5100000000000001E-2</v>
      </c>
    </row>
    <row r="72" spans="1:7" ht="12.95" customHeight="1">
      <c r="A72" s="14" t="s">
        <v>483</v>
      </c>
      <c r="B72" s="15" t="s">
        <v>484</v>
      </c>
      <c r="C72" s="11" t="s">
        <v>485</v>
      </c>
      <c r="D72" s="11" t="s">
        <v>118</v>
      </c>
      <c r="E72" s="16">
        <v>300000</v>
      </c>
      <c r="F72" s="17">
        <v>318.89999999999998</v>
      </c>
      <c r="G72" s="18">
        <v>9.5999999999999992E-3</v>
      </c>
    </row>
    <row r="73" spans="1:7" ht="12.95" customHeight="1">
      <c r="A73" s="14" t="s">
        <v>416</v>
      </c>
      <c r="B73" s="15" t="s">
        <v>417</v>
      </c>
      <c r="C73" s="11" t="s">
        <v>418</v>
      </c>
      <c r="D73" s="11" t="s">
        <v>118</v>
      </c>
      <c r="E73" s="16">
        <v>150000</v>
      </c>
      <c r="F73" s="17">
        <v>154.13</v>
      </c>
      <c r="G73" s="18">
        <v>4.5999999999999999E-3</v>
      </c>
    </row>
    <row r="74" spans="1:7" ht="12.95" customHeight="1">
      <c r="A74" s="14" t="s">
        <v>407</v>
      </c>
      <c r="B74" s="15" t="s">
        <v>408</v>
      </c>
      <c r="C74" s="11" t="s">
        <v>409</v>
      </c>
      <c r="D74" s="11" t="s">
        <v>118</v>
      </c>
      <c r="E74" s="16">
        <v>150000</v>
      </c>
      <c r="F74" s="17">
        <v>151.37</v>
      </c>
      <c r="G74" s="18">
        <v>4.4999999999999997E-3</v>
      </c>
    </row>
    <row r="75" spans="1:7" ht="12.95" customHeight="1">
      <c r="A75" s="14" t="s">
        <v>159</v>
      </c>
      <c r="B75" s="15" t="s">
        <v>160</v>
      </c>
      <c r="C75" s="11" t="s">
        <v>161</v>
      </c>
      <c r="D75" s="11" t="s">
        <v>146</v>
      </c>
      <c r="E75" s="16">
        <v>150000</v>
      </c>
      <c r="F75" s="17">
        <v>150.18</v>
      </c>
      <c r="G75" s="18">
        <v>4.4999999999999997E-3</v>
      </c>
    </row>
    <row r="76" spans="1:7" ht="12.95" customHeight="1">
      <c r="A76" s="1"/>
      <c r="B76" s="10" t="s">
        <v>30</v>
      </c>
      <c r="C76" s="11" t="s">
        <v>1</v>
      </c>
      <c r="D76" s="11" t="s">
        <v>1</v>
      </c>
      <c r="E76" s="11" t="s">
        <v>1</v>
      </c>
      <c r="F76" s="19">
        <v>5414.81</v>
      </c>
      <c r="G76" s="20">
        <v>0.16259999999999999</v>
      </c>
    </row>
    <row r="77" spans="1:7" ht="12.95" customHeight="1">
      <c r="A77" s="1"/>
      <c r="B77" s="10" t="s">
        <v>189</v>
      </c>
      <c r="C77" s="11" t="s">
        <v>1</v>
      </c>
      <c r="D77" s="11" t="s">
        <v>1</v>
      </c>
      <c r="E77" s="11" t="s">
        <v>1</v>
      </c>
      <c r="F77" s="1"/>
      <c r="G77" s="13" t="s">
        <v>1</v>
      </c>
    </row>
    <row r="78" spans="1:7" ht="12.95" customHeight="1">
      <c r="A78" s="14" t="s">
        <v>428</v>
      </c>
      <c r="B78" s="15" t="s">
        <v>429</v>
      </c>
      <c r="C78" s="11" t="s">
        <v>430</v>
      </c>
      <c r="D78" s="11" t="s">
        <v>431</v>
      </c>
      <c r="E78" s="16">
        <v>866000</v>
      </c>
      <c r="F78" s="17">
        <v>871.49</v>
      </c>
      <c r="G78" s="18">
        <v>2.6200000000000001E-2</v>
      </c>
    </row>
    <row r="79" spans="1:7" ht="12.95" customHeight="1">
      <c r="A79" s="14" t="s">
        <v>432</v>
      </c>
      <c r="B79" s="15" t="s">
        <v>433</v>
      </c>
      <c r="C79" s="11" t="s">
        <v>434</v>
      </c>
      <c r="D79" s="11" t="s">
        <v>431</v>
      </c>
      <c r="E79" s="16">
        <v>866000</v>
      </c>
      <c r="F79" s="17">
        <v>870.81</v>
      </c>
      <c r="G79" s="18">
        <v>2.6200000000000001E-2</v>
      </c>
    </row>
    <row r="80" spans="1:7" ht="12.95" customHeight="1">
      <c r="A80" s="14" t="s">
        <v>435</v>
      </c>
      <c r="B80" s="15" t="s">
        <v>436</v>
      </c>
      <c r="C80" s="11" t="s">
        <v>437</v>
      </c>
      <c r="D80" s="11" t="s">
        <v>431</v>
      </c>
      <c r="E80" s="16">
        <v>866000</v>
      </c>
      <c r="F80" s="17">
        <v>869.29</v>
      </c>
      <c r="G80" s="18">
        <v>2.6100000000000002E-2</v>
      </c>
    </row>
    <row r="81" spans="1:7" ht="12.95" customHeight="1">
      <c r="A81" s="1"/>
      <c r="B81" s="10" t="s">
        <v>30</v>
      </c>
      <c r="C81" s="11" t="s">
        <v>1</v>
      </c>
      <c r="D81" s="11" t="s">
        <v>1</v>
      </c>
      <c r="E81" s="11" t="s">
        <v>1</v>
      </c>
      <c r="F81" s="19">
        <v>2611.59</v>
      </c>
      <c r="G81" s="20">
        <v>7.85E-2</v>
      </c>
    </row>
    <row r="82" spans="1:7" ht="12.95" customHeight="1">
      <c r="A82" s="1"/>
      <c r="B82" s="21" t="s">
        <v>119</v>
      </c>
      <c r="C82" s="22" t="s">
        <v>1</v>
      </c>
      <c r="D82" s="23" t="s">
        <v>1</v>
      </c>
      <c r="E82" s="22" t="s">
        <v>1</v>
      </c>
      <c r="F82" s="19">
        <v>8026.4</v>
      </c>
      <c r="G82" s="20">
        <v>0.24110000000000001</v>
      </c>
    </row>
    <row r="83" spans="1:7" ht="12.95" customHeight="1">
      <c r="A83" s="1"/>
      <c r="B83" s="10" t="s">
        <v>7</v>
      </c>
      <c r="C83" s="11" t="s">
        <v>1</v>
      </c>
      <c r="D83" s="11" t="s">
        <v>1</v>
      </c>
      <c r="E83" s="11" t="s">
        <v>1</v>
      </c>
      <c r="F83" s="1"/>
      <c r="G83" s="13" t="s">
        <v>1</v>
      </c>
    </row>
    <row r="84" spans="1:7" ht="12.95" customHeight="1">
      <c r="A84" s="1"/>
      <c r="B84" s="10" t="s">
        <v>31</v>
      </c>
      <c r="C84" s="11" t="s">
        <v>1</v>
      </c>
      <c r="D84" s="11" t="s">
        <v>1</v>
      </c>
      <c r="E84" s="11" t="s">
        <v>1</v>
      </c>
      <c r="F84" s="1"/>
      <c r="G84" s="13" t="s">
        <v>1</v>
      </c>
    </row>
    <row r="85" spans="1:7" ht="12.95" customHeight="1">
      <c r="A85" s="14" t="s">
        <v>62</v>
      </c>
      <c r="B85" s="15" t="s">
        <v>63</v>
      </c>
      <c r="C85" s="11" t="s">
        <v>64</v>
      </c>
      <c r="D85" s="11" t="s">
        <v>26</v>
      </c>
      <c r="E85" s="16">
        <v>2400000</v>
      </c>
      <c r="F85" s="17">
        <v>2388.48</v>
      </c>
      <c r="G85" s="18">
        <v>7.1800000000000003E-2</v>
      </c>
    </row>
    <row r="86" spans="1:7" ht="12.95" customHeight="1">
      <c r="A86" s="14" t="s">
        <v>213</v>
      </c>
      <c r="B86" s="15" t="s">
        <v>214</v>
      </c>
      <c r="C86" s="11" t="s">
        <v>215</v>
      </c>
      <c r="D86" s="11" t="s">
        <v>19</v>
      </c>
      <c r="E86" s="16">
        <v>1500000</v>
      </c>
      <c r="F86" s="17">
        <v>1443.65</v>
      </c>
      <c r="G86" s="18">
        <v>4.3400000000000001E-2</v>
      </c>
    </row>
    <row r="87" spans="1:7" ht="12.95" customHeight="1">
      <c r="A87" s="1"/>
      <c r="B87" s="10" t="s">
        <v>30</v>
      </c>
      <c r="C87" s="11" t="s">
        <v>1</v>
      </c>
      <c r="D87" s="11" t="s">
        <v>1</v>
      </c>
      <c r="E87" s="11" t="s">
        <v>1</v>
      </c>
      <c r="F87" s="19">
        <v>3832.13</v>
      </c>
      <c r="G87" s="20">
        <v>0.1152</v>
      </c>
    </row>
    <row r="88" spans="1:7" ht="12.95" customHeight="1">
      <c r="A88" s="1"/>
      <c r="B88" s="21" t="s">
        <v>119</v>
      </c>
      <c r="C88" s="22" t="s">
        <v>1</v>
      </c>
      <c r="D88" s="23" t="s">
        <v>1</v>
      </c>
      <c r="E88" s="22" t="s">
        <v>1</v>
      </c>
      <c r="F88" s="19">
        <v>3832.13</v>
      </c>
      <c r="G88" s="20">
        <v>0.1152</v>
      </c>
    </row>
    <row r="89" spans="1:7" ht="12.95" customHeight="1">
      <c r="A89" s="1"/>
      <c r="B89" s="10" t="s">
        <v>120</v>
      </c>
      <c r="C89" s="11" t="s">
        <v>1</v>
      </c>
      <c r="D89" s="11" t="s">
        <v>1</v>
      </c>
      <c r="E89" s="11" t="s">
        <v>1</v>
      </c>
      <c r="F89" s="1"/>
      <c r="G89" s="13" t="s">
        <v>1</v>
      </c>
    </row>
    <row r="90" spans="1:7" ht="12.95" customHeight="1">
      <c r="A90" s="14" t="s">
        <v>121</v>
      </c>
      <c r="B90" s="15" t="s">
        <v>122</v>
      </c>
      <c r="C90" s="11" t="s">
        <v>1</v>
      </c>
      <c r="D90" s="11" t="s">
        <v>123</v>
      </c>
      <c r="E90" s="16"/>
      <c r="F90" s="17">
        <v>1222</v>
      </c>
      <c r="G90" s="18">
        <v>3.6700000000000003E-2</v>
      </c>
    </row>
    <row r="91" spans="1:7" ht="12.95" customHeight="1">
      <c r="A91" s="1"/>
      <c r="B91" s="10" t="s">
        <v>30</v>
      </c>
      <c r="C91" s="11" t="s">
        <v>1</v>
      </c>
      <c r="D91" s="11" t="s">
        <v>1</v>
      </c>
      <c r="E91" s="11" t="s">
        <v>1</v>
      </c>
      <c r="F91" s="19">
        <v>1222</v>
      </c>
      <c r="G91" s="20">
        <v>3.6700000000000003E-2</v>
      </c>
    </row>
    <row r="92" spans="1:7" ht="12.95" customHeight="1">
      <c r="A92" s="1"/>
      <c r="B92" s="21" t="s">
        <v>119</v>
      </c>
      <c r="C92" s="22" t="s">
        <v>1</v>
      </c>
      <c r="D92" s="23" t="s">
        <v>1</v>
      </c>
      <c r="E92" s="22" t="s">
        <v>1</v>
      </c>
      <c r="F92" s="19">
        <v>1222</v>
      </c>
      <c r="G92" s="20">
        <v>3.6700000000000003E-2</v>
      </c>
    </row>
    <row r="93" spans="1:7" ht="12.95" customHeight="1">
      <c r="A93" s="1"/>
      <c r="B93" s="21" t="s">
        <v>124</v>
      </c>
      <c r="C93" s="11" t="s">
        <v>1</v>
      </c>
      <c r="D93" s="23" t="s">
        <v>1</v>
      </c>
      <c r="E93" s="11" t="s">
        <v>1</v>
      </c>
      <c r="F93" s="24">
        <f>-3542.06-267.79</f>
        <v>-3809.85</v>
      </c>
      <c r="G93" s="20">
        <v>-0.10639999999999999</v>
      </c>
    </row>
    <row r="94" spans="1:7" ht="12.95" customHeight="1" thickBot="1">
      <c r="A94" s="1"/>
      <c r="B94" s="25" t="s">
        <v>125</v>
      </c>
      <c r="C94" s="26" t="s">
        <v>1</v>
      </c>
      <c r="D94" s="26" t="s">
        <v>1</v>
      </c>
      <c r="E94" s="26" t="s">
        <v>1</v>
      </c>
      <c r="F94" s="27">
        <v>33018.949999999997</v>
      </c>
      <c r="G94" s="28">
        <v>1</v>
      </c>
    </row>
    <row r="95" spans="1:7" ht="12.95" customHeight="1">
      <c r="A95" s="1"/>
      <c r="B95" s="4" t="s">
        <v>1</v>
      </c>
      <c r="C95" s="1"/>
      <c r="D95" s="1"/>
      <c r="E95" s="1"/>
      <c r="F95" s="1"/>
      <c r="G95" s="1"/>
    </row>
    <row r="96" spans="1:7" ht="12.95" customHeight="1">
      <c r="A96" s="1"/>
      <c r="B96" s="2" t="s">
        <v>233</v>
      </c>
      <c r="C96" s="1"/>
      <c r="D96" s="1"/>
      <c r="E96" s="1"/>
      <c r="F96" s="1">
        <v>33018.953502899996</v>
      </c>
      <c r="G96" s="1"/>
    </row>
    <row r="97" spans="1:7" ht="12.95" customHeight="1">
      <c r="A97" s="1"/>
      <c r="B97" s="2" t="s">
        <v>126</v>
      </c>
      <c r="C97" s="1"/>
      <c r="D97" s="1"/>
      <c r="E97" s="1"/>
      <c r="F97" s="1"/>
      <c r="G97" s="1"/>
    </row>
    <row r="98" spans="1:7" ht="12.95" customHeight="1">
      <c r="A98" s="1"/>
      <c r="B98" s="2" t="s">
        <v>127</v>
      </c>
      <c r="C98" s="1"/>
      <c r="D98" s="1"/>
      <c r="E98" s="1"/>
      <c r="F98" s="1"/>
      <c r="G98" s="1"/>
    </row>
    <row r="99" spans="1:7" ht="12.95" customHeight="1">
      <c r="A99" s="1"/>
      <c r="B99" s="2" t="s">
        <v>1</v>
      </c>
      <c r="C99" s="1"/>
      <c r="D99" s="1"/>
      <c r="E99" s="1"/>
      <c r="F99" s="69">
        <f>+F94-F96</f>
        <v>-3.5028999991482124E-3</v>
      </c>
      <c r="G99" s="1"/>
    </row>
    <row r="100" spans="1:7" ht="12.95" customHeight="1">
      <c r="A100" s="1"/>
      <c r="B100" s="2" t="s">
        <v>1</v>
      </c>
      <c r="C100" s="1"/>
      <c r="D100" s="1"/>
      <c r="E100" s="1"/>
      <c r="F100" s="1"/>
      <c r="G100" s="1"/>
    </row>
  </sheetData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4"/>
  <sheetViews>
    <sheetView topLeftCell="A4" zoomScaleNormal="100" workbookViewId="0">
      <selection activeCell="D9" sqref="D9"/>
    </sheetView>
  </sheetViews>
  <sheetFormatPr defaultRowHeight="12.75"/>
  <cols>
    <col min="1" max="1" width="4.7109375" customWidth="1"/>
    <col min="2" max="2" width="69.42578125" bestFit="1" customWidth="1"/>
    <col min="3" max="3" width="13.85546875" bestFit="1" customWidth="1"/>
    <col min="4" max="4" width="12.7109375" bestFit="1" customWidth="1"/>
    <col min="5" max="5" width="8.85546875" bestFit="1" customWidth="1"/>
    <col min="6" max="6" width="20.85546875" bestFit="1" customWidth="1"/>
    <col min="7" max="7" width="13.7109375" bestFit="1" customWidth="1"/>
  </cols>
  <sheetData>
    <row r="1" spans="1:7" ht="15.95" customHeight="1">
      <c r="A1" s="1"/>
      <c r="B1" s="2" t="s">
        <v>128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 thickBo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5</v>
      </c>
      <c r="E4" s="8" t="s">
        <v>6</v>
      </c>
      <c r="F4" s="8" t="s">
        <v>853</v>
      </c>
      <c r="G4" s="9" t="s">
        <v>854</v>
      </c>
    </row>
    <row r="5" spans="1:7" ht="12.95" customHeight="1">
      <c r="A5" s="1"/>
      <c r="B5" s="10" t="s">
        <v>129</v>
      </c>
      <c r="C5" s="11" t="s">
        <v>1</v>
      </c>
      <c r="D5" s="11" t="s">
        <v>1</v>
      </c>
      <c r="E5" s="11" t="s">
        <v>1</v>
      </c>
      <c r="F5" s="1"/>
      <c r="G5" s="13" t="s">
        <v>1</v>
      </c>
    </row>
    <row r="6" spans="1:7" ht="12.95" customHeight="1">
      <c r="A6" s="1"/>
      <c r="B6" s="10" t="s">
        <v>130</v>
      </c>
      <c r="C6" s="11" t="s">
        <v>1</v>
      </c>
      <c r="D6" s="11" t="s">
        <v>1</v>
      </c>
      <c r="E6" s="11" t="s">
        <v>1</v>
      </c>
      <c r="F6" s="1"/>
      <c r="G6" s="13" t="s">
        <v>1</v>
      </c>
    </row>
    <row r="7" spans="1:7" ht="12.95" customHeight="1">
      <c r="A7" s="14" t="s">
        <v>131</v>
      </c>
      <c r="B7" s="15" t="s">
        <v>132</v>
      </c>
      <c r="C7" s="11" t="s">
        <v>133</v>
      </c>
      <c r="D7" s="11" t="s">
        <v>134</v>
      </c>
      <c r="E7" s="16">
        <v>4500000</v>
      </c>
      <c r="F7" s="17">
        <v>4501.62</v>
      </c>
      <c r="G7" s="18">
        <f>+F7/$F$58</f>
        <v>4.4846940260761199E-2</v>
      </c>
    </row>
    <row r="8" spans="1:7" ht="12.95" customHeight="1">
      <c r="A8" s="14" t="s">
        <v>135</v>
      </c>
      <c r="B8" s="15" t="s">
        <v>136</v>
      </c>
      <c r="C8" s="11" t="s">
        <v>137</v>
      </c>
      <c r="D8" s="11" t="s">
        <v>138</v>
      </c>
      <c r="E8" s="16">
        <v>4500000</v>
      </c>
      <c r="F8" s="17">
        <v>4494.09</v>
      </c>
      <c r="G8" s="18">
        <f t="shared" ref="G8:G23" si="0">+F8/$F$58</f>
        <v>4.4771923386799486E-2</v>
      </c>
    </row>
    <row r="9" spans="1:7" ht="12.95" customHeight="1">
      <c r="A9" s="14" t="s">
        <v>139</v>
      </c>
      <c r="B9" s="15" t="s">
        <v>140</v>
      </c>
      <c r="C9" s="11" t="s">
        <v>141</v>
      </c>
      <c r="D9" s="11" t="s">
        <v>874</v>
      </c>
      <c r="E9" s="16">
        <v>4500000</v>
      </c>
      <c r="F9" s="17">
        <v>4477.59</v>
      </c>
      <c r="G9" s="18">
        <f t="shared" si="0"/>
        <v>4.4607543782500911E-2</v>
      </c>
    </row>
    <row r="10" spans="1:7" ht="12.95" customHeight="1">
      <c r="A10" s="14" t="s">
        <v>143</v>
      </c>
      <c r="B10" s="15" t="s">
        <v>144</v>
      </c>
      <c r="C10" s="11" t="s">
        <v>145</v>
      </c>
      <c r="D10" s="11" t="s">
        <v>146</v>
      </c>
      <c r="E10" s="16">
        <v>4300000</v>
      </c>
      <c r="F10" s="17">
        <v>4330</v>
      </c>
      <c r="G10" s="18">
        <f t="shared" si="0"/>
        <v>4.3137193128050789E-2</v>
      </c>
    </row>
    <row r="11" spans="1:7" ht="12.95" customHeight="1">
      <c r="A11" s="14" t="s">
        <v>147</v>
      </c>
      <c r="B11" s="15" t="s">
        <v>148</v>
      </c>
      <c r="C11" s="11" t="s">
        <v>149</v>
      </c>
      <c r="D11" s="11" t="s">
        <v>142</v>
      </c>
      <c r="E11" s="16">
        <v>3500000</v>
      </c>
      <c r="F11" s="17">
        <v>3507.7</v>
      </c>
      <c r="G11" s="18">
        <f t="shared" si="0"/>
        <v>3.4945111393825348E-2</v>
      </c>
    </row>
    <row r="12" spans="1:7" ht="12.95" customHeight="1">
      <c r="A12" s="14" t="s">
        <v>150</v>
      </c>
      <c r="B12" s="15" t="s">
        <v>151</v>
      </c>
      <c r="C12" s="11" t="s">
        <v>152</v>
      </c>
      <c r="D12" s="11" t="s">
        <v>142</v>
      </c>
      <c r="E12" s="16">
        <v>3500000</v>
      </c>
      <c r="F12" s="17">
        <v>3489.57</v>
      </c>
      <c r="G12" s="18">
        <f t="shared" si="0"/>
        <v>3.4764493077102124E-2</v>
      </c>
    </row>
    <row r="13" spans="1:7" ht="12.95" customHeight="1">
      <c r="A13" s="14" t="s">
        <v>153</v>
      </c>
      <c r="B13" s="15" t="s">
        <v>154</v>
      </c>
      <c r="C13" s="11" t="s">
        <v>155</v>
      </c>
      <c r="D13" s="11" t="s">
        <v>134</v>
      </c>
      <c r="E13" s="16">
        <v>2800000</v>
      </c>
      <c r="F13" s="17">
        <v>2801.1</v>
      </c>
      <c r="G13" s="18">
        <f t="shared" si="0"/>
        <v>2.7905679369742049E-2</v>
      </c>
    </row>
    <row r="14" spans="1:7" ht="12.95" customHeight="1">
      <c r="A14" s="14" t="s">
        <v>156</v>
      </c>
      <c r="B14" s="15" t="s">
        <v>157</v>
      </c>
      <c r="C14" s="11" t="s">
        <v>158</v>
      </c>
      <c r="D14" s="11" t="s">
        <v>142</v>
      </c>
      <c r="E14" s="16">
        <v>2800000</v>
      </c>
      <c r="F14" s="17">
        <v>2796.51</v>
      </c>
      <c r="G14" s="18">
        <f t="shared" si="0"/>
        <v>2.7859951952546265E-2</v>
      </c>
    </row>
    <row r="15" spans="1:7" ht="12.95" customHeight="1">
      <c r="A15" s="14" t="s">
        <v>159</v>
      </c>
      <c r="B15" s="15" t="s">
        <v>160</v>
      </c>
      <c r="C15" s="11" t="s">
        <v>161</v>
      </c>
      <c r="D15" s="11" t="s">
        <v>146</v>
      </c>
      <c r="E15" s="16">
        <v>2500000</v>
      </c>
      <c r="F15" s="17">
        <v>2503.06</v>
      </c>
      <c r="G15" s="18">
        <f t="shared" si="0"/>
        <v>2.4936485596096722E-2</v>
      </c>
    </row>
    <row r="16" spans="1:7" ht="12.95" customHeight="1">
      <c r="A16" s="14" t="s">
        <v>162</v>
      </c>
      <c r="B16" s="15" t="s">
        <v>163</v>
      </c>
      <c r="C16" s="11" t="s">
        <v>164</v>
      </c>
      <c r="D16" s="11" t="s">
        <v>165</v>
      </c>
      <c r="E16" s="16">
        <v>2500000</v>
      </c>
      <c r="F16" s="17">
        <v>2501.04</v>
      </c>
      <c r="G16" s="18">
        <f t="shared" si="0"/>
        <v>2.4916361547570473E-2</v>
      </c>
    </row>
    <row r="17" spans="1:7" ht="12.95" customHeight="1">
      <c r="A17" s="14" t="s">
        <v>166</v>
      </c>
      <c r="B17" s="15" t="s">
        <v>167</v>
      </c>
      <c r="C17" s="11" t="s">
        <v>168</v>
      </c>
      <c r="D17" s="11" t="s">
        <v>169</v>
      </c>
      <c r="E17" s="16">
        <v>2500000</v>
      </c>
      <c r="F17" s="17">
        <v>2495.9899999999998</v>
      </c>
      <c r="G17" s="18">
        <f t="shared" si="0"/>
        <v>2.4866051426254848E-2</v>
      </c>
    </row>
    <row r="18" spans="1:7" ht="12.95" customHeight="1">
      <c r="A18" s="14" t="s">
        <v>170</v>
      </c>
      <c r="B18" s="15" t="s">
        <v>171</v>
      </c>
      <c r="C18" s="11" t="s">
        <v>172</v>
      </c>
      <c r="D18" s="11" t="s">
        <v>169</v>
      </c>
      <c r="E18" s="16">
        <v>1400000</v>
      </c>
      <c r="F18" s="17">
        <v>1388.82</v>
      </c>
      <c r="G18" s="18">
        <f t="shared" si="0"/>
        <v>1.3835980729815126E-2</v>
      </c>
    </row>
    <row r="19" spans="1:7" ht="12.95" customHeight="1">
      <c r="A19" s="14" t="s">
        <v>173</v>
      </c>
      <c r="B19" s="15" t="s">
        <v>174</v>
      </c>
      <c r="C19" s="11" t="s">
        <v>175</v>
      </c>
      <c r="D19" s="11" t="s">
        <v>146</v>
      </c>
      <c r="E19" s="16">
        <v>1000000</v>
      </c>
      <c r="F19" s="17">
        <v>1365.55</v>
      </c>
      <c r="G19" s="18">
        <f t="shared" si="0"/>
        <v>1.360415567575283E-2</v>
      </c>
    </row>
    <row r="20" spans="1:7" ht="12.95" customHeight="1">
      <c r="A20" s="14" t="s">
        <v>176</v>
      </c>
      <c r="B20" s="15" t="s">
        <v>177</v>
      </c>
      <c r="C20" s="11" t="s">
        <v>178</v>
      </c>
      <c r="D20" s="11" t="s">
        <v>146</v>
      </c>
      <c r="E20" s="16">
        <v>1000000</v>
      </c>
      <c r="F20" s="17">
        <v>1007.35</v>
      </c>
      <c r="G20" s="18">
        <f t="shared" si="0"/>
        <v>1.0035623902434634E-2</v>
      </c>
    </row>
    <row r="21" spans="1:7" ht="12.95" customHeight="1">
      <c r="A21" s="14" t="s">
        <v>179</v>
      </c>
      <c r="B21" s="15" t="s">
        <v>180</v>
      </c>
      <c r="C21" s="11" t="s">
        <v>181</v>
      </c>
      <c r="D21" s="11" t="s">
        <v>146</v>
      </c>
      <c r="E21" s="16">
        <v>1000000</v>
      </c>
      <c r="F21" s="17">
        <v>1006.64</v>
      </c>
      <c r="G21" s="18">
        <f t="shared" si="0"/>
        <v>1.0028550598249664E-2</v>
      </c>
    </row>
    <row r="22" spans="1:7" ht="12.95" customHeight="1">
      <c r="A22" s="14" t="s">
        <v>182</v>
      </c>
      <c r="B22" s="15" t="s">
        <v>183</v>
      </c>
      <c r="C22" s="11" t="s">
        <v>184</v>
      </c>
      <c r="D22" s="11" t="s">
        <v>134</v>
      </c>
      <c r="E22" s="16">
        <v>500000</v>
      </c>
      <c r="F22" s="17">
        <v>500.02</v>
      </c>
      <c r="G22" s="18">
        <f t="shared" si="0"/>
        <v>4.9813993782651172E-3</v>
      </c>
    </row>
    <row r="23" spans="1:7" ht="12.95" customHeight="1">
      <c r="A23" s="14" t="s">
        <v>185</v>
      </c>
      <c r="B23" s="15" t="s">
        <v>186</v>
      </c>
      <c r="C23" s="11" t="s">
        <v>187</v>
      </c>
      <c r="D23" s="11" t="s">
        <v>188</v>
      </c>
      <c r="E23" s="16">
        <v>500000</v>
      </c>
      <c r="F23" s="17">
        <v>498.04</v>
      </c>
      <c r="G23" s="18">
        <f t="shared" si="0"/>
        <v>4.9616738257492882E-3</v>
      </c>
    </row>
    <row r="24" spans="1:7" ht="12.95" customHeight="1">
      <c r="A24" s="1"/>
      <c r="B24" s="10" t="s">
        <v>30</v>
      </c>
      <c r="C24" s="11" t="s">
        <v>1</v>
      </c>
      <c r="D24" s="11" t="s">
        <v>1</v>
      </c>
      <c r="E24" s="11" t="s">
        <v>1</v>
      </c>
      <c r="F24" s="19">
        <v>43664.69</v>
      </c>
      <c r="G24" s="20">
        <f>SUM(G7:G23)</f>
        <v>0.4350051190315169</v>
      </c>
    </row>
    <row r="25" spans="1:7" ht="12.95" customHeight="1">
      <c r="A25" s="1"/>
      <c r="B25" s="10" t="s">
        <v>189</v>
      </c>
      <c r="C25" s="11" t="s">
        <v>1</v>
      </c>
      <c r="D25" s="11" t="s">
        <v>1</v>
      </c>
      <c r="E25" s="11" t="s">
        <v>1</v>
      </c>
      <c r="F25" s="1"/>
      <c r="G25" s="13" t="s">
        <v>1</v>
      </c>
    </row>
    <row r="26" spans="1:7" ht="12.95" customHeight="1">
      <c r="A26" s="14" t="s">
        <v>190</v>
      </c>
      <c r="B26" s="15" t="s">
        <v>191</v>
      </c>
      <c r="C26" s="11" t="s">
        <v>192</v>
      </c>
      <c r="D26" s="11" t="s">
        <v>193</v>
      </c>
      <c r="E26" s="16">
        <v>3000000</v>
      </c>
      <c r="F26" s="17">
        <v>3188.94</v>
      </c>
      <c r="G26" s="18">
        <f t="shared" ref="G26:G27" si="1">+F26/$F$58</f>
        <v>3.1769496686782056E-2</v>
      </c>
    </row>
    <row r="27" spans="1:7" ht="12.95" customHeight="1">
      <c r="A27" s="14" t="s">
        <v>194</v>
      </c>
      <c r="B27" s="15" t="s">
        <v>195</v>
      </c>
      <c r="C27" s="11" t="s">
        <v>196</v>
      </c>
      <c r="D27" s="11" t="s">
        <v>197</v>
      </c>
      <c r="E27" s="16">
        <v>1200000</v>
      </c>
      <c r="F27" s="17">
        <v>1392.05</v>
      </c>
      <c r="G27" s="18">
        <f t="shared" si="1"/>
        <v>1.3868159282656606E-2</v>
      </c>
    </row>
    <row r="28" spans="1:7" ht="12.95" customHeight="1">
      <c r="A28" s="1"/>
      <c r="B28" s="10" t="s">
        <v>30</v>
      </c>
      <c r="C28" s="11" t="s">
        <v>1</v>
      </c>
      <c r="D28" s="11" t="s">
        <v>1</v>
      </c>
      <c r="E28" s="11" t="s">
        <v>1</v>
      </c>
      <c r="F28" s="19">
        <v>4580.99</v>
      </c>
      <c r="G28" s="20">
        <f>SUM(G26:G27)</f>
        <v>4.563765596943866E-2</v>
      </c>
    </row>
    <row r="29" spans="1:7" ht="12.95" customHeight="1">
      <c r="A29" s="1"/>
      <c r="B29" s="21" t="s">
        <v>119</v>
      </c>
      <c r="C29" s="22" t="s">
        <v>1</v>
      </c>
      <c r="D29" s="23" t="s">
        <v>1</v>
      </c>
      <c r="E29" s="22" t="s">
        <v>1</v>
      </c>
      <c r="F29" s="19">
        <v>48245.68</v>
      </c>
      <c r="G29" s="20">
        <f>+G24+G28</f>
        <v>0.48064277500095554</v>
      </c>
    </row>
    <row r="30" spans="1:7" ht="12.95" customHeight="1">
      <c r="A30" s="1"/>
      <c r="B30" s="10" t="s">
        <v>7</v>
      </c>
      <c r="C30" s="11" t="s">
        <v>1</v>
      </c>
      <c r="D30" s="11" t="s">
        <v>1</v>
      </c>
      <c r="E30" s="11" t="s">
        <v>1</v>
      </c>
      <c r="F30" s="1"/>
      <c r="G30" s="13" t="s">
        <v>1</v>
      </c>
    </row>
    <row r="31" spans="1:7" ht="12.95" customHeight="1">
      <c r="A31" s="1"/>
      <c r="B31" s="10" t="s">
        <v>8</v>
      </c>
      <c r="C31" s="11" t="s">
        <v>1</v>
      </c>
      <c r="D31" s="11" t="s">
        <v>1</v>
      </c>
      <c r="E31" s="11" t="s">
        <v>1</v>
      </c>
      <c r="F31" s="1"/>
      <c r="G31" s="13" t="s">
        <v>1</v>
      </c>
    </row>
    <row r="32" spans="1:7" ht="12.95" customHeight="1">
      <c r="A32" s="14" t="s">
        <v>198</v>
      </c>
      <c r="B32" s="15" t="s">
        <v>199</v>
      </c>
      <c r="C32" s="11" t="s">
        <v>200</v>
      </c>
      <c r="D32" s="11" t="s">
        <v>12</v>
      </c>
      <c r="E32" s="16">
        <v>7500000</v>
      </c>
      <c r="F32" s="17">
        <v>7290.19</v>
      </c>
      <c r="G32" s="18">
        <f t="shared" ref="G32:G35" si="2">+F32/$F$58</f>
        <v>7.2627790755238938E-2</v>
      </c>
    </row>
    <row r="33" spans="1:7" ht="12.95" customHeight="1">
      <c r="A33" s="14" t="s">
        <v>27</v>
      </c>
      <c r="B33" s="15" t="s">
        <v>28</v>
      </c>
      <c r="C33" s="11" t="s">
        <v>29</v>
      </c>
      <c r="D33" s="11" t="s">
        <v>26</v>
      </c>
      <c r="E33" s="16">
        <v>3500000</v>
      </c>
      <c r="F33" s="17">
        <v>3467.51</v>
      </c>
      <c r="G33" s="18">
        <f t="shared" si="2"/>
        <v>3.4544722527355062E-2</v>
      </c>
    </row>
    <row r="34" spans="1:7" ht="12.95" customHeight="1">
      <c r="A34" s="14" t="s">
        <v>201</v>
      </c>
      <c r="B34" s="15" t="s">
        <v>202</v>
      </c>
      <c r="C34" s="11" t="s">
        <v>203</v>
      </c>
      <c r="D34" s="11" t="s">
        <v>26</v>
      </c>
      <c r="E34" s="16">
        <v>2500000</v>
      </c>
      <c r="F34" s="17">
        <v>2436.13</v>
      </c>
      <c r="G34" s="18">
        <f t="shared" si="2"/>
        <v>2.4269702146660133E-2</v>
      </c>
    </row>
    <row r="35" spans="1:7" ht="12.95" customHeight="1">
      <c r="A35" s="14" t="s">
        <v>204</v>
      </c>
      <c r="B35" s="15" t="s">
        <v>205</v>
      </c>
      <c r="C35" s="11" t="s">
        <v>206</v>
      </c>
      <c r="D35" s="11" t="s">
        <v>12</v>
      </c>
      <c r="E35" s="16">
        <v>2500000</v>
      </c>
      <c r="F35" s="17">
        <v>2428.98</v>
      </c>
      <c r="G35" s="18">
        <f t="shared" si="2"/>
        <v>2.4198470984797417E-2</v>
      </c>
    </row>
    <row r="36" spans="1:7" ht="12.95" customHeight="1">
      <c r="A36" s="1"/>
      <c r="B36" s="10" t="s">
        <v>30</v>
      </c>
      <c r="C36" s="11" t="s">
        <v>1</v>
      </c>
      <c r="D36" s="11" t="s">
        <v>1</v>
      </c>
      <c r="E36" s="11" t="s">
        <v>1</v>
      </c>
      <c r="F36" s="19">
        <v>15622.81</v>
      </c>
      <c r="G36" s="20">
        <f>SUM(G32:G35)</f>
        <v>0.15564068641405154</v>
      </c>
    </row>
    <row r="37" spans="1:7" ht="12.95" customHeight="1">
      <c r="A37" s="1"/>
      <c r="B37" s="10" t="s">
        <v>31</v>
      </c>
      <c r="C37" s="11" t="s">
        <v>1</v>
      </c>
      <c r="D37" s="11" t="s">
        <v>1</v>
      </c>
      <c r="E37" s="11" t="s">
        <v>1</v>
      </c>
      <c r="F37" s="1"/>
      <c r="G37" s="13" t="s">
        <v>1</v>
      </c>
    </row>
    <row r="38" spans="1:7" ht="12.95" customHeight="1">
      <c r="A38" s="14" t="s">
        <v>207</v>
      </c>
      <c r="B38" s="15" t="s">
        <v>208</v>
      </c>
      <c r="C38" s="11" t="s">
        <v>209</v>
      </c>
      <c r="D38" s="11" t="s">
        <v>26</v>
      </c>
      <c r="E38" s="16">
        <v>6500000</v>
      </c>
      <c r="F38" s="17">
        <v>6255.69</v>
      </c>
      <c r="G38" s="18">
        <f t="shared" ref="G38:G50" si="3">+F38/$F$58</f>
        <v>6.2321687685731188E-2</v>
      </c>
    </row>
    <row r="39" spans="1:7" ht="12.95" customHeight="1">
      <c r="A39" s="14" t="s">
        <v>111</v>
      </c>
      <c r="B39" s="15" t="s">
        <v>112</v>
      </c>
      <c r="C39" s="11" t="s">
        <v>113</v>
      </c>
      <c r="D39" s="11" t="s">
        <v>12</v>
      </c>
      <c r="E39" s="16">
        <v>5050000</v>
      </c>
      <c r="F39" s="17">
        <v>5042.8900000000003</v>
      </c>
      <c r="G39" s="18">
        <f t="shared" si="3"/>
        <v>5.0239288649772763E-2</v>
      </c>
    </row>
    <row r="40" spans="1:7" ht="12.95" customHeight="1">
      <c r="A40" s="14" t="s">
        <v>65</v>
      </c>
      <c r="B40" s="15" t="s">
        <v>66</v>
      </c>
      <c r="C40" s="11" t="s">
        <v>67</v>
      </c>
      <c r="D40" s="11" t="s">
        <v>68</v>
      </c>
      <c r="E40" s="16">
        <v>3500000</v>
      </c>
      <c r="F40" s="17">
        <v>3460.91</v>
      </c>
      <c r="G40" s="18">
        <f t="shared" si="3"/>
        <v>3.4478970685635629E-2</v>
      </c>
    </row>
    <row r="41" spans="1:7" ht="12.95" customHeight="1">
      <c r="A41" s="14" t="s">
        <v>210</v>
      </c>
      <c r="B41" s="15" t="s">
        <v>211</v>
      </c>
      <c r="C41" s="11" t="s">
        <v>212</v>
      </c>
      <c r="D41" s="11" t="s">
        <v>19</v>
      </c>
      <c r="E41" s="16">
        <v>3600000</v>
      </c>
      <c r="F41" s="17">
        <v>3393.11</v>
      </c>
      <c r="G41" s="18">
        <f t="shared" si="3"/>
        <v>3.3803519947972385E-2</v>
      </c>
    </row>
    <row r="42" spans="1:7" ht="12.95" customHeight="1">
      <c r="A42" s="14" t="s">
        <v>213</v>
      </c>
      <c r="B42" s="15" t="s">
        <v>214</v>
      </c>
      <c r="C42" s="11" t="s">
        <v>215</v>
      </c>
      <c r="D42" s="11" t="s">
        <v>19</v>
      </c>
      <c r="E42" s="16">
        <v>3500000</v>
      </c>
      <c r="F42" s="17">
        <v>3368.52</v>
      </c>
      <c r="G42" s="18">
        <f t="shared" si="3"/>
        <v>3.3558544525566204E-2</v>
      </c>
    </row>
    <row r="43" spans="1:7" ht="12.95" customHeight="1">
      <c r="A43" s="14" t="s">
        <v>216</v>
      </c>
      <c r="B43" s="15" t="s">
        <v>217</v>
      </c>
      <c r="C43" s="11" t="s">
        <v>218</v>
      </c>
      <c r="D43" s="11" t="s">
        <v>12</v>
      </c>
      <c r="E43" s="16">
        <v>2500000</v>
      </c>
      <c r="F43" s="17">
        <v>2493.34</v>
      </c>
      <c r="G43" s="18">
        <f t="shared" si="3"/>
        <v>2.4839651065564471E-2</v>
      </c>
    </row>
    <row r="44" spans="1:7" ht="12.95" customHeight="1">
      <c r="A44" s="14" t="s">
        <v>219</v>
      </c>
      <c r="B44" s="15" t="s">
        <v>220</v>
      </c>
      <c r="C44" s="11" t="s">
        <v>221</v>
      </c>
      <c r="D44" s="11" t="s">
        <v>12</v>
      </c>
      <c r="E44" s="16">
        <v>2500000</v>
      </c>
      <c r="F44" s="17">
        <v>2477.63</v>
      </c>
      <c r="G44" s="18">
        <f t="shared" si="3"/>
        <v>2.4683141757471706E-2</v>
      </c>
    </row>
    <row r="45" spans="1:7" ht="12.95" customHeight="1">
      <c r="A45" s="14" t="s">
        <v>222</v>
      </c>
      <c r="B45" s="15" t="s">
        <v>223</v>
      </c>
      <c r="C45" s="11" t="s">
        <v>224</v>
      </c>
      <c r="D45" s="11" t="s">
        <v>12</v>
      </c>
      <c r="E45" s="16">
        <v>2500000</v>
      </c>
      <c r="F45" s="17">
        <v>2422.62</v>
      </c>
      <c r="G45" s="18">
        <f t="shared" si="3"/>
        <v>2.4135110119140508E-2</v>
      </c>
    </row>
    <row r="46" spans="1:7" ht="12.95" customHeight="1">
      <c r="A46" s="14" t="s">
        <v>225</v>
      </c>
      <c r="B46" s="15" t="s">
        <v>873</v>
      </c>
      <c r="C46" s="11" t="s">
        <v>226</v>
      </c>
      <c r="D46" s="11" t="s">
        <v>101</v>
      </c>
      <c r="E46" s="16">
        <v>2000000</v>
      </c>
      <c r="F46" s="17">
        <v>1984.82</v>
      </c>
      <c r="G46" s="18">
        <f t="shared" si="3"/>
        <v>1.9773571285084935E-2</v>
      </c>
    </row>
    <row r="47" spans="1:7" ht="12.95" customHeight="1">
      <c r="A47" s="14" t="s">
        <v>227</v>
      </c>
      <c r="B47" s="15" t="s">
        <v>228</v>
      </c>
      <c r="C47" s="11" t="s">
        <v>229</v>
      </c>
      <c r="D47" s="11" t="s">
        <v>26</v>
      </c>
      <c r="E47" s="16">
        <v>1000000</v>
      </c>
      <c r="F47" s="17">
        <v>989.38</v>
      </c>
      <c r="G47" s="18">
        <f t="shared" si="3"/>
        <v>9.8565995697530925E-3</v>
      </c>
    </row>
    <row r="48" spans="1:7" ht="12.95" customHeight="1">
      <c r="A48" s="14" t="s">
        <v>108</v>
      </c>
      <c r="B48" s="15" t="s">
        <v>109</v>
      </c>
      <c r="C48" s="11" t="s">
        <v>110</v>
      </c>
      <c r="D48" s="11" t="s">
        <v>26</v>
      </c>
      <c r="E48" s="16">
        <v>500000</v>
      </c>
      <c r="F48" s="17">
        <v>497.38</v>
      </c>
      <c r="G48" s="18">
        <f t="shared" si="3"/>
        <v>4.9550986415773449E-3</v>
      </c>
    </row>
    <row r="49" spans="1:7" ht="12.95" customHeight="1">
      <c r="A49" s="14" t="s">
        <v>230</v>
      </c>
      <c r="B49" s="15" t="s">
        <v>231</v>
      </c>
      <c r="C49" s="11" t="s">
        <v>232</v>
      </c>
      <c r="D49" s="11" t="s">
        <v>19</v>
      </c>
      <c r="E49" s="16">
        <v>500000</v>
      </c>
      <c r="F49" s="17">
        <v>496.97</v>
      </c>
      <c r="G49" s="18">
        <f t="shared" si="3"/>
        <v>4.9510140574705319E-3</v>
      </c>
    </row>
    <row r="50" spans="1:7" ht="12.95" customHeight="1">
      <c r="A50" s="14" t="s">
        <v>59</v>
      </c>
      <c r="B50" s="15" t="s">
        <v>60</v>
      </c>
      <c r="C50" s="11" t="s">
        <v>61</v>
      </c>
      <c r="D50" s="11" t="s">
        <v>26</v>
      </c>
      <c r="E50" s="16">
        <v>200000</v>
      </c>
      <c r="F50" s="17">
        <v>198.81</v>
      </c>
      <c r="G50" s="18">
        <f t="shared" si="3"/>
        <v>1.980624795793944E-3</v>
      </c>
    </row>
    <row r="51" spans="1:7" ht="12.95" customHeight="1">
      <c r="A51" s="1"/>
      <c r="B51" s="10" t="s">
        <v>30</v>
      </c>
      <c r="C51" s="11" t="s">
        <v>1</v>
      </c>
      <c r="D51" s="11" t="s">
        <v>1</v>
      </c>
      <c r="E51" s="11" t="s">
        <v>1</v>
      </c>
      <c r="F51" s="19">
        <v>33082.07</v>
      </c>
      <c r="G51" s="20">
        <f>SUM(G38:G50)</f>
        <v>0.32957682278653461</v>
      </c>
    </row>
    <row r="52" spans="1:7" ht="12.95" customHeight="1">
      <c r="A52" s="1"/>
      <c r="B52" s="21" t="s">
        <v>119</v>
      </c>
      <c r="C52" s="22" t="s">
        <v>1</v>
      </c>
      <c r="D52" s="23" t="s">
        <v>1</v>
      </c>
      <c r="E52" s="22" t="s">
        <v>1</v>
      </c>
      <c r="F52" s="19">
        <v>48704.88</v>
      </c>
      <c r="G52" s="20">
        <f>+G36+G51</f>
        <v>0.48521750920058615</v>
      </c>
    </row>
    <row r="53" spans="1:7" ht="12.95" customHeight="1">
      <c r="A53" s="1"/>
      <c r="B53" s="10" t="s">
        <v>120</v>
      </c>
      <c r="C53" s="11" t="s">
        <v>1</v>
      </c>
      <c r="D53" s="11" t="s">
        <v>1</v>
      </c>
      <c r="E53" s="11" t="s">
        <v>1</v>
      </c>
      <c r="F53" s="1"/>
      <c r="G53" s="13" t="s">
        <v>1</v>
      </c>
    </row>
    <row r="54" spans="1:7" ht="12.95" customHeight="1">
      <c r="A54" s="14" t="s">
        <v>121</v>
      </c>
      <c r="B54" s="15" t="s">
        <v>122</v>
      </c>
      <c r="C54" s="11" t="s">
        <v>1</v>
      </c>
      <c r="D54" s="11" t="s">
        <v>123</v>
      </c>
      <c r="E54" s="16"/>
      <c r="F54" s="17">
        <v>1744</v>
      </c>
      <c r="G54" s="18">
        <f t="shared" ref="G54" si="4">+F54/$F$58</f>
        <v>1.7374426054346553E-2</v>
      </c>
    </row>
    <row r="55" spans="1:7" ht="12.95" customHeight="1">
      <c r="A55" s="1"/>
      <c r="B55" s="10" t="s">
        <v>30</v>
      </c>
      <c r="C55" s="11" t="s">
        <v>1</v>
      </c>
      <c r="D55" s="11" t="s">
        <v>1</v>
      </c>
      <c r="E55" s="11" t="s">
        <v>1</v>
      </c>
      <c r="F55" s="19">
        <v>1744</v>
      </c>
      <c r="G55" s="20">
        <f>+G54</f>
        <v>1.7374426054346553E-2</v>
      </c>
    </row>
    <row r="56" spans="1:7" ht="12.95" customHeight="1">
      <c r="A56" s="1"/>
      <c r="B56" s="21" t="s">
        <v>119</v>
      </c>
      <c r="C56" s="22" t="s">
        <v>1</v>
      </c>
      <c r="D56" s="23" t="s">
        <v>1</v>
      </c>
      <c r="E56" s="22" t="s">
        <v>1</v>
      </c>
      <c r="F56" s="19">
        <v>1744</v>
      </c>
      <c r="G56" s="20">
        <f>+G55</f>
        <v>1.7374426054346553E-2</v>
      </c>
    </row>
    <row r="57" spans="1:7" ht="12.95" customHeight="1">
      <c r="A57" s="1"/>
      <c r="B57" s="21" t="s">
        <v>124</v>
      </c>
      <c r="C57" s="11" t="s">
        <v>1</v>
      </c>
      <c r="D57" s="23" t="s">
        <v>1</v>
      </c>
      <c r="E57" s="11" t="s">
        <v>1</v>
      </c>
      <c r="F57" s="24">
        <f>982.67+700.19</f>
        <v>1682.8600000000001</v>
      </c>
      <c r="G57" s="18">
        <f t="shared" ref="G57" si="5">+F57/$F$58</f>
        <v>1.6765324902418374E-2</v>
      </c>
    </row>
    <row r="58" spans="1:7" ht="12.95" customHeight="1" thickBot="1">
      <c r="A58" s="1"/>
      <c r="B58" s="25" t="s">
        <v>125</v>
      </c>
      <c r="C58" s="26" t="s">
        <v>1</v>
      </c>
      <c r="D58" s="26" t="s">
        <v>1</v>
      </c>
      <c r="E58" s="26" t="s">
        <v>1</v>
      </c>
      <c r="F58" s="27">
        <v>100377.4164709</v>
      </c>
      <c r="G58" s="28">
        <v>1</v>
      </c>
    </row>
    <row r="59" spans="1:7" ht="12.95" customHeight="1">
      <c r="A59" s="1"/>
      <c r="B59" s="4" t="s">
        <v>1</v>
      </c>
      <c r="C59" s="1"/>
      <c r="D59" s="1"/>
      <c r="E59" s="1"/>
      <c r="F59" s="1"/>
      <c r="G59" s="1"/>
    </row>
    <row r="60" spans="1:7" ht="12.95" customHeight="1">
      <c r="A60" s="1"/>
      <c r="B60" s="2" t="s">
        <v>233</v>
      </c>
      <c r="C60" s="1"/>
      <c r="D60" s="1"/>
      <c r="E60" s="1"/>
      <c r="F60" s="69"/>
      <c r="G60" s="1"/>
    </row>
    <row r="61" spans="1:7" ht="12.95" customHeight="1">
      <c r="A61" s="1"/>
      <c r="B61" s="2" t="s">
        <v>126</v>
      </c>
      <c r="C61" s="1"/>
      <c r="D61" s="1"/>
      <c r="E61" s="1"/>
      <c r="F61" s="1"/>
      <c r="G61" s="1"/>
    </row>
    <row r="62" spans="1:7" ht="12.95" customHeight="1">
      <c r="A62" s="1"/>
      <c r="B62" s="2" t="s">
        <v>127</v>
      </c>
      <c r="C62" s="1"/>
      <c r="D62" s="1"/>
      <c r="E62" s="1"/>
      <c r="F62" s="1"/>
      <c r="G62" s="1"/>
    </row>
    <row r="63" spans="1:7" ht="12.95" customHeight="1">
      <c r="A63" s="1"/>
      <c r="B63" s="2" t="s">
        <v>1</v>
      </c>
      <c r="C63" s="1"/>
      <c r="D63" s="1"/>
      <c r="E63" s="1"/>
      <c r="F63" s="1"/>
      <c r="G63" s="1"/>
    </row>
    <row r="64" spans="1:7" ht="12.95" customHeight="1">
      <c r="A64" s="1"/>
      <c r="B64" s="2" t="s">
        <v>1</v>
      </c>
      <c r="C64" s="1"/>
      <c r="D64" s="1"/>
      <c r="E64" s="1"/>
      <c r="F64" s="1"/>
      <c r="G64" s="1"/>
    </row>
  </sheetData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8"/>
  <sheetViews>
    <sheetView zoomScaleNormal="100" workbookViewId="0">
      <selection activeCell="F71" sqref="F71"/>
    </sheetView>
  </sheetViews>
  <sheetFormatPr defaultRowHeight="12.75"/>
  <cols>
    <col min="1" max="1" width="4.7109375" customWidth="1"/>
    <col min="2" max="2" width="48" bestFit="1" customWidth="1"/>
    <col min="3" max="3" width="13.5703125" bestFit="1" customWidth="1"/>
    <col min="4" max="4" width="30.7109375" bestFit="1" customWidth="1"/>
    <col min="5" max="5" width="7.7109375" bestFit="1" customWidth="1"/>
    <col min="6" max="6" width="20.85546875" bestFit="1" customWidth="1"/>
    <col min="7" max="7" width="13.7109375" bestFit="1" customWidth="1"/>
  </cols>
  <sheetData>
    <row r="1" spans="1:7" ht="15.95" customHeight="1">
      <c r="A1" s="1"/>
      <c r="B1" s="2" t="s">
        <v>234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 thickBo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235</v>
      </c>
      <c r="E4" s="8" t="s">
        <v>6</v>
      </c>
      <c r="F4" s="8" t="s">
        <v>853</v>
      </c>
      <c r="G4" s="9" t="s">
        <v>854</v>
      </c>
    </row>
    <row r="5" spans="1:7" ht="12.95" customHeight="1">
      <c r="A5" s="1"/>
      <c r="B5" s="10" t="s">
        <v>236</v>
      </c>
      <c r="C5" s="11" t="s">
        <v>1</v>
      </c>
      <c r="D5" s="11" t="s">
        <v>1</v>
      </c>
      <c r="E5" s="11" t="s">
        <v>1</v>
      </c>
      <c r="F5" s="1"/>
      <c r="G5" s="13" t="s">
        <v>1</v>
      </c>
    </row>
    <row r="6" spans="1:7" ht="12.95" customHeight="1">
      <c r="A6" s="1"/>
      <c r="B6" s="10" t="s">
        <v>237</v>
      </c>
      <c r="C6" s="11" t="s">
        <v>1</v>
      </c>
      <c r="D6" s="11" t="s">
        <v>1</v>
      </c>
      <c r="E6" s="11" t="s">
        <v>1</v>
      </c>
      <c r="F6" s="1"/>
      <c r="G6" s="13" t="s">
        <v>1</v>
      </c>
    </row>
    <row r="7" spans="1:7" ht="12.95" customHeight="1">
      <c r="A7" s="14" t="s">
        <v>238</v>
      </c>
      <c r="B7" s="15" t="s">
        <v>239</v>
      </c>
      <c r="C7" s="11" t="s">
        <v>240</v>
      </c>
      <c r="D7" s="11" t="s">
        <v>241</v>
      </c>
      <c r="E7" s="16">
        <v>66886</v>
      </c>
      <c r="F7" s="17">
        <v>507.4</v>
      </c>
      <c r="G7" s="18">
        <f>+F7/$F$62</f>
        <v>4.7072311193259921E-2</v>
      </c>
    </row>
    <row r="8" spans="1:7" ht="12.95" customHeight="1">
      <c r="A8" s="14" t="s">
        <v>242</v>
      </c>
      <c r="B8" s="15" t="s">
        <v>243</v>
      </c>
      <c r="C8" s="11" t="s">
        <v>244</v>
      </c>
      <c r="D8" s="11" t="s">
        <v>245</v>
      </c>
      <c r="E8" s="16">
        <v>23091</v>
      </c>
      <c r="F8" s="17">
        <v>404.81</v>
      </c>
      <c r="G8" s="18">
        <f t="shared" ref="G8:G51" si="0">+F8/$F$62</f>
        <v>3.7554872475647511E-2</v>
      </c>
    </row>
    <row r="9" spans="1:7" ht="12.95" customHeight="1">
      <c r="A9" s="14" t="s">
        <v>246</v>
      </c>
      <c r="B9" s="15" t="s">
        <v>247</v>
      </c>
      <c r="C9" s="11" t="s">
        <v>248</v>
      </c>
      <c r="D9" s="11" t="s">
        <v>245</v>
      </c>
      <c r="E9" s="16">
        <v>19677</v>
      </c>
      <c r="F9" s="17">
        <v>394.66</v>
      </c>
      <c r="G9" s="18">
        <f t="shared" si="0"/>
        <v>3.661324070857698E-2</v>
      </c>
    </row>
    <row r="10" spans="1:7" ht="12.95" customHeight="1">
      <c r="A10" s="14" t="s">
        <v>249</v>
      </c>
      <c r="B10" s="15" t="s">
        <v>250</v>
      </c>
      <c r="C10" s="11" t="s">
        <v>251</v>
      </c>
      <c r="D10" s="11" t="s">
        <v>252</v>
      </c>
      <c r="E10" s="16">
        <v>3991</v>
      </c>
      <c r="F10" s="17">
        <v>379.53</v>
      </c>
      <c r="G10" s="18">
        <f t="shared" si="0"/>
        <v>3.5209606360224549E-2</v>
      </c>
    </row>
    <row r="11" spans="1:7" ht="12.95" customHeight="1">
      <c r="A11" s="14" t="s">
        <v>253</v>
      </c>
      <c r="B11" s="15" t="s">
        <v>254</v>
      </c>
      <c r="C11" s="11" t="s">
        <v>255</v>
      </c>
      <c r="D11" s="11" t="s">
        <v>256</v>
      </c>
      <c r="E11" s="16">
        <v>26045</v>
      </c>
      <c r="F11" s="17">
        <v>368.93</v>
      </c>
      <c r="G11" s="18">
        <f t="shared" si="0"/>
        <v>3.4226227371953848E-2</v>
      </c>
    </row>
    <row r="12" spans="1:7" ht="12.95" customHeight="1">
      <c r="A12" s="14" t="s">
        <v>257</v>
      </c>
      <c r="B12" s="15" t="s">
        <v>258</v>
      </c>
      <c r="C12" s="11" t="s">
        <v>259</v>
      </c>
      <c r="D12" s="11" t="s">
        <v>260</v>
      </c>
      <c r="E12" s="16">
        <v>35000</v>
      </c>
      <c r="F12" s="17">
        <v>336.46</v>
      </c>
      <c r="G12" s="18">
        <f t="shared" si="0"/>
        <v>3.1213933433354813E-2</v>
      </c>
    </row>
    <row r="13" spans="1:7" ht="12.95" customHeight="1">
      <c r="A13" s="14" t="s">
        <v>261</v>
      </c>
      <c r="B13" s="15" t="s">
        <v>262</v>
      </c>
      <c r="C13" s="11" t="s">
        <v>263</v>
      </c>
      <c r="D13" s="11" t="s">
        <v>264</v>
      </c>
      <c r="E13" s="16">
        <v>45722</v>
      </c>
      <c r="F13" s="17">
        <v>333.52</v>
      </c>
      <c r="G13" s="18">
        <f t="shared" si="0"/>
        <v>3.0941184921513692E-2</v>
      </c>
    </row>
    <row r="14" spans="1:7" ht="12.95" customHeight="1">
      <c r="A14" s="14" t="s">
        <v>265</v>
      </c>
      <c r="B14" s="15" t="s">
        <v>266</v>
      </c>
      <c r="C14" s="11" t="s">
        <v>267</v>
      </c>
      <c r="D14" s="11" t="s">
        <v>268</v>
      </c>
      <c r="E14" s="16">
        <v>196982</v>
      </c>
      <c r="F14" s="17">
        <v>327.08999999999997</v>
      </c>
      <c r="G14" s="18">
        <f t="shared" si="0"/>
        <v>3.0344663516364577E-2</v>
      </c>
    </row>
    <row r="15" spans="1:7" ht="12.95" customHeight="1">
      <c r="A15" s="14" t="s">
        <v>269</v>
      </c>
      <c r="B15" s="15" t="s">
        <v>270</v>
      </c>
      <c r="C15" s="11" t="s">
        <v>271</v>
      </c>
      <c r="D15" s="11" t="s">
        <v>272</v>
      </c>
      <c r="E15" s="16">
        <v>122300</v>
      </c>
      <c r="F15" s="17">
        <v>313.27</v>
      </c>
      <c r="G15" s="18">
        <f t="shared" si="0"/>
        <v>2.906255996750598E-2</v>
      </c>
    </row>
    <row r="16" spans="1:7" ht="12.95" customHeight="1">
      <c r="A16" s="14" t="s">
        <v>273</v>
      </c>
      <c r="B16" s="15" t="s">
        <v>274</v>
      </c>
      <c r="C16" s="11" t="s">
        <v>275</v>
      </c>
      <c r="D16" s="11" t="s">
        <v>276</v>
      </c>
      <c r="E16" s="16">
        <v>85000</v>
      </c>
      <c r="F16" s="17">
        <v>305.02</v>
      </c>
      <c r="G16" s="18">
        <f t="shared" si="0"/>
        <v>2.8297194245502838E-2</v>
      </c>
    </row>
    <row r="17" spans="1:7" ht="12.95" customHeight="1">
      <c r="A17" s="14" t="s">
        <v>277</v>
      </c>
      <c r="B17" s="15" t="s">
        <v>278</v>
      </c>
      <c r="C17" s="11" t="s">
        <v>279</v>
      </c>
      <c r="D17" s="11" t="s">
        <v>245</v>
      </c>
      <c r="E17" s="16">
        <v>58536</v>
      </c>
      <c r="F17" s="17">
        <v>294.73</v>
      </c>
      <c r="G17" s="18">
        <f t="shared" si="0"/>
        <v>2.734257445405892E-2</v>
      </c>
    </row>
    <row r="18" spans="1:7" ht="12.95" customHeight="1">
      <c r="A18" s="14" t="s">
        <v>280</v>
      </c>
      <c r="B18" s="15" t="s">
        <v>281</v>
      </c>
      <c r="C18" s="11" t="s">
        <v>282</v>
      </c>
      <c r="D18" s="11" t="s">
        <v>241</v>
      </c>
      <c r="E18" s="16">
        <v>75834</v>
      </c>
      <c r="F18" s="17">
        <v>293.33</v>
      </c>
      <c r="G18" s="18">
        <f t="shared" si="0"/>
        <v>2.7212694210325052E-2</v>
      </c>
    </row>
    <row r="19" spans="1:7" ht="12.95" customHeight="1">
      <c r="A19" s="14" t="s">
        <v>283</v>
      </c>
      <c r="B19" s="15" t="s">
        <v>284</v>
      </c>
      <c r="C19" s="11" t="s">
        <v>285</v>
      </c>
      <c r="D19" s="11" t="s">
        <v>286</v>
      </c>
      <c r="E19" s="16">
        <v>31000</v>
      </c>
      <c r="F19" s="17">
        <v>282.02</v>
      </c>
      <c r="G19" s="18">
        <f t="shared" si="0"/>
        <v>2.6163447384160744E-2</v>
      </c>
    </row>
    <row r="20" spans="1:7" ht="12.95" customHeight="1">
      <c r="A20" s="14" t="s">
        <v>287</v>
      </c>
      <c r="B20" s="15" t="s">
        <v>288</v>
      </c>
      <c r="C20" s="11" t="s">
        <v>289</v>
      </c>
      <c r="D20" s="11" t="s">
        <v>290</v>
      </c>
      <c r="E20" s="16">
        <v>22736</v>
      </c>
      <c r="F20" s="17">
        <v>280.43</v>
      </c>
      <c r="G20" s="18">
        <f t="shared" si="0"/>
        <v>2.6015940535920143E-2</v>
      </c>
    </row>
    <row r="21" spans="1:7" ht="12.95" customHeight="1">
      <c r="A21" s="14" t="s">
        <v>291</v>
      </c>
      <c r="B21" s="15" t="s">
        <v>292</v>
      </c>
      <c r="C21" s="11" t="s">
        <v>293</v>
      </c>
      <c r="D21" s="11" t="s">
        <v>264</v>
      </c>
      <c r="E21" s="16">
        <v>19000</v>
      </c>
      <c r="F21" s="17">
        <v>264.27999999999997</v>
      </c>
      <c r="G21" s="18">
        <f t="shared" si="0"/>
        <v>2.4517679152847319E-2</v>
      </c>
    </row>
    <row r="22" spans="1:7" ht="12.95" customHeight="1">
      <c r="A22" s="14" t="s">
        <v>294</v>
      </c>
      <c r="B22" s="15" t="s">
        <v>295</v>
      </c>
      <c r="C22" s="11" t="s">
        <v>296</v>
      </c>
      <c r="D22" s="11" t="s">
        <v>297</v>
      </c>
      <c r="E22" s="16">
        <v>9373</v>
      </c>
      <c r="F22" s="17">
        <v>257.10000000000002</v>
      </c>
      <c r="G22" s="18">
        <f t="shared" si="0"/>
        <v>2.3851579045697922E-2</v>
      </c>
    </row>
    <row r="23" spans="1:7" ht="12.95" customHeight="1">
      <c r="A23" s="14" t="s">
        <v>298</v>
      </c>
      <c r="B23" s="15" t="s">
        <v>299</v>
      </c>
      <c r="C23" s="11" t="s">
        <v>300</v>
      </c>
      <c r="D23" s="11" t="s">
        <v>241</v>
      </c>
      <c r="E23" s="16">
        <v>9000</v>
      </c>
      <c r="F23" s="17">
        <v>244.36</v>
      </c>
      <c r="G23" s="18">
        <f t="shared" si="0"/>
        <v>2.2669668827719737E-2</v>
      </c>
    </row>
    <row r="24" spans="1:7" ht="12.95" customHeight="1">
      <c r="A24" s="14" t="s">
        <v>301</v>
      </c>
      <c r="B24" s="15" t="s">
        <v>302</v>
      </c>
      <c r="C24" s="11" t="s">
        <v>303</v>
      </c>
      <c r="D24" s="11" t="s">
        <v>245</v>
      </c>
      <c r="E24" s="16">
        <v>243203</v>
      </c>
      <c r="F24" s="17">
        <v>244.3</v>
      </c>
      <c r="G24" s="18">
        <f t="shared" si="0"/>
        <v>2.2664102531559715E-2</v>
      </c>
    </row>
    <row r="25" spans="1:7" ht="12.95" customHeight="1">
      <c r="A25" s="14" t="s">
        <v>304</v>
      </c>
      <c r="B25" s="15" t="s">
        <v>305</v>
      </c>
      <c r="C25" s="11" t="s">
        <v>306</v>
      </c>
      <c r="D25" s="11" t="s">
        <v>264</v>
      </c>
      <c r="E25" s="16">
        <v>39642</v>
      </c>
      <c r="F25" s="17">
        <v>230.8</v>
      </c>
      <c r="G25" s="18">
        <f t="shared" si="0"/>
        <v>2.1411685895554571E-2</v>
      </c>
    </row>
    <row r="26" spans="1:7" ht="12.95" customHeight="1">
      <c r="A26" s="14" t="s">
        <v>307</v>
      </c>
      <c r="B26" s="15" t="s">
        <v>308</v>
      </c>
      <c r="C26" s="11" t="s">
        <v>309</v>
      </c>
      <c r="D26" s="11" t="s">
        <v>310</v>
      </c>
      <c r="E26" s="16">
        <v>92450</v>
      </c>
      <c r="F26" s="17">
        <v>230.34</v>
      </c>
      <c r="G26" s="18">
        <f t="shared" si="0"/>
        <v>2.136901095832773E-2</v>
      </c>
    </row>
    <row r="27" spans="1:7" ht="12.95" customHeight="1">
      <c r="A27" s="14" t="s">
        <v>311</v>
      </c>
      <c r="B27" s="15" t="s">
        <v>312</v>
      </c>
      <c r="C27" s="11" t="s">
        <v>313</v>
      </c>
      <c r="D27" s="11" t="s">
        <v>314</v>
      </c>
      <c r="E27" s="16">
        <v>39473</v>
      </c>
      <c r="F27" s="17">
        <v>220.2</v>
      </c>
      <c r="G27" s="18">
        <f t="shared" si="0"/>
        <v>2.0428306907283866E-2</v>
      </c>
    </row>
    <row r="28" spans="1:7" ht="12.95" customHeight="1">
      <c r="A28" s="14" t="s">
        <v>315</v>
      </c>
      <c r="B28" s="15" t="s">
        <v>316</v>
      </c>
      <c r="C28" s="11" t="s">
        <v>317</v>
      </c>
      <c r="D28" s="11" t="s">
        <v>310</v>
      </c>
      <c r="E28" s="16">
        <v>25000</v>
      </c>
      <c r="F28" s="17">
        <v>217.39</v>
      </c>
      <c r="G28" s="18">
        <f t="shared" si="0"/>
        <v>2.0167618703789462E-2</v>
      </c>
    </row>
    <row r="29" spans="1:7" ht="12.95" customHeight="1">
      <c r="A29" s="14" t="s">
        <v>318</v>
      </c>
      <c r="B29" s="15" t="s">
        <v>319</v>
      </c>
      <c r="C29" s="11" t="s">
        <v>320</v>
      </c>
      <c r="D29" s="11" t="s">
        <v>321</v>
      </c>
      <c r="E29" s="16">
        <v>6900</v>
      </c>
      <c r="F29" s="17">
        <v>202.53</v>
      </c>
      <c r="G29" s="18">
        <f t="shared" si="0"/>
        <v>1.8789032688157136E-2</v>
      </c>
    </row>
    <row r="30" spans="1:7" ht="12.95" customHeight="1">
      <c r="A30" s="14" t="s">
        <v>322</v>
      </c>
      <c r="B30" s="15" t="s">
        <v>323</v>
      </c>
      <c r="C30" s="11" t="s">
        <v>324</v>
      </c>
      <c r="D30" s="11" t="s">
        <v>286</v>
      </c>
      <c r="E30" s="16">
        <v>65000</v>
      </c>
      <c r="F30" s="17">
        <v>199.81</v>
      </c>
      <c r="G30" s="18">
        <f t="shared" si="0"/>
        <v>1.8536693928902767E-2</v>
      </c>
    </row>
    <row r="31" spans="1:7" ht="12.95" customHeight="1">
      <c r="A31" s="14" t="s">
        <v>325</v>
      </c>
      <c r="B31" s="15" t="s">
        <v>326</v>
      </c>
      <c r="C31" s="11" t="s">
        <v>327</v>
      </c>
      <c r="D31" s="11" t="s">
        <v>297</v>
      </c>
      <c r="E31" s="16">
        <v>31462</v>
      </c>
      <c r="F31" s="17">
        <v>198.07</v>
      </c>
      <c r="G31" s="18">
        <f t="shared" si="0"/>
        <v>1.8375271340262105E-2</v>
      </c>
    </row>
    <row r="32" spans="1:7" ht="12.95" customHeight="1">
      <c r="A32" s="14" t="s">
        <v>328</v>
      </c>
      <c r="B32" s="15" t="s">
        <v>329</v>
      </c>
      <c r="C32" s="11" t="s">
        <v>330</v>
      </c>
      <c r="D32" s="11" t="s">
        <v>321</v>
      </c>
      <c r="E32" s="16">
        <v>4500</v>
      </c>
      <c r="F32" s="17">
        <v>197.19</v>
      </c>
      <c r="G32" s="18">
        <f t="shared" si="0"/>
        <v>1.8293632329915103E-2</v>
      </c>
    </row>
    <row r="33" spans="1:7" ht="12.95" customHeight="1">
      <c r="A33" s="14" t="s">
        <v>331</v>
      </c>
      <c r="B33" s="15" t="s">
        <v>332</v>
      </c>
      <c r="C33" s="11" t="s">
        <v>333</v>
      </c>
      <c r="D33" s="11" t="s">
        <v>245</v>
      </c>
      <c r="E33" s="16">
        <v>55625</v>
      </c>
      <c r="F33" s="17">
        <v>197.14</v>
      </c>
      <c r="G33" s="18">
        <f t="shared" si="0"/>
        <v>1.828899374978175E-2</v>
      </c>
    </row>
    <row r="34" spans="1:7" ht="12.95" customHeight="1">
      <c r="A34" s="14" t="s">
        <v>334</v>
      </c>
      <c r="B34" s="15" t="s">
        <v>335</v>
      </c>
      <c r="C34" s="11" t="s">
        <v>336</v>
      </c>
      <c r="D34" s="11" t="s">
        <v>264</v>
      </c>
      <c r="E34" s="16">
        <v>50000</v>
      </c>
      <c r="F34" s="17">
        <v>189.15</v>
      </c>
      <c r="G34" s="18">
        <f t="shared" si="0"/>
        <v>1.7547748644472044E-2</v>
      </c>
    </row>
    <row r="35" spans="1:7" ht="12.95" customHeight="1">
      <c r="A35" s="14" t="s">
        <v>337</v>
      </c>
      <c r="B35" s="15" t="s">
        <v>338</v>
      </c>
      <c r="C35" s="11" t="s">
        <v>339</v>
      </c>
      <c r="D35" s="11" t="s">
        <v>340</v>
      </c>
      <c r="E35" s="16">
        <v>15795</v>
      </c>
      <c r="F35" s="17">
        <v>187.83</v>
      </c>
      <c r="G35" s="18">
        <f t="shared" si="0"/>
        <v>1.742529012895154E-2</v>
      </c>
    </row>
    <row r="36" spans="1:7" ht="12.95" customHeight="1">
      <c r="A36" s="14" t="s">
        <v>341</v>
      </c>
      <c r="B36" s="15" t="s">
        <v>342</v>
      </c>
      <c r="C36" s="11" t="s">
        <v>343</v>
      </c>
      <c r="D36" s="11" t="s">
        <v>344</v>
      </c>
      <c r="E36" s="16">
        <v>19318</v>
      </c>
      <c r="F36" s="17">
        <v>183.92</v>
      </c>
      <c r="G36" s="18">
        <f t="shared" si="0"/>
        <v>1.7062553162523381E-2</v>
      </c>
    </row>
    <row r="37" spans="1:7" ht="12.95" customHeight="1">
      <c r="A37" s="14" t="s">
        <v>345</v>
      </c>
      <c r="B37" s="15" t="s">
        <v>346</v>
      </c>
      <c r="C37" s="11" t="s">
        <v>347</v>
      </c>
      <c r="D37" s="11" t="s">
        <v>264</v>
      </c>
      <c r="E37" s="16">
        <v>65000</v>
      </c>
      <c r="F37" s="17">
        <v>182.46</v>
      </c>
      <c r="G37" s="18">
        <f t="shared" si="0"/>
        <v>1.6927106622629494E-2</v>
      </c>
    </row>
    <row r="38" spans="1:7" ht="12.95" customHeight="1">
      <c r="A38" s="14" t="s">
        <v>348</v>
      </c>
      <c r="B38" s="15" t="s">
        <v>349</v>
      </c>
      <c r="C38" s="11" t="s">
        <v>350</v>
      </c>
      <c r="D38" s="11" t="s">
        <v>351</v>
      </c>
      <c r="E38" s="16">
        <v>8200</v>
      </c>
      <c r="F38" s="17">
        <v>175.76</v>
      </c>
      <c r="G38" s="18">
        <f t="shared" si="0"/>
        <v>1.6305536884760274E-2</v>
      </c>
    </row>
    <row r="39" spans="1:7" ht="12.95" customHeight="1">
      <c r="A39" s="14" t="s">
        <v>352</v>
      </c>
      <c r="B39" s="15" t="s">
        <v>353</v>
      </c>
      <c r="C39" s="11" t="s">
        <v>354</v>
      </c>
      <c r="D39" s="11" t="s">
        <v>264</v>
      </c>
      <c r="E39" s="16">
        <v>13535</v>
      </c>
      <c r="F39" s="17">
        <v>174.02</v>
      </c>
      <c r="G39" s="18">
        <f t="shared" si="0"/>
        <v>1.6144114296119613E-2</v>
      </c>
    </row>
    <row r="40" spans="1:7" ht="12.95" customHeight="1">
      <c r="A40" s="14" t="s">
        <v>355</v>
      </c>
      <c r="B40" s="15" t="s">
        <v>356</v>
      </c>
      <c r="C40" s="11" t="s">
        <v>357</v>
      </c>
      <c r="D40" s="11" t="s">
        <v>358</v>
      </c>
      <c r="E40" s="16">
        <v>46709</v>
      </c>
      <c r="F40" s="17">
        <v>167.03</v>
      </c>
      <c r="G40" s="18">
        <f t="shared" si="0"/>
        <v>1.5495640793476951E-2</v>
      </c>
    </row>
    <row r="41" spans="1:7" ht="12.95" customHeight="1">
      <c r="A41" s="14" t="s">
        <v>359</v>
      </c>
      <c r="B41" s="15" t="s">
        <v>360</v>
      </c>
      <c r="C41" s="11" t="s">
        <v>361</v>
      </c>
      <c r="D41" s="11" t="s">
        <v>252</v>
      </c>
      <c r="E41" s="16">
        <v>605</v>
      </c>
      <c r="F41" s="17">
        <v>162.88999999999999</v>
      </c>
      <c r="G41" s="18">
        <f t="shared" si="0"/>
        <v>1.5111566358435372E-2</v>
      </c>
    </row>
    <row r="42" spans="1:7" ht="12.95" customHeight="1">
      <c r="A42" s="14" t="s">
        <v>362</v>
      </c>
      <c r="B42" s="15" t="s">
        <v>363</v>
      </c>
      <c r="C42" s="11" t="s">
        <v>364</v>
      </c>
      <c r="D42" s="11" t="s">
        <v>264</v>
      </c>
      <c r="E42" s="16">
        <v>98000</v>
      </c>
      <c r="F42" s="17">
        <v>159.88999999999999</v>
      </c>
      <c r="G42" s="18">
        <f t="shared" si="0"/>
        <v>1.483325155043423E-2</v>
      </c>
    </row>
    <row r="43" spans="1:7" ht="12.95" customHeight="1">
      <c r="A43" s="14" t="s">
        <v>365</v>
      </c>
      <c r="B43" s="15" t="s">
        <v>366</v>
      </c>
      <c r="C43" s="11" t="s">
        <v>367</v>
      </c>
      <c r="D43" s="11" t="s">
        <v>368</v>
      </c>
      <c r="E43" s="16">
        <v>35789</v>
      </c>
      <c r="F43" s="17">
        <v>158.87</v>
      </c>
      <c r="G43" s="18">
        <f t="shared" si="0"/>
        <v>1.4738624515713842E-2</v>
      </c>
    </row>
    <row r="44" spans="1:7" ht="12.95" customHeight="1">
      <c r="A44" s="14" t="s">
        <v>369</v>
      </c>
      <c r="B44" s="15" t="s">
        <v>370</v>
      </c>
      <c r="C44" s="11" t="s">
        <v>371</v>
      </c>
      <c r="D44" s="11" t="s">
        <v>372</v>
      </c>
      <c r="E44" s="16">
        <v>3200</v>
      </c>
      <c r="F44" s="17">
        <v>149.88999999999999</v>
      </c>
      <c r="G44" s="18">
        <f t="shared" si="0"/>
        <v>1.3905535523763755E-2</v>
      </c>
    </row>
    <row r="45" spans="1:7" ht="12.95" customHeight="1">
      <c r="A45" s="14" t="s">
        <v>373</v>
      </c>
      <c r="B45" s="15" t="s">
        <v>374</v>
      </c>
      <c r="C45" s="11" t="s">
        <v>375</v>
      </c>
      <c r="D45" s="11" t="s">
        <v>372</v>
      </c>
      <c r="E45" s="16">
        <v>24500</v>
      </c>
      <c r="F45" s="17">
        <v>148.84</v>
      </c>
      <c r="G45" s="18">
        <f t="shared" si="0"/>
        <v>1.3808125340963356E-2</v>
      </c>
    </row>
    <row r="46" spans="1:7" ht="12.95" customHeight="1">
      <c r="A46" s="14" t="s">
        <v>376</v>
      </c>
      <c r="B46" s="15" t="s">
        <v>377</v>
      </c>
      <c r="C46" s="11" t="s">
        <v>378</v>
      </c>
      <c r="D46" s="11" t="s">
        <v>310</v>
      </c>
      <c r="E46" s="16">
        <v>10054</v>
      </c>
      <c r="F46" s="17">
        <v>148.47999999999999</v>
      </c>
      <c r="G46" s="18">
        <f t="shared" si="0"/>
        <v>1.3774727564003218E-2</v>
      </c>
    </row>
    <row r="47" spans="1:7" ht="12.95" customHeight="1">
      <c r="A47" s="14" t="s">
        <v>379</v>
      </c>
      <c r="B47" s="15" t="s">
        <v>380</v>
      </c>
      <c r="C47" s="11" t="s">
        <v>381</v>
      </c>
      <c r="D47" s="11" t="s">
        <v>382</v>
      </c>
      <c r="E47" s="16">
        <v>34000</v>
      </c>
      <c r="F47" s="17">
        <v>141.91999999999999</v>
      </c>
      <c r="G47" s="18">
        <f t="shared" si="0"/>
        <v>1.3166145850507386E-2</v>
      </c>
    </row>
    <row r="48" spans="1:7" ht="12.95" customHeight="1">
      <c r="A48" s="14" t="s">
        <v>383</v>
      </c>
      <c r="B48" s="15" t="s">
        <v>384</v>
      </c>
      <c r="C48" s="11" t="s">
        <v>385</v>
      </c>
      <c r="D48" s="11" t="s">
        <v>264</v>
      </c>
      <c r="E48" s="16">
        <v>144650</v>
      </c>
      <c r="F48" s="17">
        <v>138.57</v>
      </c>
      <c r="G48" s="18">
        <f t="shared" si="0"/>
        <v>1.2855360981572776E-2</v>
      </c>
    </row>
    <row r="49" spans="1:7" ht="12.95" customHeight="1">
      <c r="A49" s="14" t="s">
        <v>386</v>
      </c>
      <c r="B49" s="15" t="s">
        <v>387</v>
      </c>
      <c r="C49" s="11" t="s">
        <v>388</v>
      </c>
      <c r="D49" s="11" t="s">
        <v>286</v>
      </c>
      <c r="E49" s="16">
        <v>17000</v>
      </c>
      <c r="F49" s="17">
        <v>125.01</v>
      </c>
      <c r="G49" s="18">
        <f t="shared" si="0"/>
        <v>1.1597378049407614E-2</v>
      </c>
    </row>
    <row r="50" spans="1:7" ht="12.95" customHeight="1">
      <c r="A50" s="14" t="s">
        <v>389</v>
      </c>
      <c r="B50" s="15" t="s">
        <v>390</v>
      </c>
      <c r="C50" s="11" t="s">
        <v>391</v>
      </c>
      <c r="D50" s="11" t="s">
        <v>241</v>
      </c>
      <c r="E50" s="16">
        <v>138627</v>
      </c>
      <c r="F50" s="17">
        <v>100.99</v>
      </c>
      <c r="G50" s="18">
        <f t="shared" si="0"/>
        <v>9.3690041533451302E-3</v>
      </c>
    </row>
    <row r="51" spans="1:7" ht="12.95" customHeight="1">
      <c r="A51" s="14" t="s">
        <v>392</v>
      </c>
      <c r="B51" s="15" t="s">
        <v>393</v>
      </c>
      <c r="C51" s="11" t="s">
        <v>394</v>
      </c>
      <c r="D51" s="11" t="s">
        <v>310</v>
      </c>
      <c r="E51" s="16">
        <v>1973</v>
      </c>
      <c r="F51" s="17">
        <v>5.62</v>
      </c>
      <c r="G51" s="18">
        <f t="shared" si="0"/>
        <v>5.2137640698880717E-4</v>
      </c>
    </row>
    <row r="52" spans="1:7" ht="12.95" customHeight="1">
      <c r="A52" s="1"/>
      <c r="B52" s="10" t="s">
        <v>30</v>
      </c>
      <c r="C52" s="11" t="s">
        <v>1</v>
      </c>
      <c r="D52" s="11" t="s">
        <v>1</v>
      </c>
      <c r="E52" s="11" t="s">
        <v>1</v>
      </c>
      <c r="F52" s="19">
        <v>10425.85</v>
      </c>
      <c r="G52" s="20">
        <f>SUM(G7:G51)</f>
        <v>0.96722281366623764</v>
      </c>
    </row>
    <row r="53" spans="1:7" ht="12.95" customHeight="1">
      <c r="A53" s="1"/>
      <c r="B53" s="10" t="s">
        <v>395</v>
      </c>
      <c r="C53" s="11" t="s">
        <v>1</v>
      </c>
      <c r="D53" s="11" t="s">
        <v>1</v>
      </c>
      <c r="E53" s="11" t="s">
        <v>1</v>
      </c>
      <c r="F53" s="1"/>
      <c r="G53" s="13" t="s">
        <v>1</v>
      </c>
    </row>
    <row r="54" spans="1:7" ht="12.95" customHeight="1">
      <c r="A54" s="14" t="s">
        <v>396</v>
      </c>
      <c r="B54" s="15" t="s">
        <v>855</v>
      </c>
      <c r="C54" s="11" t="s">
        <v>1</v>
      </c>
      <c r="D54" s="11" t="s">
        <v>297</v>
      </c>
      <c r="E54" s="16">
        <v>407</v>
      </c>
      <c r="F54" s="17">
        <v>1.48</v>
      </c>
      <c r="G54" s="18">
        <f>+F54/$F$62</f>
        <v>1.3730197194723035E-4</v>
      </c>
    </row>
    <row r="55" spans="1:7" ht="12.95" customHeight="1">
      <c r="A55" s="1"/>
      <c r="B55" s="10" t="s">
        <v>30</v>
      </c>
      <c r="C55" s="11" t="s">
        <v>1</v>
      </c>
      <c r="D55" s="11" t="s">
        <v>1</v>
      </c>
      <c r="E55" s="11" t="s">
        <v>1</v>
      </c>
      <c r="F55" s="19">
        <v>1.48</v>
      </c>
      <c r="G55" s="20">
        <v>1E-4</v>
      </c>
    </row>
    <row r="56" spans="1:7" ht="12.95" customHeight="1">
      <c r="A56" s="1"/>
      <c r="B56" s="21" t="s">
        <v>119</v>
      </c>
      <c r="C56" s="22" t="s">
        <v>1</v>
      </c>
      <c r="D56" s="23" t="s">
        <v>1</v>
      </c>
      <c r="E56" s="22" t="s">
        <v>1</v>
      </c>
      <c r="F56" s="19">
        <v>10427.33</v>
      </c>
      <c r="G56" s="20">
        <f>+G52+G55</f>
        <v>0.96732281366623762</v>
      </c>
    </row>
    <row r="57" spans="1:7" ht="12.95" customHeight="1">
      <c r="A57" s="1"/>
      <c r="B57" s="10" t="s">
        <v>120</v>
      </c>
      <c r="C57" s="11" t="s">
        <v>1</v>
      </c>
      <c r="D57" s="11" t="s">
        <v>1</v>
      </c>
      <c r="E57" s="11" t="s">
        <v>1</v>
      </c>
      <c r="F57" s="1"/>
      <c r="G57" s="13" t="s">
        <v>1</v>
      </c>
    </row>
    <row r="58" spans="1:7" ht="12.95" customHeight="1">
      <c r="A58" s="14" t="s">
        <v>121</v>
      </c>
      <c r="B58" s="15" t="s">
        <v>122</v>
      </c>
      <c r="C58" s="11" t="s">
        <v>1</v>
      </c>
      <c r="D58" s="11" t="s">
        <v>123</v>
      </c>
      <c r="E58" s="16"/>
      <c r="F58" s="17">
        <v>448</v>
      </c>
      <c r="G58" s="18">
        <f>+F58/$F$62</f>
        <v>4.1561677994837294E-2</v>
      </c>
    </row>
    <row r="59" spans="1:7" ht="12.95" customHeight="1">
      <c r="A59" s="1"/>
      <c r="B59" s="10" t="s">
        <v>30</v>
      </c>
      <c r="C59" s="11" t="s">
        <v>1</v>
      </c>
      <c r="D59" s="11" t="s">
        <v>1</v>
      </c>
      <c r="E59" s="11" t="s">
        <v>1</v>
      </c>
      <c r="F59" s="19">
        <v>448</v>
      </c>
      <c r="G59" s="20">
        <f>+G58</f>
        <v>4.1561677994837294E-2</v>
      </c>
    </row>
    <row r="60" spans="1:7" ht="12.95" customHeight="1">
      <c r="A60" s="1"/>
      <c r="B60" s="21" t="s">
        <v>119</v>
      </c>
      <c r="C60" s="22" t="s">
        <v>1</v>
      </c>
      <c r="D60" s="23" t="s">
        <v>1</v>
      </c>
      <c r="E60" s="22" t="s">
        <v>1</v>
      </c>
      <c r="F60" s="19">
        <v>448</v>
      </c>
      <c r="G60" s="20">
        <f>+G59</f>
        <v>4.1561677994837294E-2</v>
      </c>
    </row>
    <row r="61" spans="1:7" ht="12.95" customHeight="1">
      <c r="A61" s="1"/>
      <c r="B61" s="21" t="s">
        <v>124</v>
      </c>
      <c r="C61" s="11" t="s">
        <v>1</v>
      </c>
      <c r="D61" s="23" t="s">
        <v>1</v>
      </c>
      <c r="E61" s="11" t="s">
        <v>1</v>
      </c>
      <c r="F61" s="24">
        <f>-125.49+29.32</f>
        <v>-96.169999999999987</v>
      </c>
      <c r="G61" s="20">
        <v>-8.8999999999999999E-3</v>
      </c>
    </row>
    <row r="62" spans="1:7" ht="12.95" customHeight="1" thickBot="1">
      <c r="A62" s="1"/>
      <c r="B62" s="25" t="s">
        <v>125</v>
      </c>
      <c r="C62" s="26" t="s">
        <v>1</v>
      </c>
      <c r="D62" s="26" t="s">
        <v>1</v>
      </c>
      <c r="E62" s="26" t="s">
        <v>1</v>
      </c>
      <c r="F62" s="27">
        <v>10779.160554</v>
      </c>
      <c r="G62" s="28">
        <f>+G56+G60+G61</f>
        <v>0.99998449166107484</v>
      </c>
    </row>
    <row r="63" spans="1:7" ht="12.95" customHeight="1">
      <c r="A63" s="1"/>
      <c r="B63" s="4" t="s">
        <v>1</v>
      </c>
      <c r="C63" s="1"/>
      <c r="D63" s="1"/>
      <c r="E63" s="1"/>
      <c r="F63" s="1"/>
      <c r="G63" s="1"/>
    </row>
    <row r="64" spans="1:7" ht="12.95" customHeight="1">
      <c r="A64" s="1"/>
      <c r="B64" s="2" t="s">
        <v>123</v>
      </c>
      <c r="C64" s="1"/>
      <c r="D64" s="1"/>
      <c r="E64" s="1"/>
      <c r="F64" s="69"/>
      <c r="G64" s="1"/>
    </row>
    <row r="65" spans="1:7" ht="12.95" customHeight="1">
      <c r="A65" s="1"/>
      <c r="B65" s="2" t="s">
        <v>126</v>
      </c>
      <c r="C65" s="1"/>
      <c r="D65" s="1"/>
      <c r="E65" s="1"/>
      <c r="F65" s="1"/>
      <c r="G65" s="1"/>
    </row>
    <row r="66" spans="1:7" ht="12.95" customHeight="1">
      <c r="A66" s="1"/>
      <c r="B66" s="2" t="s">
        <v>127</v>
      </c>
      <c r="C66" s="1"/>
      <c r="D66" s="1"/>
      <c r="E66" s="1"/>
      <c r="F66" s="1"/>
      <c r="G66" s="1"/>
    </row>
    <row r="67" spans="1:7" ht="12.95" customHeight="1">
      <c r="A67" s="1"/>
      <c r="B67" s="2" t="s">
        <v>1</v>
      </c>
      <c r="C67" s="1"/>
      <c r="D67" s="1"/>
      <c r="E67" s="1"/>
      <c r="F67" s="1"/>
      <c r="G67" s="1"/>
    </row>
    <row r="68" spans="1:7" ht="12.95" customHeight="1">
      <c r="A68" s="1"/>
      <c r="B68" s="2" t="s">
        <v>1</v>
      </c>
      <c r="C68" s="1"/>
      <c r="D68" s="1"/>
      <c r="E68" s="1"/>
      <c r="F68" s="1"/>
      <c r="G68" s="1"/>
    </row>
  </sheetData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8"/>
  <sheetViews>
    <sheetView topLeftCell="A22" zoomScaleNormal="100" workbookViewId="0">
      <selection activeCell="D19" sqref="D19"/>
    </sheetView>
  </sheetViews>
  <sheetFormatPr defaultRowHeight="12.75"/>
  <cols>
    <col min="1" max="1" width="4.7109375" customWidth="1"/>
    <col min="2" max="2" width="69.42578125" bestFit="1" customWidth="1"/>
    <col min="3" max="3" width="13.85546875" bestFit="1" customWidth="1"/>
    <col min="4" max="4" width="12.7109375" bestFit="1" customWidth="1"/>
    <col min="5" max="5" width="8.85546875" bestFit="1" customWidth="1"/>
    <col min="6" max="6" width="20.85546875" bestFit="1" customWidth="1"/>
    <col min="7" max="7" width="13.7109375" bestFit="1" customWidth="1"/>
  </cols>
  <sheetData>
    <row r="1" spans="1:7" ht="15.95" customHeight="1">
      <c r="A1" s="1"/>
      <c r="B1" s="2" t="s">
        <v>397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 thickBo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5</v>
      </c>
      <c r="E4" s="8" t="s">
        <v>6</v>
      </c>
      <c r="F4" s="8" t="s">
        <v>853</v>
      </c>
      <c r="G4" s="9" t="s">
        <v>854</v>
      </c>
    </row>
    <row r="5" spans="1:7" ht="12.95" customHeight="1">
      <c r="A5" s="1"/>
      <c r="B5" s="10" t="s">
        <v>129</v>
      </c>
      <c r="C5" s="11" t="s">
        <v>1</v>
      </c>
      <c r="D5" s="11" t="s">
        <v>1</v>
      </c>
      <c r="E5" s="11" t="s">
        <v>1</v>
      </c>
      <c r="F5" s="1"/>
      <c r="G5" s="13" t="s">
        <v>1</v>
      </c>
    </row>
    <row r="6" spans="1:7" ht="12.95" customHeight="1">
      <c r="A6" s="1"/>
      <c r="B6" s="10" t="s">
        <v>130</v>
      </c>
      <c r="C6" s="11" t="s">
        <v>1</v>
      </c>
      <c r="D6" s="11" t="s">
        <v>1</v>
      </c>
      <c r="E6" s="11" t="s">
        <v>1</v>
      </c>
      <c r="F6" s="1"/>
      <c r="G6" s="13" t="s">
        <v>1</v>
      </c>
    </row>
    <row r="7" spans="1:7" ht="12.95" customHeight="1">
      <c r="A7" s="14" t="s">
        <v>398</v>
      </c>
      <c r="B7" s="15" t="s">
        <v>399</v>
      </c>
      <c r="C7" s="11" t="s">
        <v>400</v>
      </c>
      <c r="D7" s="11" t="s">
        <v>118</v>
      </c>
      <c r="E7" s="16">
        <v>3500000</v>
      </c>
      <c r="F7" s="17">
        <v>3436.65</v>
      </c>
      <c r="G7" s="18">
        <v>9.9099999999999994E-2</v>
      </c>
    </row>
    <row r="8" spans="1:7" ht="12.95" customHeight="1">
      <c r="A8" s="14" t="s">
        <v>135</v>
      </c>
      <c r="B8" s="15" t="s">
        <v>136</v>
      </c>
      <c r="C8" s="11" t="s">
        <v>137</v>
      </c>
      <c r="D8" s="11" t="s">
        <v>138</v>
      </c>
      <c r="E8" s="16">
        <v>3000000</v>
      </c>
      <c r="F8" s="17">
        <v>2996.06</v>
      </c>
      <c r="G8" s="18">
        <v>8.6400000000000005E-2</v>
      </c>
    </row>
    <row r="9" spans="1:7" ht="12.95" customHeight="1">
      <c r="A9" s="14" t="s">
        <v>143</v>
      </c>
      <c r="B9" s="15" t="s">
        <v>144</v>
      </c>
      <c r="C9" s="11" t="s">
        <v>145</v>
      </c>
      <c r="D9" s="11" t="s">
        <v>146</v>
      </c>
      <c r="E9" s="16">
        <v>2450000</v>
      </c>
      <c r="F9" s="17">
        <v>2467.09</v>
      </c>
      <c r="G9" s="18">
        <v>7.1199999999999999E-2</v>
      </c>
    </row>
    <row r="10" spans="1:7" ht="12.95" customHeight="1">
      <c r="A10" s="14" t="s">
        <v>401</v>
      </c>
      <c r="B10" s="15" t="s">
        <v>402</v>
      </c>
      <c r="C10" s="11" t="s">
        <v>403</v>
      </c>
      <c r="D10" s="11" t="s">
        <v>169</v>
      </c>
      <c r="E10" s="16">
        <v>2500000</v>
      </c>
      <c r="F10" s="17">
        <v>2467.0700000000002</v>
      </c>
      <c r="G10" s="18">
        <v>7.1099999999999997E-2</v>
      </c>
    </row>
    <row r="11" spans="1:7" ht="12.95" customHeight="1">
      <c r="A11" s="14" t="s">
        <v>185</v>
      </c>
      <c r="B11" s="15" t="s">
        <v>186</v>
      </c>
      <c r="C11" s="11" t="s">
        <v>187</v>
      </c>
      <c r="D11" s="11" t="s">
        <v>188</v>
      </c>
      <c r="E11" s="16">
        <v>1700000</v>
      </c>
      <c r="F11" s="17">
        <v>1693.33</v>
      </c>
      <c r="G11" s="18">
        <v>4.8800000000000003E-2</v>
      </c>
    </row>
    <row r="12" spans="1:7" ht="12.95" customHeight="1">
      <c r="A12" s="14" t="s">
        <v>156</v>
      </c>
      <c r="B12" s="15" t="s">
        <v>157</v>
      </c>
      <c r="C12" s="11" t="s">
        <v>158</v>
      </c>
      <c r="D12" s="11" t="s">
        <v>142</v>
      </c>
      <c r="E12" s="16">
        <v>1600000</v>
      </c>
      <c r="F12" s="17">
        <v>1598.01</v>
      </c>
      <c r="G12" s="18">
        <v>4.6100000000000002E-2</v>
      </c>
    </row>
    <row r="13" spans="1:7" ht="12.95" customHeight="1">
      <c r="A13" s="14" t="s">
        <v>150</v>
      </c>
      <c r="B13" s="15" t="s">
        <v>151</v>
      </c>
      <c r="C13" s="11" t="s">
        <v>152</v>
      </c>
      <c r="D13" s="11" t="s">
        <v>142</v>
      </c>
      <c r="E13" s="16">
        <v>1500000</v>
      </c>
      <c r="F13" s="17">
        <v>1495.53</v>
      </c>
      <c r="G13" s="18">
        <v>4.3099999999999999E-2</v>
      </c>
    </row>
    <row r="14" spans="1:7" ht="12.95" customHeight="1">
      <c r="A14" s="14" t="s">
        <v>404</v>
      </c>
      <c r="B14" s="15" t="s">
        <v>405</v>
      </c>
      <c r="C14" s="11" t="s">
        <v>406</v>
      </c>
      <c r="D14" s="11" t="s">
        <v>188</v>
      </c>
      <c r="E14" s="16">
        <v>1500000</v>
      </c>
      <c r="F14" s="17">
        <v>1490.18</v>
      </c>
      <c r="G14" s="18">
        <v>4.2999999999999997E-2</v>
      </c>
    </row>
    <row r="15" spans="1:7" ht="12.95" customHeight="1">
      <c r="A15" s="14" t="s">
        <v>170</v>
      </c>
      <c r="B15" s="15" t="s">
        <v>171</v>
      </c>
      <c r="C15" s="11" t="s">
        <v>172</v>
      </c>
      <c r="D15" s="11" t="s">
        <v>169</v>
      </c>
      <c r="E15" s="16">
        <v>1100000</v>
      </c>
      <c r="F15" s="17">
        <v>1091.21</v>
      </c>
      <c r="G15" s="18">
        <v>3.15E-2</v>
      </c>
    </row>
    <row r="16" spans="1:7" ht="12.95" customHeight="1">
      <c r="A16" s="14" t="s">
        <v>407</v>
      </c>
      <c r="B16" s="15" t="s">
        <v>408</v>
      </c>
      <c r="C16" s="11" t="s">
        <v>409</v>
      </c>
      <c r="D16" s="11" t="s">
        <v>118</v>
      </c>
      <c r="E16" s="16">
        <v>1000000</v>
      </c>
      <c r="F16" s="17">
        <v>1009.1</v>
      </c>
      <c r="G16" s="18">
        <v>2.9100000000000001E-2</v>
      </c>
    </row>
    <row r="17" spans="1:7" ht="12.95" customHeight="1">
      <c r="A17" s="14" t="s">
        <v>179</v>
      </c>
      <c r="B17" s="15" t="s">
        <v>180</v>
      </c>
      <c r="C17" s="11" t="s">
        <v>181</v>
      </c>
      <c r="D17" s="11" t="s">
        <v>146</v>
      </c>
      <c r="E17" s="16">
        <v>1000000</v>
      </c>
      <c r="F17" s="17">
        <v>1006.64</v>
      </c>
      <c r="G17" s="18">
        <v>2.9000000000000001E-2</v>
      </c>
    </row>
    <row r="18" spans="1:7" ht="12.95" customHeight="1">
      <c r="A18" s="14" t="s">
        <v>410</v>
      </c>
      <c r="B18" s="15" t="s">
        <v>411</v>
      </c>
      <c r="C18" s="11" t="s">
        <v>412</v>
      </c>
      <c r="D18" s="11" t="s">
        <v>188</v>
      </c>
      <c r="E18" s="16">
        <v>500000</v>
      </c>
      <c r="F18" s="17">
        <v>510.57</v>
      </c>
      <c r="G18" s="18">
        <v>1.47E-2</v>
      </c>
    </row>
    <row r="19" spans="1:7" ht="12.95" customHeight="1">
      <c r="A19" s="14" t="s">
        <v>139</v>
      </c>
      <c r="B19" s="15" t="s">
        <v>140</v>
      </c>
      <c r="C19" s="11" t="s">
        <v>141</v>
      </c>
      <c r="D19" s="11" t="s">
        <v>874</v>
      </c>
      <c r="E19" s="16">
        <v>500000</v>
      </c>
      <c r="F19" s="17">
        <v>497.51</v>
      </c>
      <c r="G19" s="18">
        <v>1.43E-2</v>
      </c>
    </row>
    <row r="20" spans="1:7" ht="12.95" customHeight="1">
      <c r="A20" s="14" t="s">
        <v>153</v>
      </c>
      <c r="B20" s="15" t="s">
        <v>154</v>
      </c>
      <c r="C20" s="11" t="s">
        <v>155</v>
      </c>
      <c r="D20" s="11" t="s">
        <v>134</v>
      </c>
      <c r="E20" s="16">
        <v>400000</v>
      </c>
      <c r="F20" s="17">
        <v>400.16</v>
      </c>
      <c r="G20" s="18">
        <v>1.15E-2</v>
      </c>
    </row>
    <row r="21" spans="1:7" ht="12.95" customHeight="1">
      <c r="A21" s="14" t="s">
        <v>413</v>
      </c>
      <c r="B21" s="15" t="s">
        <v>414</v>
      </c>
      <c r="C21" s="11" t="s">
        <v>415</v>
      </c>
      <c r="D21" s="11" t="s">
        <v>134</v>
      </c>
      <c r="E21" s="16">
        <v>300000</v>
      </c>
      <c r="F21" s="17">
        <v>302.93</v>
      </c>
      <c r="G21" s="18">
        <v>8.6999999999999994E-3</v>
      </c>
    </row>
    <row r="22" spans="1:7" ht="12.95" customHeight="1">
      <c r="A22" s="14" t="s">
        <v>416</v>
      </c>
      <c r="B22" s="15" t="s">
        <v>417</v>
      </c>
      <c r="C22" s="11" t="s">
        <v>418</v>
      </c>
      <c r="D22" s="11" t="s">
        <v>118</v>
      </c>
      <c r="E22" s="16">
        <v>125000</v>
      </c>
      <c r="F22" s="17">
        <v>128.44</v>
      </c>
      <c r="G22" s="18">
        <v>3.7000000000000002E-3</v>
      </c>
    </row>
    <row r="23" spans="1:7" ht="12.95" customHeight="1">
      <c r="A23" s="14" t="s">
        <v>147</v>
      </c>
      <c r="B23" s="15" t="s">
        <v>148</v>
      </c>
      <c r="C23" s="11" t="s">
        <v>149</v>
      </c>
      <c r="D23" s="11" t="s">
        <v>142</v>
      </c>
      <c r="E23" s="16">
        <v>100000</v>
      </c>
      <c r="F23" s="17">
        <v>100.22</v>
      </c>
      <c r="G23" s="18">
        <v>2.8999999999999998E-3</v>
      </c>
    </row>
    <row r="24" spans="1:7" ht="12.95" customHeight="1">
      <c r="A24" s="14" t="s">
        <v>419</v>
      </c>
      <c r="B24" s="15" t="s">
        <v>420</v>
      </c>
      <c r="C24" s="11" t="s">
        <v>421</v>
      </c>
      <c r="D24" s="11" t="s">
        <v>146</v>
      </c>
      <c r="E24" s="16">
        <v>50000</v>
      </c>
      <c r="F24" s="17">
        <v>50.02</v>
      </c>
      <c r="G24" s="18">
        <v>1.4E-3</v>
      </c>
    </row>
    <row r="25" spans="1:7" ht="12.95" customHeight="1">
      <c r="A25" s="14" t="s">
        <v>422</v>
      </c>
      <c r="B25" s="15" t="s">
        <v>423</v>
      </c>
      <c r="C25" s="11" t="s">
        <v>424</v>
      </c>
      <c r="D25" s="11" t="s">
        <v>188</v>
      </c>
      <c r="E25" s="16">
        <v>30000</v>
      </c>
      <c r="F25" s="17">
        <v>30.1</v>
      </c>
      <c r="G25" s="18">
        <v>8.9999999999999998E-4</v>
      </c>
    </row>
    <row r="26" spans="1:7" ht="12.95" customHeight="1">
      <c r="A26" s="14" t="s">
        <v>425</v>
      </c>
      <c r="B26" s="15" t="s">
        <v>426</v>
      </c>
      <c r="C26" s="11" t="s">
        <v>427</v>
      </c>
      <c r="D26" s="11" t="s">
        <v>188</v>
      </c>
      <c r="E26" s="16">
        <v>20000</v>
      </c>
      <c r="F26" s="17">
        <v>20.18</v>
      </c>
      <c r="G26" s="18">
        <v>5.9999999999999995E-4</v>
      </c>
    </row>
    <row r="27" spans="1:7" ht="12.95" customHeight="1">
      <c r="A27" s="1"/>
      <c r="B27" s="10" t="s">
        <v>30</v>
      </c>
      <c r="C27" s="11" t="s">
        <v>1</v>
      </c>
      <c r="D27" s="11" t="s">
        <v>1</v>
      </c>
      <c r="E27" s="11" t="s">
        <v>1</v>
      </c>
      <c r="F27" s="19">
        <v>22791</v>
      </c>
      <c r="G27" s="20">
        <v>0.65710000000000002</v>
      </c>
    </row>
    <row r="28" spans="1:7" ht="12.95" customHeight="1">
      <c r="A28" s="1"/>
      <c r="B28" s="10" t="s">
        <v>189</v>
      </c>
      <c r="C28" s="11" t="s">
        <v>1</v>
      </c>
      <c r="D28" s="11" t="s">
        <v>1</v>
      </c>
      <c r="E28" s="11" t="s">
        <v>1</v>
      </c>
      <c r="F28" s="1"/>
      <c r="G28" s="13" t="s">
        <v>1</v>
      </c>
    </row>
    <row r="29" spans="1:7" ht="12.95" customHeight="1">
      <c r="A29" s="14" t="s">
        <v>428</v>
      </c>
      <c r="B29" s="15" t="s">
        <v>429</v>
      </c>
      <c r="C29" s="11" t="s">
        <v>430</v>
      </c>
      <c r="D29" s="11" t="s">
        <v>431</v>
      </c>
      <c r="E29" s="16">
        <v>1134000</v>
      </c>
      <c r="F29" s="17">
        <v>1141.19</v>
      </c>
      <c r="G29" s="18">
        <v>3.2899999999999999E-2</v>
      </c>
    </row>
    <row r="30" spans="1:7" ht="12.95" customHeight="1">
      <c r="A30" s="14" t="s">
        <v>432</v>
      </c>
      <c r="B30" s="15" t="s">
        <v>433</v>
      </c>
      <c r="C30" s="11" t="s">
        <v>434</v>
      </c>
      <c r="D30" s="11" t="s">
        <v>431</v>
      </c>
      <c r="E30" s="16">
        <v>1134000</v>
      </c>
      <c r="F30" s="17">
        <v>1140.3</v>
      </c>
      <c r="G30" s="18">
        <v>3.2899999999999999E-2</v>
      </c>
    </row>
    <row r="31" spans="1:7" ht="12.95" customHeight="1">
      <c r="A31" s="14" t="s">
        <v>435</v>
      </c>
      <c r="B31" s="15" t="s">
        <v>436</v>
      </c>
      <c r="C31" s="11" t="s">
        <v>437</v>
      </c>
      <c r="D31" s="11" t="s">
        <v>431</v>
      </c>
      <c r="E31" s="16">
        <v>1134000</v>
      </c>
      <c r="F31" s="17">
        <v>1138.31</v>
      </c>
      <c r="G31" s="18">
        <v>3.2800000000000003E-2</v>
      </c>
    </row>
    <row r="32" spans="1:7" ht="12.95" customHeight="1">
      <c r="A32" s="14" t="s">
        <v>190</v>
      </c>
      <c r="B32" s="15" t="s">
        <v>191</v>
      </c>
      <c r="C32" s="11" t="s">
        <v>192</v>
      </c>
      <c r="D32" s="11" t="s">
        <v>193</v>
      </c>
      <c r="E32" s="16">
        <v>800000</v>
      </c>
      <c r="F32" s="17">
        <v>850.38</v>
      </c>
      <c r="G32" s="18">
        <v>2.4500000000000001E-2</v>
      </c>
    </row>
    <row r="33" spans="1:7" ht="12.95" customHeight="1">
      <c r="A33" s="1"/>
      <c r="B33" s="10" t="s">
        <v>30</v>
      </c>
      <c r="C33" s="11" t="s">
        <v>1</v>
      </c>
      <c r="D33" s="11" t="s">
        <v>1</v>
      </c>
      <c r="E33" s="11" t="s">
        <v>1</v>
      </c>
      <c r="F33" s="19">
        <v>4270.18</v>
      </c>
      <c r="G33" s="20">
        <v>0.1231</v>
      </c>
    </row>
    <row r="34" spans="1:7" ht="12.95" customHeight="1">
      <c r="A34" s="1"/>
      <c r="B34" s="21" t="s">
        <v>119</v>
      </c>
      <c r="C34" s="22" t="s">
        <v>1</v>
      </c>
      <c r="D34" s="23" t="s">
        <v>1</v>
      </c>
      <c r="E34" s="22" t="s">
        <v>1</v>
      </c>
      <c r="F34" s="19">
        <v>27061.18</v>
      </c>
      <c r="G34" s="20">
        <v>0.7802</v>
      </c>
    </row>
    <row r="35" spans="1:7" ht="12.95" customHeight="1">
      <c r="A35" s="1"/>
      <c r="B35" s="10" t="s">
        <v>7</v>
      </c>
      <c r="C35" s="11" t="s">
        <v>1</v>
      </c>
      <c r="D35" s="11" t="s">
        <v>1</v>
      </c>
      <c r="E35" s="11" t="s">
        <v>1</v>
      </c>
      <c r="F35" s="1"/>
      <c r="G35" s="13" t="s">
        <v>1</v>
      </c>
    </row>
    <row r="36" spans="1:7" ht="12.95" customHeight="1">
      <c r="A36" s="1"/>
      <c r="B36" s="10" t="s">
        <v>8</v>
      </c>
      <c r="C36" s="11" t="s">
        <v>1</v>
      </c>
      <c r="D36" s="11" t="s">
        <v>1</v>
      </c>
      <c r="E36" s="11" t="s">
        <v>1</v>
      </c>
      <c r="F36" s="1"/>
      <c r="G36" s="13" t="s">
        <v>1</v>
      </c>
    </row>
    <row r="37" spans="1:7" ht="12.95" customHeight="1">
      <c r="A37" s="14" t="s">
        <v>438</v>
      </c>
      <c r="B37" s="15" t="s">
        <v>439</v>
      </c>
      <c r="C37" s="11" t="s">
        <v>440</v>
      </c>
      <c r="D37" s="11" t="s">
        <v>12</v>
      </c>
      <c r="E37" s="16">
        <v>2500000</v>
      </c>
      <c r="F37" s="17">
        <v>2442.77</v>
      </c>
      <c r="G37" s="18">
        <v>7.0400000000000004E-2</v>
      </c>
    </row>
    <row r="38" spans="1:7" ht="12.95" customHeight="1">
      <c r="A38" s="14" t="s">
        <v>16</v>
      </c>
      <c r="B38" s="15" t="s">
        <v>17</v>
      </c>
      <c r="C38" s="11" t="s">
        <v>18</v>
      </c>
      <c r="D38" s="11" t="s">
        <v>19</v>
      </c>
      <c r="E38" s="16">
        <v>1500000</v>
      </c>
      <c r="F38" s="17">
        <v>1494.89</v>
      </c>
      <c r="G38" s="18">
        <v>4.3099999999999999E-2</v>
      </c>
    </row>
    <row r="39" spans="1:7" ht="12.95" customHeight="1">
      <c r="A39" s="14" t="s">
        <v>27</v>
      </c>
      <c r="B39" s="15" t="s">
        <v>28</v>
      </c>
      <c r="C39" s="11" t="s">
        <v>29</v>
      </c>
      <c r="D39" s="11" t="s">
        <v>26</v>
      </c>
      <c r="E39" s="16">
        <v>500000</v>
      </c>
      <c r="F39" s="17">
        <v>495.36</v>
      </c>
      <c r="G39" s="18">
        <v>1.43E-2</v>
      </c>
    </row>
    <row r="40" spans="1:7" ht="12.95" customHeight="1">
      <c r="A40" s="1"/>
      <c r="B40" s="10" t="s">
        <v>30</v>
      </c>
      <c r="C40" s="11" t="s">
        <v>1</v>
      </c>
      <c r="D40" s="11" t="s">
        <v>1</v>
      </c>
      <c r="E40" s="11" t="s">
        <v>1</v>
      </c>
      <c r="F40" s="19">
        <v>4433.0200000000004</v>
      </c>
      <c r="G40" s="20">
        <v>0.1278</v>
      </c>
    </row>
    <row r="41" spans="1:7" ht="12.95" customHeight="1">
      <c r="A41" s="1"/>
      <c r="B41" s="10" t="s">
        <v>31</v>
      </c>
      <c r="C41" s="11" t="s">
        <v>1</v>
      </c>
      <c r="D41" s="11" t="s">
        <v>1</v>
      </c>
      <c r="E41" s="11" t="s">
        <v>1</v>
      </c>
      <c r="F41" s="1"/>
      <c r="G41" s="13" t="s">
        <v>1</v>
      </c>
    </row>
    <row r="42" spans="1:7" ht="12.95" customHeight="1">
      <c r="A42" s="14" t="s">
        <v>441</v>
      </c>
      <c r="B42" s="15" t="s">
        <v>442</v>
      </c>
      <c r="C42" s="11" t="s">
        <v>443</v>
      </c>
      <c r="D42" s="11" t="s">
        <v>26</v>
      </c>
      <c r="E42" s="16">
        <v>3000000</v>
      </c>
      <c r="F42" s="17">
        <v>2989.37</v>
      </c>
      <c r="G42" s="18">
        <v>8.6199999999999999E-2</v>
      </c>
    </row>
    <row r="43" spans="1:7" ht="12.95" customHeight="1">
      <c r="A43" s="14" t="s">
        <v>69</v>
      </c>
      <c r="B43" s="15" t="s">
        <v>70</v>
      </c>
      <c r="C43" s="11" t="s">
        <v>71</v>
      </c>
      <c r="D43" s="11" t="s">
        <v>12</v>
      </c>
      <c r="E43" s="16">
        <v>1700000</v>
      </c>
      <c r="F43" s="17">
        <v>1684.36</v>
      </c>
      <c r="G43" s="18">
        <v>4.8599999999999997E-2</v>
      </c>
    </row>
    <row r="44" spans="1:7" ht="12.95" customHeight="1">
      <c r="A44" s="14" t="s">
        <v>41</v>
      </c>
      <c r="B44" s="15" t="s">
        <v>42</v>
      </c>
      <c r="C44" s="11" t="s">
        <v>43</v>
      </c>
      <c r="D44" s="11" t="s">
        <v>12</v>
      </c>
      <c r="E44" s="16">
        <v>200000</v>
      </c>
      <c r="F44" s="17">
        <v>198.95</v>
      </c>
      <c r="G44" s="18">
        <v>5.7000000000000002E-3</v>
      </c>
    </row>
    <row r="45" spans="1:7" ht="12.95" customHeight="1">
      <c r="A45" s="1"/>
      <c r="B45" s="10" t="s">
        <v>30</v>
      </c>
      <c r="C45" s="11" t="s">
        <v>1</v>
      </c>
      <c r="D45" s="11" t="s">
        <v>1</v>
      </c>
      <c r="E45" s="11" t="s">
        <v>1</v>
      </c>
      <c r="F45" s="19">
        <v>4872.68</v>
      </c>
      <c r="G45" s="20">
        <v>0.14050000000000001</v>
      </c>
    </row>
    <row r="46" spans="1:7" ht="12.95" customHeight="1">
      <c r="A46" s="1"/>
      <c r="B46" s="21" t="s">
        <v>119</v>
      </c>
      <c r="C46" s="22" t="s">
        <v>1</v>
      </c>
      <c r="D46" s="23" t="s">
        <v>1</v>
      </c>
      <c r="E46" s="22" t="s">
        <v>1</v>
      </c>
      <c r="F46" s="19">
        <v>9305.7000000000007</v>
      </c>
      <c r="G46" s="20">
        <v>0.26829999999999998</v>
      </c>
    </row>
    <row r="47" spans="1:7" ht="12.95" customHeight="1">
      <c r="A47" s="1"/>
      <c r="B47" s="10" t="s">
        <v>120</v>
      </c>
      <c r="C47" s="11" t="s">
        <v>1</v>
      </c>
      <c r="D47" s="11" t="s">
        <v>1</v>
      </c>
      <c r="E47" s="11" t="s">
        <v>1</v>
      </c>
      <c r="F47" s="1"/>
      <c r="G47" s="13" t="s">
        <v>1</v>
      </c>
    </row>
    <row r="48" spans="1:7" ht="12.95" customHeight="1">
      <c r="A48" s="14" t="s">
        <v>121</v>
      </c>
      <c r="B48" s="15" t="s">
        <v>122</v>
      </c>
      <c r="C48" s="11" t="s">
        <v>1</v>
      </c>
      <c r="D48" s="11" t="s">
        <v>123</v>
      </c>
      <c r="E48" s="16"/>
      <c r="F48" s="17">
        <v>836</v>
      </c>
      <c r="G48" s="18">
        <v>2.41E-2</v>
      </c>
    </row>
    <row r="49" spans="1:7" ht="12.95" customHeight="1">
      <c r="A49" s="1"/>
      <c r="B49" s="10" t="s">
        <v>30</v>
      </c>
      <c r="C49" s="11" t="s">
        <v>1</v>
      </c>
      <c r="D49" s="11" t="s">
        <v>1</v>
      </c>
      <c r="E49" s="11" t="s">
        <v>1</v>
      </c>
      <c r="F49" s="19">
        <v>836</v>
      </c>
      <c r="G49" s="20">
        <v>2.41E-2</v>
      </c>
    </row>
    <row r="50" spans="1:7" ht="12.95" customHeight="1">
      <c r="A50" s="1"/>
      <c r="B50" s="21" t="s">
        <v>119</v>
      </c>
      <c r="C50" s="22" t="s">
        <v>1</v>
      </c>
      <c r="D50" s="23" t="s">
        <v>1</v>
      </c>
      <c r="E50" s="22" t="s">
        <v>1</v>
      </c>
      <c r="F50" s="19">
        <v>836</v>
      </c>
      <c r="G50" s="20">
        <v>2.41E-2</v>
      </c>
    </row>
    <row r="51" spans="1:7" ht="12.95" customHeight="1">
      <c r="A51" s="1"/>
      <c r="B51" s="21" t="s">
        <v>124</v>
      </c>
      <c r="C51" s="11" t="s">
        <v>1</v>
      </c>
      <c r="D51" s="23" t="s">
        <v>1</v>
      </c>
      <c r="E51" s="11" t="s">
        <v>1</v>
      </c>
      <c r="F51" s="24">
        <f>-2528.62-72.32</f>
        <v>-2600.94</v>
      </c>
      <c r="G51" s="20">
        <v>-7.2900000000000006E-2</v>
      </c>
    </row>
    <row r="52" spans="1:7" ht="12.95" customHeight="1" thickBot="1">
      <c r="A52" s="1"/>
      <c r="B52" s="25" t="s">
        <v>125</v>
      </c>
      <c r="C52" s="26" t="s">
        <v>1</v>
      </c>
      <c r="D52" s="26" t="s">
        <v>1</v>
      </c>
      <c r="E52" s="26" t="s">
        <v>1</v>
      </c>
      <c r="F52" s="27">
        <v>34601.938279800001</v>
      </c>
      <c r="G52" s="28">
        <v>1</v>
      </c>
    </row>
    <row r="53" spans="1:7" ht="12.95" customHeight="1">
      <c r="A53" s="1"/>
      <c r="B53" s="4" t="s">
        <v>1</v>
      </c>
      <c r="C53" s="1"/>
      <c r="D53" s="1"/>
      <c r="E53" s="1"/>
      <c r="F53" s="1"/>
      <c r="G53" s="1"/>
    </row>
    <row r="54" spans="1:7" ht="12.95" customHeight="1">
      <c r="A54" s="1"/>
      <c r="B54" s="2" t="s">
        <v>233</v>
      </c>
      <c r="C54" s="1"/>
      <c r="D54" s="1"/>
      <c r="E54" s="1"/>
      <c r="F54" s="1"/>
      <c r="G54" s="1"/>
    </row>
    <row r="55" spans="1:7" ht="12.95" customHeight="1">
      <c r="A55" s="1"/>
      <c r="B55" s="2" t="s">
        <v>126</v>
      </c>
      <c r="C55" s="1"/>
      <c r="D55" s="1"/>
      <c r="E55" s="1"/>
      <c r="F55" s="69"/>
      <c r="G55" s="1"/>
    </row>
    <row r="56" spans="1:7" ht="12.95" customHeight="1">
      <c r="A56" s="1"/>
      <c r="B56" s="2" t="s">
        <v>127</v>
      </c>
      <c r="C56" s="1"/>
      <c r="D56" s="1"/>
      <c r="E56" s="1"/>
      <c r="F56" s="1"/>
      <c r="G56" s="1"/>
    </row>
    <row r="57" spans="1:7" ht="12.95" customHeight="1">
      <c r="A57" s="1"/>
      <c r="B57" s="2" t="s">
        <v>1</v>
      </c>
      <c r="C57" s="1"/>
      <c r="D57" s="1"/>
      <c r="E57" s="1"/>
      <c r="F57" s="1"/>
      <c r="G57" s="1"/>
    </row>
    <row r="58" spans="1:7" ht="12.95" customHeight="1">
      <c r="A58" s="1"/>
      <c r="B58" s="2" t="s">
        <v>1</v>
      </c>
      <c r="C58" s="1"/>
      <c r="D58" s="1"/>
      <c r="E58" s="1"/>
      <c r="F58" s="1"/>
      <c r="G58" s="1"/>
    </row>
  </sheetData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7"/>
  <sheetViews>
    <sheetView tabSelected="1" topLeftCell="A70" zoomScaleNormal="100" workbookViewId="0">
      <selection activeCell="F89" activeCellId="4" sqref="F52 F73 F84 F88 F89"/>
    </sheetView>
  </sheetViews>
  <sheetFormatPr defaultRowHeight="12.75"/>
  <cols>
    <col min="1" max="1" width="4.7109375" customWidth="1"/>
    <col min="2" max="2" width="60.7109375" bestFit="1" customWidth="1"/>
    <col min="3" max="3" width="13.85546875" bestFit="1" customWidth="1"/>
    <col min="4" max="4" width="30.7109375" bestFit="1" customWidth="1"/>
    <col min="5" max="5" width="8.85546875" bestFit="1" customWidth="1"/>
    <col min="6" max="6" width="20.85546875" bestFit="1" customWidth="1"/>
    <col min="7" max="7" width="13.7109375" bestFit="1" customWidth="1"/>
  </cols>
  <sheetData>
    <row r="1" spans="1:7" ht="15.95" customHeight="1">
      <c r="A1" s="1"/>
      <c r="B1" s="2" t="s">
        <v>444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 thickBo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445</v>
      </c>
      <c r="E4" s="8" t="s">
        <v>6</v>
      </c>
      <c r="F4" s="8" t="s">
        <v>853</v>
      </c>
      <c r="G4" s="9" t="s">
        <v>854</v>
      </c>
    </row>
    <row r="5" spans="1:7" ht="12.95" customHeight="1">
      <c r="A5" s="1"/>
      <c r="B5" s="10" t="s">
        <v>236</v>
      </c>
      <c r="C5" s="11" t="s">
        <v>1</v>
      </c>
      <c r="D5" s="11" t="s">
        <v>1</v>
      </c>
      <c r="E5" s="11" t="s">
        <v>1</v>
      </c>
      <c r="F5" s="1"/>
      <c r="G5" s="13" t="s">
        <v>1</v>
      </c>
    </row>
    <row r="6" spans="1:7" ht="12.95" customHeight="1">
      <c r="A6" s="1"/>
      <c r="B6" s="10" t="s">
        <v>237</v>
      </c>
      <c r="C6" s="11" t="s">
        <v>1</v>
      </c>
      <c r="D6" s="11" t="s">
        <v>1</v>
      </c>
      <c r="E6" s="11" t="s">
        <v>1</v>
      </c>
      <c r="F6" s="1"/>
      <c r="G6" s="13" t="s">
        <v>1</v>
      </c>
    </row>
    <row r="7" spans="1:7" ht="12.95" customHeight="1">
      <c r="A7" s="14" t="s">
        <v>298</v>
      </c>
      <c r="B7" s="15" t="s">
        <v>299</v>
      </c>
      <c r="C7" s="11" t="s">
        <v>300</v>
      </c>
      <c r="D7" s="11" t="s">
        <v>241</v>
      </c>
      <c r="E7" s="16">
        <v>8100</v>
      </c>
      <c r="F7" s="17">
        <v>219.92</v>
      </c>
      <c r="G7" s="18">
        <v>1.1599999999999999E-2</v>
      </c>
    </row>
    <row r="8" spans="1:7" ht="12.95" customHeight="1">
      <c r="A8" s="14" t="s">
        <v>253</v>
      </c>
      <c r="B8" s="15" t="s">
        <v>254</v>
      </c>
      <c r="C8" s="11" t="s">
        <v>255</v>
      </c>
      <c r="D8" s="11" t="s">
        <v>256</v>
      </c>
      <c r="E8" s="16">
        <v>14273</v>
      </c>
      <c r="F8" s="17">
        <v>202.18</v>
      </c>
      <c r="G8" s="18">
        <v>1.0699999999999999E-2</v>
      </c>
    </row>
    <row r="9" spans="1:7" ht="12.95" customHeight="1">
      <c r="A9" s="14" t="s">
        <v>273</v>
      </c>
      <c r="B9" s="15" t="s">
        <v>274</v>
      </c>
      <c r="C9" s="11" t="s">
        <v>275</v>
      </c>
      <c r="D9" s="11" t="s">
        <v>276</v>
      </c>
      <c r="E9" s="16">
        <v>48000</v>
      </c>
      <c r="F9" s="17">
        <v>172.25</v>
      </c>
      <c r="G9" s="18">
        <v>9.1000000000000004E-3</v>
      </c>
    </row>
    <row r="10" spans="1:7" ht="12.95" customHeight="1">
      <c r="A10" s="14" t="s">
        <v>238</v>
      </c>
      <c r="B10" s="15" t="s">
        <v>239</v>
      </c>
      <c r="C10" s="11" t="s">
        <v>240</v>
      </c>
      <c r="D10" s="11" t="s">
        <v>241</v>
      </c>
      <c r="E10" s="16">
        <v>21547</v>
      </c>
      <c r="F10" s="17">
        <v>163.46</v>
      </c>
      <c r="G10" s="18">
        <v>8.6E-3</v>
      </c>
    </row>
    <row r="11" spans="1:7" ht="12.95" customHeight="1">
      <c r="A11" s="14" t="s">
        <v>446</v>
      </c>
      <c r="B11" s="15" t="s">
        <v>447</v>
      </c>
      <c r="C11" s="11" t="s">
        <v>448</v>
      </c>
      <c r="D11" s="11" t="s">
        <v>241</v>
      </c>
      <c r="E11" s="16">
        <v>77877</v>
      </c>
      <c r="F11" s="17">
        <v>131.96</v>
      </c>
      <c r="G11" s="18">
        <v>7.0000000000000001E-3</v>
      </c>
    </row>
    <row r="12" spans="1:7" ht="12.95" customHeight="1">
      <c r="A12" s="14" t="s">
        <v>449</v>
      </c>
      <c r="B12" s="15" t="s">
        <v>450</v>
      </c>
      <c r="C12" s="11" t="s">
        <v>451</v>
      </c>
      <c r="D12" s="11" t="s">
        <v>321</v>
      </c>
      <c r="E12" s="16">
        <v>760</v>
      </c>
      <c r="F12" s="17">
        <v>130.77000000000001</v>
      </c>
      <c r="G12" s="18">
        <v>6.8999999999999999E-3</v>
      </c>
    </row>
    <row r="13" spans="1:7" ht="12.95" customHeight="1">
      <c r="A13" s="14" t="s">
        <v>452</v>
      </c>
      <c r="B13" s="15" t="s">
        <v>453</v>
      </c>
      <c r="C13" s="11" t="s">
        <v>454</v>
      </c>
      <c r="D13" s="11" t="s">
        <v>310</v>
      </c>
      <c r="E13" s="16">
        <v>3100</v>
      </c>
      <c r="F13" s="17">
        <v>116.26</v>
      </c>
      <c r="G13" s="18">
        <v>6.1000000000000004E-3</v>
      </c>
    </row>
    <row r="14" spans="1:7" ht="12.95" customHeight="1">
      <c r="A14" s="14" t="s">
        <v>277</v>
      </c>
      <c r="B14" s="15" t="s">
        <v>278</v>
      </c>
      <c r="C14" s="11" t="s">
        <v>279</v>
      </c>
      <c r="D14" s="11" t="s">
        <v>245</v>
      </c>
      <c r="E14" s="16">
        <v>22630</v>
      </c>
      <c r="F14" s="17">
        <v>113.94</v>
      </c>
      <c r="G14" s="18">
        <v>6.0000000000000001E-3</v>
      </c>
    </row>
    <row r="15" spans="1:7" ht="12.95" customHeight="1">
      <c r="A15" s="14" t="s">
        <v>334</v>
      </c>
      <c r="B15" s="15" t="s">
        <v>335</v>
      </c>
      <c r="C15" s="11" t="s">
        <v>336</v>
      </c>
      <c r="D15" s="11" t="s">
        <v>264</v>
      </c>
      <c r="E15" s="16">
        <v>30000</v>
      </c>
      <c r="F15" s="17">
        <v>113.49</v>
      </c>
      <c r="G15" s="18">
        <v>6.0000000000000001E-3</v>
      </c>
    </row>
    <row r="16" spans="1:7" ht="12.95" customHeight="1">
      <c r="A16" s="14" t="s">
        <v>265</v>
      </c>
      <c r="B16" s="15" t="s">
        <v>266</v>
      </c>
      <c r="C16" s="11" t="s">
        <v>267</v>
      </c>
      <c r="D16" s="11" t="s">
        <v>268</v>
      </c>
      <c r="E16" s="16">
        <v>63535</v>
      </c>
      <c r="F16" s="17">
        <v>105.5</v>
      </c>
      <c r="G16" s="18">
        <v>5.5999999999999999E-3</v>
      </c>
    </row>
    <row r="17" spans="1:7" ht="12.95" customHeight="1">
      <c r="A17" s="14" t="s">
        <v>355</v>
      </c>
      <c r="B17" s="15" t="s">
        <v>356</v>
      </c>
      <c r="C17" s="11" t="s">
        <v>357</v>
      </c>
      <c r="D17" s="11" t="s">
        <v>358</v>
      </c>
      <c r="E17" s="16">
        <v>29444</v>
      </c>
      <c r="F17" s="17">
        <v>105.29</v>
      </c>
      <c r="G17" s="18">
        <v>5.5999999999999999E-3</v>
      </c>
    </row>
    <row r="18" spans="1:7" ht="12.95" customHeight="1">
      <c r="A18" s="14" t="s">
        <v>455</v>
      </c>
      <c r="B18" s="15" t="s">
        <v>456</v>
      </c>
      <c r="C18" s="11" t="s">
        <v>457</v>
      </c>
      <c r="D18" s="11" t="s">
        <v>358</v>
      </c>
      <c r="E18" s="16">
        <v>14000</v>
      </c>
      <c r="F18" s="17">
        <v>103.1</v>
      </c>
      <c r="G18" s="18">
        <v>5.4000000000000003E-3</v>
      </c>
    </row>
    <row r="19" spans="1:7" ht="12.95" customHeight="1">
      <c r="A19" s="14" t="s">
        <v>458</v>
      </c>
      <c r="B19" s="15" t="s">
        <v>459</v>
      </c>
      <c r="C19" s="11" t="s">
        <v>460</v>
      </c>
      <c r="D19" s="11" t="s">
        <v>351</v>
      </c>
      <c r="E19" s="16">
        <v>5900</v>
      </c>
      <c r="F19" s="17">
        <v>99.92</v>
      </c>
      <c r="G19" s="18">
        <v>5.3E-3</v>
      </c>
    </row>
    <row r="20" spans="1:7" ht="12.95" customHeight="1">
      <c r="A20" s="14" t="s">
        <v>294</v>
      </c>
      <c r="B20" s="15" t="s">
        <v>295</v>
      </c>
      <c r="C20" s="11" t="s">
        <v>296</v>
      </c>
      <c r="D20" s="11" t="s">
        <v>297</v>
      </c>
      <c r="E20" s="16">
        <v>3400</v>
      </c>
      <c r="F20" s="17">
        <v>93.26</v>
      </c>
      <c r="G20" s="18">
        <v>4.8999999999999998E-3</v>
      </c>
    </row>
    <row r="21" spans="1:7" ht="12.95" customHeight="1">
      <c r="A21" s="14" t="s">
        <v>287</v>
      </c>
      <c r="B21" s="15" t="s">
        <v>288</v>
      </c>
      <c r="C21" s="11" t="s">
        <v>289</v>
      </c>
      <c r="D21" s="11" t="s">
        <v>290</v>
      </c>
      <c r="E21" s="16">
        <v>7500</v>
      </c>
      <c r="F21" s="17">
        <v>92.51</v>
      </c>
      <c r="G21" s="18">
        <v>4.8999999999999998E-3</v>
      </c>
    </row>
    <row r="22" spans="1:7" ht="12.95" customHeight="1">
      <c r="A22" s="14" t="s">
        <v>322</v>
      </c>
      <c r="B22" s="15" t="s">
        <v>323</v>
      </c>
      <c r="C22" s="11" t="s">
        <v>324</v>
      </c>
      <c r="D22" s="11" t="s">
        <v>286</v>
      </c>
      <c r="E22" s="16">
        <v>29197</v>
      </c>
      <c r="F22" s="17">
        <v>89.75</v>
      </c>
      <c r="G22" s="18">
        <v>4.7000000000000002E-3</v>
      </c>
    </row>
    <row r="23" spans="1:7" ht="12.95" customHeight="1">
      <c r="A23" s="14" t="s">
        <v>331</v>
      </c>
      <c r="B23" s="15" t="s">
        <v>332</v>
      </c>
      <c r="C23" s="11" t="s">
        <v>333</v>
      </c>
      <c r="D23" s="11" t="s">
        <v>245</v>
      </c>
      <c r="E23" s="16">
        <v>25000</v>
      </c>
      <c r="F23" s="17">
        <v>88.6</v>
      </c>
      <c r="G23" s="18">
        <v>4.7000000000000002E-3</v>
      </c>
    </row>
    <row r="24" spans="1:7" ht="12.95" customHeight="1">
      <c r="A24" s="14" t="s">
        <v>249</v>
      </c>
      <c r="B24" s="15" t="s">
        <v>250</v>
      </c>
      <c r="C24" s="11" t="s">
        <v>251</v>
      </c>
      <c r="D24" s="11" t="s">
        <v>252</v>
      </c>
      <c r="E24" s="16">
        <v>900</v>
      </c>
      <c r="F24" s="17">
        <v>85.59</v>
      </c>
      <c r="G24" s="18">
        <v>4.4999999999999997E-3</v>
      </c>
    </row>
    <row r="25" spans="1:7" ht="12.95" customHeight="1">
      <c r="A25" s="14" t="s">
        <v>362</v>
      </c>
      <c r="B25" s="15" t="s">
        <v>363</v>
      </c>
      <c r="C25" s="11" t="s">
        <v>364</v>
      </c>
      <c r="D25" s="11" t="s">
        <v>264</v>
      </c>
      <c r="E25" s="16">
        <v>52000</v>
      </c>
      <c r="F25" s="17">
        <v>84.84</v>
      </c>
      <c r="G25" s="18">
        <v>4.4999999999999997E-3</v>
      </c>
    </row>
    <row r="26" spans="1:7" ht="12.95" customHeight="1">
      <c r="A26" s="14" t="s">
        <v>461</v>
      </c>
      <c r="B26" s="15" t="s">
        <v>462</v>
      </c>
      <c r="C26" s="11" t="s">
        <v>463</v>
      </c>
      <c r="D26" s="11" t="s">
        <v>241</v>
      </c>
      <c r="E26" s="16">
        <v>9450</v>
      </c>
      <c r="F26" s="17">
        <v>84.46</v>
      </c>
      <c r="G26" s="18">
        <v>4.4999999999999997E-3</v>
      </c>
    </row>
    <row r="27" spans="1:7" ht="12.95" customHeight="1">
      <c r="A27" s="14" t="s">
        <v>464</v>
      </c>
      <c r="B27" s="15" t="s">
        <v>465</v>
      </c>
      <c r="C27" s="11" t="s">
        <v>466</v>
      </c>
      <c r="D27" s="11" t="s">
        <v>344</v>
      </c>
      <c r="E27" s="16">
        <v>4100</v>
      </c>
      <c r="F27" s="17">
        <v>81.819999999999993</v>
      </c>
      <c r="G27" s="18">
        <v>4.3E-3</v>
      </c>
    </row>
    <row r="28" spans="1:7" ht="12.95" customHeight="1">
      <c r="A28" s="14" t="s">
        <v>304</v>
      </c>
      <c r="B28" s="15" t="s">
        <v>305</v>
      </c>
      <c r="C28" s="11" t="s">
        <v>306</v>
      </c>
      <c r="D28" s="11" t="s">
        <v>264</v>
      </c>
      <c r="E28" s="16">
        <v>13492</v>
      </c>
      <c r="F28" s="17">
        <v>78.55</v>
      </c>
      <c r="G28" s="18">
        <v>4.1999999999999997E-3</v>
      </c>
    </row>
    <row r="29" spans="1:7" ht="12.95" customHeight="1">
      <c r="A29" s="14" t="s">
        <v>269</v>
      </c>
      <c r="B29" s="15" t="s">
        <v>270</v>
      </c>
      <c r="C29" s="11" t="s">
        <v>271</v>
      </c>
      <c r="D29" s="11" t="s">
        <v>272</v>
      </c>
      <c r="E29" s="16">
        <v>29000</v>
      </c>
      <c r="F29" s="17">
        <v>74.28</v>
      </c>
      <c r="G29" s="18">
        <v>3.8999999999999998E-3</v>
      </c>
    </row>
    <row r="30" spans="1:7" ht="12.95" customHeight="1">
      <c r="A30" s="14" t="s">
        <v>386</v>
      </c>
      <c r="B30" s="15" t="s">
        <v>387</v>
      </c>
      <c r="C30" s="11" t="s">
        <v>388</v>
      </c>
      <c r="D30" s="11" t="s">
        <v>286</v>
      </c>
      <c r="E30" s="16">
        <v>10000</v>
      </c>
      <c r="F30" s="17">
        <v>73.540000000000006</v>
      </c>
      <c r="G30" s="18">
        <v>3.8999999999999998E-3</v>
      </c>
    </row>
    <row r="31" spans="1:7" ht="12.95" customHeight="1">
      <c r="A31" s="14" t="s">
        <v>283</v>
      </c>
      <c r="B31" s="15" t="s">
        <v>284</v>
      </c>
      <c r="C31" s="11" t="s">
        <v>285</v>
      </c>
      <c r="D31" s="11" t="s">
        <v>286</v>
      </c>
      <c r="E31" s="16">
        <v>8000</v>
      </c>
      <c r="F31" s="17">
        <v>72.78</v>
      </c>
      <c r="G31" s="18">
        <v>3.8E-3</v>
      </c>
    </row>
    <row r="32" spans="1:7" ht="12.95" customHeight="1">
      <c r="A32" s="14" t="s">
        <v>341</v>
      </c>
      <c r="B32" s="15" t="s">
        <v>342</v>
      </c>
      <c r="C32" s="11" t="s">
        <v>343</v>
      </c>
      <c r="D32" s="11" t="s">
        <v>344</v>
      </c>
      <c r="E32" s="16">
        <v>7533</v>
      </c>
      <c r="F32" s="17">
        <v>71.72</v>
      </c>
      <c r="G32" s="18">
        <v>3.8E-3</v>
      </c>
    </row>
    <row r="33" spans="1:7" ht="12.95" customHeight="1">
      <c r="A33" s="14" t="s">
        <v>467</v>
      </c>
      <c r="B33" s="15" t="s">
        <v>468</v>
      </c>
      <c r="C33" s="11" t="s">
        <v>469</v>
      </c>
      <c r="D33" s="11" t="s">
        <v>241</v>
      </c>
      <c r="E33" s="16">
        <v>7937</v>
      </c>
      <c r="F33" s="17">
        <v>63.4</v>
      </c>
      <c r="G33" s="18">
        <v>3.3999999999999998E-3</v>
      </c>
    </row>
    <row r="34" spans="1:7" ht="12.95" customHeight="1">
      <c r="A34" s="14" t="s">
        <v>379</v>
      </c>
      <c r="B34" s="15" t="s">
        <v>380</v>
      </c>
      <c r="C34" s="11" t="s">
        <v>381</v>
      </c>
      <c r="D34" s="11" t="s">
        <v>382</v>
      </c>
      <c r="E34" s="16">
        <v>15000</v>
      </c>
      <c r="F34" s="17">
        <v>62.61</v>
      </c>
      <c r="G34" s="18">
        <v>3.3E-3</v>
      </c>
    </row>
    <row r="35" spans="1:7" ht="12.95" customHeight="1">
      <c r="A35" s="14" t="s">
        <v>470</v>
      </c>
      <c r="B35" s="15" t="s">
        <v>471</v>
      </c>
      <c r="C35" s="11" t="s">
        <v>472</v>
      </c>
      <c r="D35" s="11" t="s">
        <v>241</v>
      </c>
      <c r="E35" s="16">
        <v>36569</v>
      </c>
      <c r="F35" s="17">
        <v>62.19</v>
      </c>
      <c r="G35" s="18">
        <v>3.3E-3</v>
      </c>
    </row>
    <row r="36" spans="1:7" ht="12.95" customHeight="1">
      <c r="A36" s="14" t="s">
        <v>280</v>
      </c>
      <c r="B36" s="15" t="s">
        <v>281</v>
      </c>
      <c r="C36" s="11" t="s">
        <v>282</v>
      </c>
      <c r="D36" s="11" t="s">
        <v>241</v>
      </c>
      <c r="E36" s="16">
        <v>15393</v>
      </c>
      <c r="F36" s="17">
        <v>59.54</v>
      </c>
      <c r="G36" s="18">
        <v>3.0999999999999999E-3</v>
      </c>
    </row>
    <row r="37" spans="1:7" ht="12.95" customHeight="1">
      <c r="A37" s="14" t="s">
        <v>352</v>
      </c>
      <c r="B37" s="15" t="s">
        <v>353</v>
      </c>
      <c r="C37" s="11" t="s">
        <v>354</v>
      </c>
      <c r="D37" s="11" t="s">
        <v>264</v>
      </c>
      <c r="E37" s="16">
        <v>4600</v>
      </c>
      <c r="F37" s="17">
        <v>59.14</v>
      </c>
      <c r="G37" s="18">
        <v>3.0999999999999999E-3</v>
      </c>
    </row>
    <row r="38" spans="1:7" ht="12.95" customHeight="1">
      <c r="A38" s="14" t="s">
        <v>318</v>
      </c>
      <c r="B38" s="15" t="s">
        <v>319</v>
      </c>
      <c r="C38" s="11" t="s">
        <v>320</v>
      </c>
      <c r="D38" s="11" t="s">
        <v>321</v>
      </c>
      <c r="E38" s="16">
        <v>2000</v>
      </c>
      <c r="F38" s="17">
        <v>58.71</v>
      </c>
      <c r="G38" s="18">
        <v>3.0999999999999999E-3</v>
      </c>
    </row>
    <row r="39" spans="1:7" ht="12.95" customHeight="1">
      <c r="A39" s="14" t="s">
        <v>261</v>
      </c>
      <c r="B39" s="15" t="s">
        <v>262</v>
      </c>
      <c r="C39" s="11" t="s">
        <v>263</v>
      </c>
      <c r="D39" s="11" t="s">
        <v>264</v>
      </c>
      <c r="E39" s="16">
        <v>8036</v>
      </c>
      <c r="F39" s="17">
        <v>58.62</v>
      </c>
      <c r="G39" s="18">
        <v>3.0999999999999999E-3</v>
      </c>
    </row>
    <row r="40" spans="1:7" ht="12.95" customHeight="1">
      <c r="A40" s="14" t="s">
        <v>311</v>
      </c>
      <c r="B40" s="15" t="s">
        <v>312</v>
      </c>
      <c r="C40" s="11" t="s">
        <v>313</v>
      </c>
      <c r="D40" s="11" t="s">
        <v>314</v>
      </c>
      <c r="E40" s="16">
        <v>10351</v>
      </c>
      <c r="F40" s="17">
        <v>57.74</v>
      </c>
      <c r="G40" s="18">
        <v>3.0999999999999999E-3</v>
      </c>
    </row>
    <row r="41" spans="1:7" ht="12.95" customHeight="1">
      <c r="A41" s="14" t="s">
        <v>301</v>
      </c>
      <c r="B41" s="15" t="s">
        <v>302</v>
      </c>
      <c r="C41" s="11" t="s">
        <v>303</v>
      </c>
      <c r="D41" s="11" t="s">
        <v>245</v>
      </c>
      <c r="E41" s="16">
        <v>56588</v>
      </c>
      <c r="F41" s="17">
        <v>56.84</v>
      </c>
      <c r="G41" s="18">
        <v>3.0000000000000001E-3</v>
      </c>
    </row>
    <row r="42" spans="1:7" ht="12.95" customHeight="1">
      <c r="A42" s="14" t="s">
        <v>307</v>
      </c>
      <c r="B42" s="15" t="s">
        <v>308</v>
      </c>
      <c r="C42" s="11" t="s">
        <v>309</v>
      </c>
      <c r="D42" s="11" t="s">
        <v>310</v>
      </c>
      <c r="E42" s="16">
        <v>20000</v>
      </c>
      <c r="F42" s="17">
        <v>49.83</v>
      </c>
      <c r="G42" s="18">
        <v>2.5999999999999999E-3</v>
      </c>
    </row>
    <row r="43" spans="1:7" ht="12.95" customHeight="1">
      <c r="A43" s="14" t="s">
        <v>473</v>
      </c>
      <c r="B43" s="15" t="s">
        <v>474</v>
      </c>
      <c r="C43" s="11" t="s">
        <v>475</v>
      </c>
      <c r="D43" s="11" t="s">
        <v>314</v>
      </c>
      <c r="E43" s="16">
        <v>9000</v>
      </c>
      <c r="F43" s="17">
        <v>46.59</v>
      </c>
      <c r="G43" s="18">
        <v>2.5000000000000001E-3</v>
      </c>
    </row>
    <row r="44" spans="1:7" ht="12.95" customHeight="1">
      <c r="A44" s="14" t="s">
        <v>476</v>
      </c>
      <c r="B44" s="15" t="s">
        <v>477</v>
      </c>
      <c r="C44" s="11" t="s">
        <v>478</v>
      </c>
      <c r="D44" s="11" t="s">
        <v>310</v>
      </c>
      <c r="E44" s="16">
        <v>6083</v>
      </c>
      <c r="F44" s="17">
        <v>45.7</v>
      </c>
      <c r="G44" s="18">
        <v>2.3999999999999998E-3</v>
      </c>
    </row>
    <row r="45" spans="1:7" ht="12.95" customHeight="1">
      <c r="A45" s="14" t="s">
        <v>479</v>
      </c>
      <c r="B45" s="15" t="s">
        <v>480</v>
      </c>
      <c r="C45" s="11" t="s">
        <v>481</v>
      </c>
      <c r="D45" s="11" t="s">
        <v>314</v>
      </c>
      <c r="E45" s="16">
        <v>2800</v>
      </c>
      <c r="F45" s="17">
        <v>41.62</v>
      </c>
      <c r="G45" s="18">
        <v>2.2000000000000001E-3</v>
      </c>
    </row>
    <row r="46" spans="1:7" ht="12.95" customHeight="1">
      <c r="A46" s="14" t="s">
        <v>359</v>
      </c>
      <c r="B46" s="15" t="s">
        <v>360</v>
      </c>
      <c r="C46" s="11" t="s">
        <v>361</v>
      </c>
      <c r="D46" s="11" t="s">
        <v>252</v>
      </c>
      <c r="E46" s="16">
        <v>150</v>
      </c>
      <c r="F46" s="17">
        <v>40.39</v>
      </c>
      <c r="G46" s="18">
        <v>2.0999999999999999E-3</v>
      </c>
    </row>
    <row r="47" spans="1:7" ht="12.95" customHeight="1">
      <c r="A47" s="14" t="s">
        <v>392</v>
      </c>
      <c r="B47" s="15" t="s">
        <v>393</v>
      </c>
      <c r="C47" s="11" t="s">
        <v>394</v>
      </c>
      <c r="D47" s="11" t="s">
        <v>310</v>
      </c>
      <c r="E47" s="16">
        <v>517</v>
      </c>
      <c r="F47" s="17">
        <v>1.47</v>
      </c>
      <c r="G47" s="18">
        <v>1E-4</v>
      </c>
    </row>
    <row r="48" spans="1:7" ht="12.95" customHeight="1">
      <c r="A48" s="1"/>
      <c r="B48" s="10" t="s">
        <v>30</v>
      </c>
      <c r="C48" s="11" t="s">
        <v>1</v>
      </c>
      <c r="D48" s="11" t="s">
        <v>1</v>
      </c>
      <c r="E48" s="11" t="s">
        <v>1</v>
      </c>
      <c r="F48" s="19">
        <v>3614.13</v>
      </c>
      <c r="G48" s="20">
        <v>0.19089999999999999</v>
      </c>
    </row>
    <row r="49" spans="1:7" ht="12.95" customHeight="1">
      <c r="A49" s="1"/>
      <c r="B49" s="10" t="s">
        <v>395</v>
      </c>
      <c r="C49" s="11" t="s">
        <v>1</v>
      </c>
      <c r="D49" s="11" t="s">
        <v>1</v>
      </c>
      <c r="E49" s="11" t="s">
        <v>1</v>
      </c>
      <c r="F49" s="1"/>
      <c r="G49" s="13" t="s">
        <v>1</v>
      </c>
    </row>
    <row r="50" spans="1:7" ht="12.95" customHeight="1">
      <c r="A50" s="14" t="s">
        <v>396</v>
      </c>
      <c r="B50" s="15" t="s">
        <v>855</v>
      </c>
      <c r="C50" s="11" t="s">
        <v>1</v>
      </c>
      <c r="D50" s="11" t="s">
        <v>297</v>
      </c>
      <c r="E50" s="16">
        <v>147</v>
      </c>
      <c r="F50" s="17">
        <v>0.53</v>
      </c>
      <c r="G50" s="29" t="s">
        <v>482</v>
      </c>
    </row>
    <row r="51" spans="1:7" ht="12.95" customHeight="1">
      <c r="A51" s="1"/>
      <c r="B51" s="10" t="s">
        <v>30</v>
      </c>
      <c r="C51" s="11" t="s">
        <v>1</v>
      </c>
      <c r="D51" s="11" t="s">
        <v>1</v>
      </c>
      <c r="E51" s="11" t="s">
        <v>1</v>
      </c>
      <c r="F51" s="19">
        <v>0.53</v>
      </c>
      <c r="G51" s="20">
        <v>0</v>
      </c>
    </row>
    <row r="52" spans="1:7" ht="12.95" customHeight="1">
      <c r="A52" s="1"/>
      <c r="B52" s="21" t="s">
        <v>119</v>
      </c>
      <c r="C52" s="22" t="s">
        <v>1</v>
      </c>
      <c r="D52" s="23" t="s">
        <v>1</v>
      </c>
      <c r="E52" s="22" t="s">
        <v>1</v>
      </c>
      <c r="F52" s="19">
        <v>3614.66</v>
      </c>
      <c r="G52" s="20">
        <v>0.19089999999999999</v>
      </c>
    </row>
    <row r="53" spans="1:7" ht="12.95" customHeight="1">
      <c r="A53" s="1"/>
      <c r="B53" s="10" t="s">
        <v>129</v>
      </c>
      <c r="C53" s="11" t="s">
        <v>1</v>
      </c>
      <c r="D53" s="11" t="s">
        <v>1</v>
      </c>
      <c r="E53" s="11" t="s">
        <v>1</v>
      </c>
      <c r="F53" s="1"/>
      <c r="G53" s="13" t="s">
        <v>1</v>
      </c>
    </row>
    <row r="54" spans="1:7" ht="12.95" customHeight="1">
      <c r="A54" s="1"/>
      <c r="B54" s="10" t="s">
        <v>130</v>
      </c>
      <c r="C54" s="11" t="s">
        <v>1</v>
      </c>
      <c r="D54" s="11" t="s">
        <v>1</v>
      </c>
      <c r="E54" s="11" t="s">
        <v>1</v>
      </c>
      <c r="F54" s="1"/>
      <c r="G54" s="13" t="s">
        <v>1</v>
      </c>
    </row>
    <row r="55" spans="1:7" ht="12.95" customHeight="1">
      <c r="A55" s="14" t="s">
        <v>398</v>
      </c>
      <c r="B55" s="15" t="s">
        <v>399</v>
      </c>
      <c r="C55" s="11" t="s">
        <v>400</v>
      </c>
      <c r="D55" s="11" t="s">
        <v>118</v>
      </c>
      <c r="E55" s="16">
        <v>1700000</v>
      </c>
      <c r="F55" s="17">
        <v>1669.23</v>
      </c>
      <c r="G55" s="18">
        <v>8.8200000000000001E-2</v>
      </c>
    </row>
    <row r="56" spans="1:7" ht="12.95" customHeight="1">
      <c r="A56" s="14" t="s">
        <v>147</v>
      </c>
      <c r="B56" s="15" t="s">
        <v>148</v>
      </c>
      <c r="C56" s="11" t="s">
        <v>149</v>
      </c>
      <c r="D56" s="11" t="s">
        <v>142</v>
      </c>
      <c r="E56" s="16">
        <v>1300000</v>
      </c>
      <c r="F56" s="17">
        <v>1302.8599999999999</v>
      </c>
      <c r="G56" s="18">
        <v>6.88E-2</v>
      </c>
    </row>
    <row r="57" spans="1:7" ht="12.95" customHeight="1">
      <c r="A57" s="14" t="s">
        <v>407</v>
      </c>
      <c r="B57" s="15" t="s">
        <v>408</v>
      </c>
      <c r="C57" s="11" t="s">
        <v>409</v>
      </c>
      <c r="D57" s="11" t="s">
        <v>118</v>
      </c>
      <c r="E57" s="16">
        <v>850000</v>
      </c>
      <c r="F57" s="17">
        <v>857.74</v>
      </c>
      <c r="G57" s="18">
        <v>4.53E-2</v>
      </c>
    </row>
    <row r="58" spans="1:7" ht="12.95" customHeight="1">
      <c r="A58" s="14" t="s">
        <v>143</v>
      </c>
      <c r="B58" s="15" t="s">
        <v>144</v>
      </c>
      <c r="C58" s="11" t="s">
        <v>145</v>
      </c>
      <c r="D58" s="11" t="s">
        <v>146</v>
      </c>
      <c r="E58" s="16">
        <v>800000</v>
      </c>
      <c r="F58" s="17">
        <v>805.58</v>
      </c>
      <c r="G58" s="18">
        <v>4.2599999999999999E-2</v>
      </c>
    </row>
    <row r="59" spans="1:7" ht="12.95" customHeight="1">
      <c r="A59" s="14" t="s">
        <v>185</v>
      </c>
      <c r="B59" s="15" t="s">
        <v>186</v>
      </c>
      <c r="C59" s="11" t="s">
        <v>187</v>
      </c>
      <c r="D59" s="11" t="s">
        <v>188</v>
      </c>
      <c r="E59" s="16">
        <v>600000</v>
      </c>
      <c r="F59" s="17">
        <v>597.65</v>
      </c>
      <c r="G59" s="18">
        <v>3.1600000000000003E-2</v>
      </c>
    </row>
    <row r="60" spans="1:7" ht="12.95" customHeight="1">
      <c r="A60" s="14" t="s">
        <v>483</v>
      </c>
      <c r="B60" s="15" t="s">
        <v>484</v>
      </c>
      <c r="C60" s="11" t="s">
        <v>485</v>
      </c>
      <c r="D60" s="11" t="s">
        <v>118</v>
      </c>
      <c r="E60" s="16">
        <v>300000</v>
      </c>
      <c r="F60" s="17">
        <v>318.89999999999998</v>
      </c>
      <c r="G60" s="18">
        <v>1.6899999999999998E-2</v>
      </c>
    </row>
    <row r="61" spans="1:7" ht="12.95" customHeight="1">
      <c r="A61" s="14" t="s">
        <v>173</v>
      </c>
      <c r="B61" s="15" t="s">
        <v>174</v>
      </c>
      <c r="C61" s="11" t="s">
        <v>175</v>
      </c>
      <c r="D61" s="11" t="s">
        <v>146</v>
      </c>
      <c r="E61" s="16">
        <v>200000</v>
      </c>
      <c r="F61" s="17">
        <v>273.11</v>
      </c>
      <c r="G61" s="18">
        <v>1.44E-2</v>
      </c>
    </row>
    <row r="62" spans="1:7" ht="12.95" customHeight="1">
      <c r="A62" s="14" t="s">
        <v>159</v>
      </c>
      <c r="B62" s="15" t="s">
        <v>160</v>
      </c>
      <c r="C62" s="11" t="s">
        <v>161</v>
      </c>
      <c r="D62" s="11" t="s">
        <v>146</v>
      </c>
      <c r="E62" s="16">
        <v>250000</v>
      </c>
      <c r="F62" s="17">
        <v>250.31</v>
      </c>
      <c r="G62" s="18">
        <v>1.32E-2</v>
      </c>
    </row>
    <row r="63" spans="1:7" ht="12.95" customHeight="1">
      <c r="A63" s="14" t="s">
        <v>179</v>
      </c>
      <c r="B63" s="15" t="s">
        <v>180</v>
      </c>
      <c r="C63" s="11" t="s">
        <v>181</v>
      </c>
      <c r="D63" s="11" t="s">
        <v>146</v>
      </c>
      <c r="E63" s="16">
        <v>200000</v>
      </c>
      <c r="F63" s="17">
        <v>201.33</v>
      </c>
      <c r="G63" s="18">
        <v>1.06E-2</v>
      </c>
    </row>
    <row r="64" spans="1:7" ht="12.95" customHeight="1">
      <c r="A64" s="14" t="s">
        <v>416</v>
      </c>
      <c r="B64" s="15" t="s">
        <v>417</v>
      </c>
      <c r="C64" s="11" t="s">
        <v>418</v>
      </c>
      <c r="D64" s="11" t="s">
        <v>118</v>
      </c>
      <c r="E64" s="16">
        <v>75000</v>
      </c>
      <c r="F64" s="17">
        <v>77.06</v>
      </c>
      <c r="G64" s="18">
        <v>4.1000000000000003E-3</v>
      </c>
    </row>
    <row r="65" spans="1:7" ht="12.95" customHeight="1">
      <c r="A65" s="14" t="s">
        <v>486</v>
      </c>
      <c r="B65" s="15" t="s">
        <v>487</v>
      </c>
      <c r="C65" s="11" t="s">
        <v>488</v>
      </c>
      <c r="D65" s="11" t="s">
        <v>188</v>
      </c>
      <c r="E65" s="16">
        <v>11000</v>
      </c>
      <c r="F65" s="17">
        <v>1.41</v>
      </c>
      <c r="G65" s="18">
        <v>1E-4</v>
      </c>
    </row>
    <row r="66" spans="1:7" ht="12.95" customHeight="1">
      <c r="A66" s="1"/>
      <c r="B66" s="10" t="s">
        <v>30</v>
      </c>
      <c r="C66" s="11" t="s">
        <v>1</v>
      </c>
      <c r="D66" s="11" t="s">
        <v>1</v>
      </c>
      <c r="E66" s="11" t="s">
        <v>1</v>
      </c>
      <c r="F66" s="19">
        <v>6355.18</v>
      </c>
      <c r="G66" s="20">
        <v>0.33579999999999999</v>
      </c>
    </row>
    <row r="67" spans="1:7" ht="12.95" customHeight="1">
      <c r="A67" s="1"/>
      <c r="B67" s="10" t="s">
        <v>189</v>
      </c>
      <c r="C67" s="11" t="s">
        <v>1</v>
      </c>
      <c r="D67" s="11" t="s">
        <v>1</v>
      </c>
      <c r="E67" s="11" t="s">
        <v>1</v>
      </c>
      <c r="F67" s="1"/>
      <c r="G67" s="13" t="s">
        <v>1</v>
      </c>
    </row>
    <row r="68" spans="1:7" ht="12.95" customHeight="1">
      <c r="A68" s="14" t="s">
        <v>489</v>
      </c>
      <c r="B68" s="15" t="s">
        <v>490</v>
      </c>
      <c r="C68" s="11" t="s">
        <v>491</v>
      </c>
      <c r="D68" s="11" t="s">
        <v>856</v>
      </c>
      <c r="E68" s="16">
        <v>1270000</v>
      </c>
      <c r="F68" s="17">
        <v>1312.94</v>
      </c>
      <c r="G68" s="18">
        <v>6.9400000000000003E-2</v>
      </c>
    </row>
    <row r="69" spans="1:7" ht="12.95" customHeight="1">
      <c r="A69" s="14" t="s">
        <v>428</v>
      </c>
      <c r="B69" s="15" t="s">
        <v>429</v>
      </c>
      <c r="C69" s="11" t="s">
        <v>430</v>
      </c>
      <c r="D69" s="11" t="s">
        <v>431</v>
      </c>
      <c r="E69" s="16">
        <v>500000</v>
      </c>
      <c r="F69" s="17">
        <v>503.17</v>
      </c>
      <c r="G69" s="18">
        <v>2.6599999999999999E-2</v>
      </c>
    </row>
    <row r="70" spans="1:7" ht="12.95" customHeight="1">
      <c r="A70" s="14" t="s">
        <v>432</v>
      </c>
      <c r="B70" s="15" t="s">
        <v>433</v>
      </c>
      <c r="C70" s="11" t="s">
        <v>434</v>
      </c>
      <c r="D70" s="11" t="s">
        <v>431</v>
      </c>
      <c r="E70" s="16">
        <v>500000</v>
      </c>
      <c r="F70" s="17">
        <v>502.78</v>
      </c>
      <c r="G70" s="18">
        <v>2.6599999999999999E-2</v>
      </c>
    </row>
    <row r="71" spans="1:7" ht="12.95" customHeight="1">
      <c r="A71" s="14" t="s">
        <v>435</v>
      </c>
      <c r="B71" s="15" t="s">
        <v>436</v>
      </c>
      <c r="C71" s="11" t="s">
        <v>437</v>
      </c>
      <c r="D71" s="11" t="s">
        <v>431</v>
      </c>
      <c r="E71" s="16">
        <v>500000</v>
      </c>
      <c r="F71" s="17">
        <v>501.9</v>
      </c>
      <c r="G71" s="18">
        <v>2.6499999999999999E-2</v>
      </c>
    </row>
    <row r="72" spans="1:7" ht="12.95" customHeight="1">
      <c r="A72" s="1"/>
      <c r="B72" s="10" t="s">
        <v>30</v>
      </c>
      <c r="C72" s="11" t="s">
        <v>1</v>
      </c>
      <c r="D72" s="11" t="s">
        <v>1</v>
      </c>
      <c r="E72" s="11" t="s">
        <v>1</v>
      </c>
      <c r="F72" s="19">
        <v>2820.79</v>
      </c>
      <c r="G72" s="20">
        <v>0.14910000000000001</v>
      </c>
    </row>
    <row r="73" spans="1:7" ht="12.95" customHeight="1">
      <c r="A73" s="1"/>
      <c r="B73" s="21" t="s">
        <v>119</v>
      </c>
      <c r="C73" s="22" t="s">
        <v>1</v>
      </c>
      <c r="D73" s="23" t="s">
        <v>1</v>
      </c>
      <c r="E73" s="22" t="s">
        <v>1</v>
      </c>
      <c r="F73" s="19">
        <v>9175.9699999999993</v>
      </c>
      <c r="G73" s="20">
        <v>0.4849</v>
      </c>
    </row>
    <row r="74" spans="1:7" ht="12.95" customHeight="1">
      <c r="A74" s="1"/>
      <c r="B74" s="10" t="s">
        <v>7</v>
      </c>
      <c r="C74" s="11" t="s">
        <v>1</v>
      </c>
      <c r="D74" s="11" t="s">
        <v>1</v>
      </c>
      <c r="E74" s="11" t="s">
        <v>1</v>
      </c>
      <c r="F74" s="1"/>
      <c r="G74" s="13" t="s">
        <v>1</v>
      </c>
    </row>
    <row r="75" spans="1:7" ht="12.95" customHeight="1">
      <c r="A75" s="1"/>
      <c r="B75" s="10" t="s">
        <v>8</v>
      </c>
      <c r="C75" s="11" t="s">
        <v>1</v>
      </c>
      <c r="D75" s="11" t="s">
        <v>1</v>
      </c>
      <c r="E75" s="11" t="s">
        <v>1</v>
      </c>
      <c r="F75" s="1"/>
      <c r="G75" s="13" t="s">
        <v>1</v>
      </c>
    </row>
    <row r="76" spans="1:7" ht="12.95" customHeight="1">
      <c r="A76" s="14" t="s">
        <v>27</v>
      </c>
      <c r="B76" s="15" t="s">
        <v>28</v>
      </c>
      <c r="C76" s="11" t="s">
        <v>29</v>
      </c>
      <c r="D76" s="11" t="s">
        <v>26</v>
      </c>
      <c r="E76" s="16">
        <v>1800000</v>
      </c>
      <c r="F76" s="17">
        <v>1783.29</v>
      </c>
      <c r="G76" s="18">
        <v>9.4200000000000006E-2</v>
      </c>
    </row>
    <row r="77" spans="1:7" ht="12.95" customHeight="1">
      <c r="A77" s="14" t="s">
        <v>16</v>
      </c>
      <c r="B77" s="15" t="s">
        <v>17</v>
      </c>
      <c r="C77" s="11" t="s">
        <v>18</v>
      </c>
      <c r="D77" s="11" t="s">
        <v>19</v>
      </c>
      <c r="E77" s="16">
        <v>1000000</v>
      </c>
      <c r="F77" s="17">
        <v>996.59</v>
      </c>
      <c r="G77" s="18">
        <v>5.2699999999999997E-2</v>
      </c>
    </row>
    <row r="78" spans="1:7" ht="12.95" customHeight="1">
      <c r="A78" s="1"/>
      <c r="B78" s="10" t="s">
        <v>30</v>
      </c>
      <c r="C78" s="11" t="s">
        <v>1</v>
      </c>
      <c r="D78" s="11" t="s">
        <v>1</v>
      </c>
      <c r="E78" s="11" t="s">
        <v>1</v>
      </c>
      <c r="F78" s="19">
        <v>2779.88</v>
      </c>
      <c r="G78" s="20">
        <v>0.1469</v>
      </c>
    </row>
    <row r="79" spans="1:7" ht="12.95" customHeight="1">
      <c r="A79" s="1"/>
      <c r="B79" s="10" t="s">
        <v>31</v>
      </c>
      <c r="C79" s="11" t="s">
        <v>1</v>
      </c>
      <c r="D79" s="11" t="s">
        <v>1</v>
      </c>
      <c r="E79" s="11" t="s">
        <v>1</v>
      </c>
      <c r="F79" s="1"/>
      <c r="G79" s="13" t="s">
        <v>1</v>
      </c>
    </row>
    <row r="80" spans="1:7" ht="12.95" customHeight="1">
      <c r="A80" s="14" t="s">
        <v>210</v>
      </c>
      <c r="B80" s="15" t="s">
        <v>211</v>
      </c>
      <c r="C80" s="11" t="s">
        <v>212</v>
      </c>
      <c r="D80" s="11" t="s">
        <v>19</v>
      </c>
      <c r="E80" s="16">
        <v>1400000</v>
      </c>
      <c r="F80" s="17">
        <v>1319.54</v>
      </c>
      <c r="G80" s="18">
        <v>6.9699999999999998E-2</v>
      </c>
    </row>
    <row r="81" spans="1:7" ht="12.95" customHeight="1">
      <c r="A81" s="14" t="s">
        <v>207</v>
      </c>
      <c r="B81" s="15" t="s">
        <v>208</v>
      </c>
      <c r="C81" s="11" t="s">
        <v>209</v>
      </c>
      <c r="D81" s="11" t="s">
        <v>26</v>
      </c>
      <c r="E81" s="16">
        <v>1000000</v>
      </c>
      <c r="F81" s="17">
        <v>962.41</v>
      </c>
      <c r="G81" s="18">
        <v>5.0900000000000001E-2</v>
      </c>
    </row>
    <row r="82" spans="1:7" ht="12.95" customHeight="1">
      <c r="A82" s="14" t="s">
        <v>41</v>
      </c>
      <c r="B82" s="15" t="s">
        <v>42</v>
      </c>
      <c r="C82" s="11" t="s">
        <v>43</v>
      </c>
      <c r="D82" s="11" t="s">
        <v>12</v>
      </c>
      <c r="E82" s="16">
        <v>300000</v>
      </c>
      <c r="F82" s="17">
        <v>298.42</v>
      </c>
      <c r="G82" s="18">
        <v>1.5800000000000002E-2</v>
      </c>
    </row>
    <row r="83" spans="1:7" ht="12.95" customHeight="1">
      <c r="A83" s="1"/>
      <c r="B83" s="10" t="s">
        <v>30</v>
      </c>
      <c r="C83" s="11" t="s">
        <v>1</v>
      </c>
      <c r="D83" s="11" t="s">
        <v>1</v>
      </c>
      <c r="E83" s="11" t="s">
        <v>1</v>
      </c>
      <c r="F83" s="19">
        <v>2580.37</v>
      </c>
      <c r="G83" s="20">
        <v>0.13639999999999999</v>
      </c>
    </row>
    <row r="84" spans="1:7" ht="12.95" customHeight="1">
      <c r="A84" s="1"/>
      <c r="B84" s="21" t="s">
        <v>119</v>
      </c>
      <c r="C84" s="22" t="s">
        <v>1</v>
      </c>
      <c r="D84" s="23" t="s">
        <v>1</v>
      </c>
      <c r="E84" s="22" t="s">
        <v>1</v>
      </c>
      <c r="F84" s="19">
        <v>5360.25</v>
      </c>
      <c r="G84" s="20">
        <v>0.2833</v>
      </c>
    </row>
    <row r="85" spans="1:7" ht="12.95" customHeight="1">
      <c r="A85" s="1"/>
      <c r="B85" s="10" t="s">
        <v>120</v>
      </c>
      <c r="C85" s="11" t="s">
        <v>1</v>
      </c>
      <c r="D85" s="11" t="s">
        <v>1</v>
      </c>
      <c r="E85" s="11" t="s">
        <v>1</v>
      </c>
      <c r="F85" s="1"/>
      <c r="G85" s="13" t="s">
        <v>1</v>
      </c>
    </row>
    <row r="86" spans="1:7" ht="12.95" customHeight="1">
      <c r="A86" s="14" t="s">
        <v>121</v>
      </c>
      <c r="B86" s="15" t="s">
        <v>122</v>
      </c>
      <c r="C86" s="11" t="s">
        <v>1</v>
      </c>
      <c r="D86" s="11" t="s">
        <v>123</v>
      </c>
      <c r="E86" s="16"/>
      <c r="F86" s="17">
        <v>585.5</v>
      </c>
      <c r="G86" s="18">
        <v>3.09E-2</v>
      </c>
    </row>
    <row r="87" spans="1:7" ht="12.95" customHeight="1">
      <c r="A87" s="1"/>
      <c r="B87" s="10" t="s">
        <v>30</v>
      </c>
      <c r="C87" s="11" t="s">
        <v>1</v>
      </c>
      <c r="D87" s="11" t="s">
        <v>1</v>
      </c>
      <c r="E87" s="11" t="s">
        <v>1</v>
      </c>
      <c r="F87" s="19">
        <v>585.5</v>
      </c>
      <c r="G87" s="20">
        <v>3.09E-2</v>
      </c>
    </row>
    <row r="88" spans="1:7" ht="12.95" customHeight="1">
      <c r="A88" s="1"/>
      <c r="B88" s="21" t="s">
        <v>119</v>
      </c>
      <c r="C88" s="22" t="s">
        <v>1</v>
      </c>
      <c r="D88" s="23" t="s">
        <v>1</v>
      </c>
      <c r="E88" s="22" t="s">
        <v>1</v>
      </c>
      <c r="F88" s="19">
        <v>585.5</v>
      </c>
      <c r="G88" s="20">
        <v>3.09E-2</v>
      </c>
    </row>
    <row r="89" spans="1:7" ht="12.95" customHeight="1">
      <c r="A89" s="1"/>
      <c r="B89" s="21" t="s">
        <v>124</v>
      </c>
      <c r="C89" s="11" t="s">
        <v>1</v>
      </c>
      <c r="D89" s="23" t="s">
        <v>1</v>
      </c>
      <c r="E89" s="11" t="s">
        <v>1</v>
      </c>
      <c r="F89" s="24">
        <f>187.67-41.72</f>
        <v>145.94999999999999</v>
      </c>
      <c r="G89" s="20">
        <v>0.01</v>
      </c>
    </row>
    <row r="90" spans="1:7" ht="12.95" customHeight="1" thickBot="1">
      <c r="A90" s="1"/>
      <c r="B90" s="25" t="s">
        <v>125</v>
      </c>
      <c r="C90" s="26" t="s">
        <v>1</v>
      </c>
      <c r="D90" s="26" t="s">
        <v>1</v>
      </c>
      <c r="E90" s="26" t="s">
        <v>1</v>
      </c>
      <c r="F90" s="70">
        <v>18882.330000000002</v>
      </c>
      <c r="G90" s="28">
        <v>1</v>
      </c>
    </row>
    <row r="91" spans="1:7" ht="12.95" customHeight="1">
      <c r="A91" s="1"/>
      <c r="B91" s="4" t="s">
        <v>1</v>
      </c>
      <c r="C91" s="1"/>
      <c r="D91" s="1"/>
      <c r="E91" s="1"/>
      <c r="F91" s="1"/>
      <c r="G91" s="1"/>
    </row>
    <row r="92" spans="1:7" ht="12.95" customHeight="1">
      <c r="A92" s="1"/>
      <c r="B92" s="2" t="s">
        <v>233</v>
      </c>
      <c r="C92" s="1"/>
      <c r="D92" s="1"/>
      <c r="E92" s="1"/>
      <c r="G92" s="1"/>
    </row>
    <row r="93" spans="1:7" ht="12.95" customHeight="1">
      <c r="A93" s="1"/>
      <c r="B93" s="2" t="s">
        <v>126</v>
      </c>
      <c r="C93" s="1"/>
      <c r="D93" s="1"/>
      <c r="E93" s="1"/>
      <c r="F93" s="69"/>
      <c r="G93" s="1"/>
    </row>
    <row r="94" spans="1:7" ht="12.95" customHeight="1">
      <c r="A94" s="1"/>
      <c r="B94" s="2" t="s">
        <v>127</v>
      </c>
      <c r="C94" s="1"/>
      <c r="D94" s="1"/>
      <c r="E94" s="1"/>
      <c r="F94" s="1"/>
      <c r="G94" s="1"/>
    </row>
    <row r="95" spans="1:7" ht="12.95" customHeight="1">
      <c r="A95" s="1"/>
      <c r="B95" s="2" t="s">
        <v>492</v>
      </c>
      <c r="C95" s="1"/>
      <c r="D95" s="1"/>
      <c r="E95" s="1"/>
      <c r="F95" s="1"/>
      <c r="G95" s="1"/>
    </row>
    <row r="96" spans="1:7" ht="12.95" customHeight="1">
      <c r="A96" s="1"/>
      <c r="B96" s="2" t="s">
        <v>1</v>
      </c>
      <c r="C96" s="1"/>
      <c r="D96" s="1"/>
      <c r="E96" s="1"/>
      <c r="F96" s="1"/>
      <c r="G96" s="1"/>
    </row>
    <row r="97" spans="1:7" ht="12.95" customHeight="1">
      <c r="A97" s="1"/>
      <c r="B97" s="2" t="s">
        <v>1</v>
      </c>
      <c r="C97" s="1"/>
      <c r="D97" s="1"/>
      <c r="E97" s="1"/>
      <c r="F97" s="1"/>
      <c r="G97" s="1"/>
    </row>
  </sheetData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6"/>
  <sheetViews>
    <sheetView topLeftCell="A46" zoomScaleNormal="100" workbookViewId="0">
      <selection activeCell="F72" sqref="F72:F73"/>
    </sheetView>
  </sheetViews>
  <sheetFormatPr defaultRowHeight="12.75"/>
  <cols>
    <col min="1" max="1" width="4.7109375" customWidth="1"/>
    <col min="2" max="2" width="49" bestFit="1" customWidth="1"/>
    <col min="3" max="3" width="13.28515625" bestFit="1" customWidth="1"/>
    <col min="4" max="4" width="30.7109375" bestFit="1" customWidth="1"/>
    <col min="5" max="5" width="7.7109375" bestFit="1" customWidth="1"/>
    <col min="6" max="6" width="20.85546875" bestFit="1" customWidth="1"/>
    <col min="7" max="7" width="13.7109375" bestFit="1" customWidth="1"/>
  </cols>
  <sheetData>
    <row r="1" spans="1:7" ht="15.95" customHeight="1">
      <c r="A1" s="1"/>
      <c r="B1" s="2" t="s">
        <v>493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 thickBo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235</v>
      </c>
      <c r="E4" s="8" t="s">
        <v>6</v>
      </c>
      <c r="F4" s="8" t="s">
        <v>853</v>
      </c>
      <c r="G4" s="9" t="s">
        <v>854</v>
      </c>
    </row>
    <row r="5" spans="1:7" ht="12.95" customHeight="1">
      <c r="A5" s="1"/>
      <c r="B5" s="10" t="s">
        <v>236</v>
      </c>
      <c r="C5" s="11" t="s">
        <v>1</v>
      </c>
      <c r="D5" s="11" t="s">
        <v>1</v>
      </c>
      <c r="E5" s="11" t="s">
        <v>1</v>
      </c>
      <c r="F5" s="1"/>
      <c r="G5" s="13" t="s">
        <v>1</v>
      </c>
    </row>
    <row r="6" spans="1:7" ht="12.95" customHeight="1">
      <c r="A6" s="1"/>
      <c r="B6" s="10" t="s">
        <v>237</v>
      </c>
      <c r="C6" s="11" t="s">
        <v>1</v>
      </c>
      <c r="D6" s="11" t="s">
        <v>1</v>
      </c>
      <c r="E6" s="11" t="s">
        <v>1</v>
      </c>
      <c r="F6" s="1"/>
      <c r="G6" s="13" t="s">
        <v>1</v>
      </c>
    </row>
    <row r="7" spans="1:7" ht="12.95" customHeight="1">
      <c r="A7" s="14" t="s">
        <v>242</v>
      </c>
      <c r="B7" s="15" t="s">
        <v>243</v>
      </c>
      <c r="C7" s="11" t="s">
        <v>244</v>
      </c>
      <c r="D7" s="11" t="s">
        <v>245</v>
      </c>
      <c r="E7" s="16">
        <v>37000</v>
      </c>
      <c r="F7" s="17">
        <v>648.65</v>
      </c>
      <c r="G7" s="18">
        <v>4.58E-2</v>
      </c>
    </row>
    <row r="8" spans="1:7" ht="12.95" customHeight="1">
      <c r="A8" s="14" t="s">
        <v>287</v>
      </c>
      <c r="B8" s="15" t="s">
        <v>288</v>
      </c>
      <c r="C8" s="11" t="s">
        <v>289</v>
      </c>
      <c r="D8" s="11" t="s">
        <v>290</v>
      </c>
      <c r="E8" s="16">
        <v>36000</v>
      </c>
      <c r="F8" s="17">
        <v>444.02</v>
      </c>
      <c r="G8" s="18">
        <v>3.1399999999999997E-2</v>
      </c>
    </row>
    <row r="9" spans="1:7" ht="12.95" customHeight="1">
      <c r="A9" s="14" t="s">
        <v>238</v>
      </c>
      <c r="B9" s="15" t="s">
        <v>239</v>
      </c>
      <c r="C9" s="11" t="s">
        <v>240</v>
      </c>
      <c r="D9" s="11" t="s">
        <v>241</v>
      </c>
      <c r="E9" s="16">
        <v>57000</v>
      </c>
      <c r="F9" s="17">
        <v>432.4</v>
      </c>
      <c r="G9" s="18">
        <v>3.0499999999999999E-2</v>
      </c>
    </row>
    <row r="10" spans="1:7" ht="12.95" customHeight="1">
      <c r="A10" s="14" t="s">
        <v>246</v>
      </c>
      <c r="B10" s="15" t="s">
        <v>247</v>
      </c>
      <c r="C10" s="11" t="s">
        <v>248</v>
      </c>
      <c r="D10" s="11" t="s">
        <v>245</v>
      </c>
      <c r="E10" s="16">
        <v>21000</v>
      </c>
      <c r="F10" s="17">
        <v>421.2</v>
      </c>
      <c r="G10" s="18">
        <v>2.9700000000000001E-2</v>
      </c>
    </row>
    <row r="11" spans="1:7" ht="12.95" customHeight="1">
      <c r="A11" s="14" t="s">
        <v>331</v>
      </c>
      <c r="B11" s="15" t="s">
        <v>332</v>
      </c>
      <c r="C11" s="11" t="s">
        <v>333</v>
      </c>
      <c r="D11" s="11" t="s">
        <v>245</v>
      </c>
      <c r="E11" s="16">
        <v>115000</v>
      </c>
      <c r="F11" s="17">
        <v>407.56</v>
      </c>
      <c r="G11" s="18">
        <v>2.8799999999999999E-2</v>
      </c>
    </row>
    <row r="12" spans="1:7" ht="12.95" customHeight="1">
      <c r="A12" s="14" t="s">
        <v>298</v>
      </c>
      <c r="B12" s="15" t="s">
        <v>299</v>
      </c>
      <c r="C12" s="11" t="s">
        <v>300</v>
      </c>
      <c r="D12" s="11" t="s">
        <v>241</v>
      </c>
      <c r="E12" s="16">
        <v>15000</v>
      </c>
      <c r="F12" s="17">
        <v>407.27</v>
      </c>
      <c r="G12" s="18">
        <v>2.8799999999999999E-2</v>
      </c>
    </row>
    <row r="13" spans="1:7" ht="12.95" customHeight="1">
      <c r="A13" s="14" t="s">
        <v>494</v>
      </c>
      <c r="B13" s="15" t="s">
        <v>495</v>
      </c>
      <c r="C13" s="11" t="s">
        <v>496</v>
      </c>
      <c r="D13" s="11" t="s">
        <v>344</v>
      </c>
      <c r="E13" s="16">
        <v>38000</v>
      </c>
      <c r="F13" s="17">
        <v>401.57</v>
      </c>
      <c r="G13" s="18">
        <v>2.8400000000000002E-2</v>
      </c>
    </row>
    <row r="14" spans="1:7" ht="12.95" customHeight="1">
      <c r="A14" s="14" t="s">
        <v>261</v>
      </c>
      <c r="B14" s="15" t="s">
        <v>262</v>
      </c>
      <c r="C14" s="11" t="s">
        <v>263</v>
      </c>
      <c r="D14" s="11" t="s">
        <v>264</v>
      </c>
      <c r="E14" s="16">
        <v>50000</v>
      </c>
      <c r="F14" s="17">
        <v>364.73</v>
      </c>
      <c r="G14" s="18">
        <v>2.58E-2</v>
      </c>
    </row>
    <row r="15" spans="1:7" ht="12.95" customHeight="1">
      <c r="A15" s="14" t="s">
        <v>249</v>
      </c>
      <c r="B15" s="15" t="s">
        <v>250</v>
      </c>
      <c r="C15" s="11" t="s">
        <v>251</v>
      </c>
      <c r="D15" s="11" t="s">
        <v>252</v>
      </c>
      <c r="E15" s="16">
        <v>3800</v>
      </c>
      <c r="F15" s="17">
        <v>361.37</v>
      </c>
      <c r="G15" s="18">
        <v>2.5499999999999998E-2</v>
      </c>
    </row>
    <row r="16" spans="1:7" ht="12.95" customHeight="1">
      <c r="A16" s="14" t="s">
        <v>273</v>
      </c>
      <c r="B16" s="15" t="s">
        <v>274</v>
      </c>
      <c r="C16" s="11" t="s">
        <v>275</v>
      </c>
      <c r="D16" s="11" t="s">
        <v>276</v>
      </c>
      <c r="E16" s="16">
        <v>100000</v>
      </c>
      <c r="F16" s="17">
        <v>358.85</v>
      </c>
      <c r="G16" s="18">
        <v>2.53E-2</v>
      </c>
    </row>
    <row r="17" spans="1:7" ht="12.95" customHeight="1">
      <c r="A17" s="14" t="s">
        <v>265</v>
      </c>
      <c r="B17" s="15" t="s">
        <v>266</v>
      </c>
      <c r="C17" s="11" t="s">
        <v>267</v>
      </c>
      <c r="D17" s="11" t="s">
        <v>268</v>
      </c>
      <c r="E17" s="16">
        <v>210000</v>
      </c>
      <c r="F17" s="17">
        <v>348.71</v>
      </c>
      <c r="G17" s="18">
        <v>2.46E-2</v>
      </c>
    </row>
    <row r="18" spans="1:7" ht="12.95" customHeight="1">
      <c r="A18" s="14" t="s">
        <v>497</v>
      </c>
      <c r="B18" s="15" t="s">
        <v>498</v>
      </c>
      <c r="C18" s="11" t="s">
        <v>499</v>
      </c>
      <c r="D18" s="11" t="s">
        <v>264</v>
      </c>
      <c r="E18" s="16">
        <v>27000</v>
      </c>
      <c r="F18" s="17">
        <v>347.23</v>
      </c>
      <c r="G18" s="18">
        <v>2.4500000000000001E-2</v>
      </c>
    </row>
    <row r="19" spans="1:7" ht="12.95" customHeight="1">
      <c r="A19" s="14" t="s">
        <v>446</v>
      </c>
      <c r="B19" s="15" t="s">
        <v>447</v>
      </c>
      <c r="C19" s="11" t="s">
        <v>448</v>
      </c>
      <c r="D19" s="11" t="s">
        <v>241</v>
      </c>
      <c r="E19" s="16">
        <v>200000</v>
      </c>
      <c r="F19" s="17">
        <v>338.9</v>
      </c>
      <c r="G19" s="18">
        <v>2.3900000000000001E-2</v>
      </c>
    </row>
    <row r="20" spans="1:7" ht="12.95" customHeight="1">
      <c r="A20" s="14" t="s">
        <v>500</v>
      </c>
      <c r="B20" s="15" t="s">
        <v>501</v>
      </c>
      <c r="C20" s="11" t="s">
        <v>502</v>
      </c>
      <c r="D20" s="11" t="s">
        <v>340</v>
      </c>
      <c r="E20" s="16">
        <v>13815</v>
      </c>
      <c r="F20" s="17">
        <v>309.75</v>
      </c>
      <c r="G20" s="18">
        <v>2.1899999999999999E-2</v>
      </c>
    </row>
    <row r="21" spans="1:7" ht="12.95" customHeight="1">
      <c r="A21" s="14" t="s">
        <v>458</v>
      </c>
      <c r="B21" s="15" t="s">
        <v>459</v>
      </c>
      <c r="C21" s="11" t="s">
        <v>460</v>
      </c>
      <c r="D21" s="11" t="s">
        <v>351</v>
      </c>
      <c r="E21" s="16">
        <v>18000</v>
      </c>
      <c r="F21" s="17">
        <v>304.85000000000002</v>
      </c>
      <c r="G21" s="18">
        <v>2.1499999999999998E-2</v>
      </c>
    </row>
    <row r="22" spans="1:7" ht="12.95" customHeight="1">
      <c r="A22" s="14" t="s">
        <v>452</v>
      </c>
      <c r="B22" s="15" t="s">
        <v>453</v>
      </c>
      <c r="C22" s="11" t="s">
        <v>454</v>
      </c>
      <c r="D22" s="11" t="s">
        <v>310</v>
      </c>
      <c r="E22" s="16">
        <v>7500</v>
      </c>
      <c r="F22" s="17">
        <v>281.27999999999997</v>
      </c>
      <c r="G22" s="18">
        <v>1.9900000000000001E-2</v>
      </c>
    </row>
    <row r="23" spans="1:7" ht="12.95" customHeight="1">
      <c r="A23" s="14" t="s">
        <v>311</v>
      </c>
      <c r="B23" s="15" t="s">
        <v>312</v>
      </c>
      <c r="C23" s="11" t="s">
        <v>313</v>
      </c>
      <c r="D23" s="11" t="s">
        <v>314</v>
      </c>
      <c r="E23" s="16">
        <v>48500</v>
      </c>
      <c r="F23" s="17">
        <v>270.56</v>
      </c>
      <c r="G23" s="18">
        <v>1.9099999999999999E-2</v>
      </c>
    </row>
    <row r="24" spans="1:7" ht="12.95" customHeight="1">
      <c r="A24" s="14" t="s">
        <v>348</v>
      </c>
      <c r="B24" s="15" t="s">
        <v>349</v>
      </c>
      <c r="C24" s="11" t="s">
        <v>350</v>
      </c>
      <c r="D24" s="11" t="s">
        <v>351</v>
      </c>
      <c r="E24" s="16">
        <v>12500</v>
      </c>
      <c r="F24" s="17">
        <v>267.93</v>
      </c>
      <c r="G24" s="18">
        <v>1.89E-2</v>
      </c>
    </row>
    <row r="25" spans="1:7" ht="12.95" customHeight="1">
      <c r="A25" s="14" t="s">
        <v>318</v>
      </c>
      <c r="B25" s="15" t="s">
        <v>319</v>
      </c>
      <c r="C25" s="11" t="s">
        <v>320</v>
      </c>
      <c r="D25" s="11" t="s">
        <v>321</v>
      </c>
      <c r="E25" s="16">
        <v>9000</v>
      </c>
      <c r="F25" s="17">
        <v>264.17</v>
      </c>
      <c r="G25" s="18">
        <v>1.8700000000000001E-2</v>
      </c>
    </row>
    <row r="26" spans="1:7" ht="12.95" customHeight="1">
      <c r="A26" s="14" t="s">
        <v>280</v>
      </c>
      <c r="B26" s="15" t="s">
        <v>281</v>
      </c>
      <c r="C26" s="11" t="s">
        <v>282</v>
      </c>
      <c r="D26" s="11" t="s">
        <v>241</v>
      </c>
      <c r="E26" s="16">
        <v>65000</v>
      </c>
      <c r="F26" s="17">
        <v>251.42</v>
      </c>
      <c r="G26" s="18">
        <v>1.78E-2</v>
      </c>
    </row>
    <row r="27" spans="1:7" ht="12.95" customHeight="1">
      <c r="A27" s="14" t="s">
        <v>283</v>
      </c>
      <c r="B27" s="15" t="s">
        <v>284</v>
      </c>
      <c r="C27" s="11" t="s">
        <v>285</v>
      </c>
      <c r="D27" s="11" t="s">
        <v>286</v>
      </c>
      <c r="E27" s="16">
        <v>27500</v>
      </c>
      <c r="F27" s="17">
        <v>250.18</v>
      </c>
      <c r="G27" s="18">
        <v>1.77E-2</v>
      </c>
    </row>
    <row r="28" spans="1:7" ht="12.95" customHeight="1">
      <c r="A28" s="14" t="s">
        <v>503</v>
      </c>
      <c r="B28" s="15" t="s">
        <v>504</v>
      </c>
      <c r="C28" s="11" t="s">
        <v>505</v>
      </c>
      <c r="D28" s="11" t="s">
        <v>382</v>
      </c>
      <c r="E28" s="16">
        <v>175000</v>
      </c>
      <c r="F28" s="17">
        <v>248.24</v>
      </c>
      <c r="G28" s="18">
        <v>1.7500000000000002E-2</v>
      </c>
    </row>
    <row r="29" spans="1:7" ht="12.95" customHeight="1">
      <c r="A29" s="14" t="s">
        <v>506</v>
      </c>
      <c r="B29" s="15" t="s">
        <v>507</v>
      </c>
      <c r="C29" s="11" t="s">
        <v>508</v>
      </c>
      <c r="D29" s="11" t="s">
        <v>509</v>
      </c>
      <c r="E29" s="16">
        <v>80000</v>
      </c>
      <c r="F29" s="17">
        <v>243.72</v>
      </c>
      <c r="G29" s="18">
        <v>1.72E-2</v>
      </c>
    </row>
    <row r="30" spans="1:7" ht="12.95" customHeight="1">
      <c r="A30" s="14" t="s">
        <v>376</v>
      </c>
      <c r="B30" s="15" t="s">
        <v>377</v>
      </c>
      <c r="C30" s="11" t="s">
        <v>378</v>
      </c>
      <c r="D30" s="11" t="s">
        <v>310</v>
      </c>
      <c r="E30" s="16">
        <v>16000</v>
      </c>
      <c r="F30" s="17">
        <v>236.3</v>
      </c>
      <c r="G30" s="18">
        <v>1.67E-2</v>
      </c>
    </row>
    <row r="31" spans="1:7" ht="12.95" customHeight="1">
      <c r="A31" s="14" t="s">
        <v>510</v>
      </c>
      <c r="B31" s="15" t="s">
        <v>511</v>
      </c>
      <c r="C31" s="11" t="s">
        <v>512</v>
      </c>
      <c r="D31" s="11" t="s">
        <v>241</v>
      </c>
      <c r="E31" s="16">
        <v>30000</v>
      </c>
      <c r="F31" s="17">
        <v>233.67</v>
      </c>
      <c r="G31" s="18">
        <v>1.6500000000000001E-2</v>
      </c>
    </row>
    <row r="32" spans="1:7" ht="12.95" customHeight="1">
      <c r="A32" s="14" t="s">
        <v>352</v>
      </c>
      <c r="B32" s="15" t="s">
        <v>353</v>
      </c>
      <c r="C32" s="11" t="s">
        <v>354</v>
      </c>
      <c r="D32" s="11" t="s">
        <v>264</v>
      </c>
      <c r="E32" s="16">
        <v>18000</v>
      </c>
      <c r="F32" s="17">
        <v>231.43</v>
      </c>
      <c r="G32" s="18">
        <v>1.6299999999999999E-2</v>
      </c>
    </row>
    <row r="33" spans="1:7" ht="12.95" customHeight="1">
      <c r="A33" s="14" t="s">
        <v>301</v>
      </c>
      <c r="B33" s="15" t="s">
        <v>302</v>
      </c>
      <c r="C33" s="11" t="s">
        <v>303</v>
      </c>
      <c r="D33" s="11" t="s">
        <v>245</v>
      </c>
      <c r="E33" s="16">
        <v>225000</v>
      </c>
      <c r="F33" s="17">
        <v>226.01</v>
      </c>
      <c r="G33" s="18">
        <v>1.6E-2</v>
      </c>
    </row>
    <row r="34" spans="1:7" ht="12.95" customHeight="1">
      <c r="A34" s="14" t="s">
        <v>461</v>
      </c>
      <c r="B34" s="15" t="s">
        <v>462</v>
      </c>
      <c r="C34" s="11" t="s">
        <v>463</v>
      </c>
      <c r="D34" s="11" t="s">
        <v>241</v>
      </c>
      <c r="E34" s="16">
        <v>25000</v>
      </c>
      <c r="F34" s="17">
        <v>223.45</v>
      </c>
      <c r="G34" s="18">
        <v>1.5800000000000002E-2</v>
      </c>
    </row>
    <row r="35" spans="1:7" ht="12.95" customHeight="1">
      <c r="A35" s="14" t="s">
        <v>455</v>
      </c>
      <c r="B35" s="15" t="s">
        <v>456</v>
      </c>
      <c r="C35" s="11" t="s">
        <v>457</v>
      </c>
      <c r="D35" s="11" t="s">
        <v>358</v>
      </c>
      <c r="E35" s="16">
        <v>30000</v>
      </c>
      <c r="F35" s="17">
        <v>220.94</v>
      </c>
      <c r="G35" s="18">
        <v>1.5599999999999999E-2</v>
      </c>
    </row>
    <row r="36" spans="1:7" ht="12.95" customHeight="1">
      <c r="A36" s="14" t="s">
        <v>325</v>
      </c>
      <c r="B36" s="15" t="s">
        <v>326</v>
      </c>
      <c r="C36" s="11" t="s">
        <v>327</v>
      </c>
      <c r="D36" s="11" t="s">
        <v>297</v>
      </c>
      <c r="E36" s="16">
        <v>35000</v>
      </c>
      <c r="F36" s="17">
        <v>220.34</v>
      </c>
      <c r="G36" s="18">
        <v>1.5599999999999999E-2</v>
      </c>
    </row>
    <row r="37" spans="1:7" ht="12.95" customHeight="1">
      <c r="A37" s="14" t="s">
        <v>513</v>
      </c>
      <c r="B37" s="15" t="s">
        <v>514</v>
      </c>
      <c r="C37" s="11" t="s">
        <v>515</v>
      </c>
      <c r="D37" s="11" t="s">
        <v>290</v>
      </c>
      <c r="E37" s="16">
        <v>60000</v>
      </c>
      <c r="F37" s="17">
        <v>219.48</v>
      </c>
      <c r="G37" s="18">
        <v>1.55E-2</v>
      </c>
    </row>
    <row r="38" spans="1:7" ht="12.95" customHeight="1">
      <c r="A38" s="14" t="s">
        <v>304</v>
      </c>
      <c r="B38" s="15" t="s">
        <v>305</v>
      </c>
      <c r="C38" s="11" t="s">
        <v>306</v>
      </c>
      <c r="D38" s="11" t="s">
        <v>264</v>
      </c>
      <c r="E38" s="16">
        <v>37500</v>
      </c>
      <c r="F38" s="17">
        <v>218.33</v>
      </c>
      <c r="G38" s="18">
        <v>1.54E-2</v>
      </c>
    </row>
    <row r="39" spans="1:7" ht="12.95" customHeight="1">
      <c r="A39" s="14" t="s">
        <v>355</v>
      </c>
      <c r="B39" s="15" t="s">
        <v>356</v>
      </c>
      <c r="C39" s="11" t="s">
        <v>357</v>
      </c>
      <c r="D39" s="11" t="s">
        <v>358</v>
      </c>
      <c r="E39" s="16">
        <v>60000</v>
      </c>
      <c r="F39" s="17">
        <v>214.56</v>
      </c>
      <c r="G39" s="18">
        <v>1.5100000000000001E-2</v>
      </c>
    </row>
    <row r="40" spans="1:7" ht="12.95" customHeight="1">
      <c r="A40" s="14" t="s">
        <v>516</v>
      </c>
      <c r="B40" s="15" t="s">
        <v>517</v>
      </c>
      <c r="C40" s="11" t="s">
        <v>518</v>
      </c>
      <c r="D40" s="11" t="s">
        <v>509</v>
      </c>
      <c r="E40" s="16">
        <v>85000</v>
      </c>
      <c r="F40" s="17">
        <v>211.65</v>
      </c>
      <c r="G40" s="18">
        <v>1.49E-2</v>
      </c>
    </row>
    <row r="41" spans="1:7" ht="12.95" customHeight="1">
      <c r="A41" s="14" t="s">
        <v>294</v>
      </c>
      <c r="B41" s="15" t="s">
        <v>295</v>
      </c>
      <c r="C41" s="11" t="s">
        <v>296</v>
      </c>
      <c r="D41" s="11" t="s">
        <v>297</v>
      </c>
      <c r="E41" s="16">
        <v>7500</v>
      </c>
      <c r="F41" s="17">
        <v>205.73</v>
      </c>
      <c r="G41" s="18">
        <v>1.4500000000000001E-2</v>
      </c>
    </row>
    <row r="42" spans="1:7" ht="12.95" customHeight="1">
      <c r="A42" s="14" t="s">
        <v>334</v>
      </c>
      <c r="B42" s="15" t="s">
        <v>335</v>
      </c>
      <c r="C42" s="11" t="s">
        <v>336</v>
      </c>
      <c r="D42" s="11" t="s">
        <v>264</v>
      </c>
      <c r="E42" s="16">
        <v>50000</v>
      </c>
      <c r="F42" s="17">
        <v>189.15</v>
      </c>
      <c r="G42" s="18">
        <v>1.34E-2</v>
      </c>
    </row>
    <row r="43" spans="1:7" ht="12.95" customHeight="1">
      <c r="A43" s="14" t="s">
        <v>476</v>
      </c>
      <c r="B43" s="15" t="s">
        <v>477</v>
      </c>
      <c r="C43" s="11" t="s">
        <v>478</v>
      </c>
      <c r="D43" s="11" t="s">
        <v>310</v>
      </c>
      <c r="E43" s="16">
        <v>25000</v>
      </c>
      <c r="F43" s="17">
        <v>187.8</v>
      </c>
      <c r="G43" s="18">
        <v>1.3299999999999999E-2</v>
      </c>
    </row>
    <row r="44" spans="1:7" ht="12.95" customHeight="1">
      <c r="A44" s="14" t="s">
        <v>519</v>
      </c>
      <c r="B44" s="15" t="s">
        <v>520</v>
      </c>
      <c r="C44" s="11" t="s">
        <v>521</v>
      </c>
      <c r="D44" s="11" t="s">
        <v>264</v>
      </c>
      <c r="E44" s="16">
        <v>45000</v>
      </c>
      <c r="F44" s="17">
        <v>186.86</v>
      </c>
      <c r="G44" s="18">
        <v>1.32E-2</v>
      </c>
    </row>
    <row r="45" spans="1:7" ht="12.95" customHeight="1">
      <c r="A45" s="14" t="s">
        <v>522</v>
      </c>
      <c r="B45" s="15" t="s">
        <v>523</v>
      </c>
      <c r="C45" s="11" t="s">
        <v>524</v>
      </c>
      <c r="D45" s="11" t="s">
        <v>241</v>
      </c>
      <c r="E45" s="16">
        <v>23250</v>
      </c>
      <c r="F45" s="17">
        <v>170.9</v>
      </c>
      <c r="G45" s="18">
        <v>1.21E-2</v>
      </c>
    </row>
    <row r="46" spans="1:7" ht="12.95" customHeight="1">
      <c r="A46" s="14" t="s">
        <v>269</v>
      </c>
      <c r="B46" s="15" t="s">
        <v>270</v>
      </c>
      <c r="C46" s="11" t="s">
        <v>271</v>
      </c>
      <c r="D46" s="11" t="s">
        <v>272</v>
      </c>
      <c r="E46" s="16">
        <v>65000</v>
      </c>
      <c r="F46" s="17">
        <v>166.5</v>
      </c>
      <c r="G46" s="18">
        <v>1.18E-2</v>
      </c>
    </row>
    <row r="47" spans="1:7" ht="12.95" customHeight="1">
      <c r="A47" s="14" t="s">
        <v>362</v>
      </c>
      <c r="B47" s="15" t="s">
        <v>363</v>
      </c>
      <c r="C47" s="11" t="s">
        <v>364</v>
      </c>
      <c r="D47" s="11" t="s">
        <v>264</v>
      </c>
      <c r="E47" s="16">
        <v>100000</v>
      </c>
      <c r="F47" s="17">
        <v>163.15</v>
      </c>
      <c r="G47" s="18">
        <v>1.15E-2</v>
      </c>
    </row>
    <row r="48" spans="1:7" ht="12.95" customHeight="1">
      <c r="A48" s="14" t="s">
        <v>277</v>
      </c>
      <c r="B48" s="15" t="s">
        <v>278</v>
      </c>
      <c r="C48" s="11" t="s">
        <v>279</v>
      </c>
      <c r="D48" s="11" t="s">
        <v>245</v>
      </c>
      <c r="E48" s="16">
        <v>32000</v>
      </c>
      <c r="F48" s="17">
        <v>161.12</v>
      </c>
      <c r="G48" s="18">
        <v>1.14E-2</v>
      </c>
    </row>
    <row r="49" spans="1:7" ht="12.95" customHeight="1">
      <c r="A49" s="14" t="s">
        <v>467</v>
      </c>
      <c r="B49" s="15" t="s">
        <v>468</v>
      </c>
      <c r="C49" s="11" t="s">
        <v>469</v>
      </c>
      <c r="D49" s="11" t="s">
        <v>241</v>
      </c>
      <c r="E49" s="16">
        <v>20000</v>
      </c>
      <c r="F49" s="17">
        <v>159.75</v>
      </c>
      <c r="G49" s="18">
        <v>1.1299999999999999E-2</v>
      </c>
    </row>
    <row r="50" spans="1:7" ht="12.95" customHeight="1">
      <c r="A50" s="14" t="s">
        <v>464</v>
      </c>
      <c r="B50" s="15" t="s">
        <v>465</v>
      </c>
      <c r="C50" s="11" t="s">
        <v>466</v>
      </c>
      <c r="D50" s="11" t="s">
        <v>344</v>
      </c>
      <c r="E50" s="16">
        <v>8000</v>
      </c>
      <c r="F50" s="17">
        <v>159.65</v>
      </c>
      <c r="G50" s="18">
        <v>1.1299999999999999E-2</v>
      </c>
    </row>
    <row r="51" spans="1:7" ht="12.95" customHeight="1">
      <c r="A51" s="14" t="s">
        <v>525</v>
      </c>
      <c r="B51" s="15" t="s">
        <v>526</v>
      </c>
      <c r="C51" s="11" t="s">
        <v>527</v>
      </c>
      <c r="D51" s="11" t="s">
        <v>314</v>
      </c>
      <c r="E51" s="16">
        <v>37500</v>
      </c>
      <c r="F51" s="17">
        <v>158.81</v>
      </c>
      <c r="G51" s="18">
        <v>1.12E-2</v>
      </c>
    </row>
    <row r="52" spans="1:7" ht="12.95" customHeight="1">
      <c r="A52" s="14" t="s">
        <v>528</v>
      </c>
      <c r="B52" s="15" t="s">
        <v>529</v>
      </c>
      <c r="C52" s="11" t="s">
        <v>530</v>
      </c>
      <c r="D52" s="11" t="s">
        <v>264</v>
      </c>
      <c r="E52" s="16">
        <v>25000</v>
      </c>
      <c r="F52" s="17">
        <v>157.22999999999999</v>
      </c>
      <c r="G52" s="18">
        <v>1.11E-2</v>
      </c>
    </row>
    <row r="53" spans="1:7" ht="12.95" customHeight="1">
      <c r="A53" s="14" t="s">
        <v>531</v>
      </c>
      <c r="B53" s="15" t="s">
        <v>532</v>
      </c>
      <c r="C53" s="11" t="s">
        <v>533</v>
      </c>
      <c r="D53" s="11" t="s">
        <v>372</v>
      </c>
      <c r="E53" s="16">
        <v>20000</v>
      </c>
      <c r="F53" s="17">
        <v>151.22</v>
      </c>
      <c r="G53" s="18">
        <v>1.0699999999999999E-2</v>
      </c>
    </row>
    <row r="54" spans="1:7" ht="12.95" customHeight="1">
      <c r="A54" s="14" t="s">
        <v>359</v>
      </c>
      <c r="B54" s="15" t="s">
        <v>360</v>
      </c>
      <c r="C54" s="11" t="s">
        <v>361</v>
      </c>
      <c r="D54" s="11" t="s">
        <v>252</v>
      </c>
      <c r="E54" s="16">
        <v>550</v>
      </c>
      <c r="F54" s="17">
        <v>148.08000000000001</v>
      </c>
      <c r="G54" s="18">
        <v>1.0500000000000001E-2</v>
      </c>
    </row>
    <row r="55" spans="1:7" ht="12.95" customHeight="1">
      <c r="A55" s="14" t="s">
        <v>534</v>
      </c>
      <c r="B55" s="15" t="s">
        <v>535</v>
      </c>
      <c r="C55" s="11" t="s">
        <v>536</v>
      </c>
      <c r="D55" s="11" t="s">
        <v>340</v>
      </c>
      <c r="E55" s="16">
        <v>15000</v>
      </c>
      <c r="F55" s="17">
        <v>147.63999999999999</v>
      </c>
      <c r="G55" s="18">
        <v>1.04E-2</v>
      </c>
    </row>
    <row r="56" spans="1:7" ht="12.95" customHeight="1">
      <c r="A56" s="14" t="s">
        <v>537</v>
      </c>
      <c r="B56" s="15" t="s">
        <v>538</v>
      </c>
      <c r="C56" s="11" t="s">
        <v>539</v>
      </c>
      <c r="D56" s="11" t="s">
        <v>321</v>
      </c>
      <c r="E56" s="16">
        <v>19000</v>
      </c>
      <c r="F56" s="17">
        <v>144.07</v>
      </c>
      <c r="G56" s="18">
        <v>1.0200000000000001E-2</v>
      </c>
    </row>
    <row r="57" spans="1:7" ht="12.95" customHeight="1">
      <c r="A57" s="14" t="s">
        <v>540</v>
      </c>
      <c r="B57" s="15" t="s">
        <v>541</v>
      </c>
      <c r="C57" s="11" t="s">
        <v>542</v>
      </c>
      <c r="D57" s="11" t="s">
        <v>256</v>
      </c>
      <c r="E57" s="16">
        <v>38000</v>
      </c>
      <c r="F57" s="17">
        <v>142.97999999999999</v>
      </c>
      <c r="G57" s="18">
        <v>1.01E-2</v>
      </c>
    </row>
    <row r="58" spans="1:7" ht="12.95" customHeight="1">
      <c r="A58" s="14" t="s">
        <v>341</v>
      </c>
      <c r="B58" s="15" t="s">
        <v>342</v>
      </c>
      <c r="C58" s="11" t="s">
        <v>343</v>
      </c>
      <c r="D58" s="11" t="s">
        <v>344</v>
      </c>
      <c r="E58" s="16">
        <v>15000</v>
      </c>
      <c r="F58" s="17">
        <v>142.81</v>
      </c>
      <c r="G58" s="18">
        <v>1.01E-2</v>
      </c>
    </row>
    <row r="59" spans="1:7" ht="12.95" customHeight="1">
      <c r="A59" s="14" t="s">
        <v>392</v>
      </c>
      <c r="B59" s="15" t="s">
        <v>393</v>
      </c>
      <c r="C59" s="11" t="s">
        <v>394</v>
      </c>
      <c r="D59" s="11" t="s">
        <v>310</v>
      </c>
      <c r="E59" s="16">
        <v>2425</v>
      </c>
      <c r="F59" s="17">
        <v>6.91</v>
      </c>
      <c r="G59" s="18">
        <v>5.0000000000000001E-4</v>
      </c>
    </row>
    <row r="60" spans="1:7" ht="12.95" customHeight="1">
      <c r="A60" s="1"/>
      <c r="B60" s="10" t="s">
        <v>30</v>
      </c>
      <c r="C60" s="11" t="s">
        <v>1</v>
      </c>
      <c r="D60" s="11" t="s">
        <v>1</v>
      </c>
      <c r="E60" s="11" t="s">
        <v>1</v>
      </c>
      <c r="F60" s="19">
        <v>13381.08</v>
      </c>
      <c r="G60" s="20">
        <v>0.94520000000000004</v>
      </c>
    </row>
    <row r="61" spans="1:7" ht="12.95" customHeight="1">
      <c r="A61" s="1"/>
      <c r="B61" s="10" t="s">
        <v>395</v>
      </c>
      <c r="C61" s="11" t="s">
        <v>1</v>
      </c>
      <c r="D61" s="11" t="s">
        <v>1</v>
      </c>
      <c r="E61" s="11" t="s">
        <v>1</v>
      </c>
      <c r="F61" s="1"/>
      <c r="G61" s="13" t="s">
        <v>1</v>
      </c>
    </row>
    <row r="62" spans="1:7" ht="12.95" customHeight="1">
      <c r="A62" s="14" t="s">
        <v>396</v>
      </c>
      <c r="B62" s="15" t="s">
        <v>855</v>
      </c>
      <c r="C62" s="11" t="s">
        <v>1</v>
      </c>
      <c r="D62" s="11" t="s">
        <v>297</v>
      </c>
      <c r="E62" s="16">
        <v>326</v>
      </c>
      <c r="F62" s="17">
        <v>1.18</v>
      </c>
      <c r="G62" s="18">
        <v>1E-4</v>
      </c>
    </row>
    <row r="63" spans="1:7" ht="12.95" customHeight="1">
      <c r="A63" s="1"/>
      <c r="B63" s="10" t="s">
        <v>30</v>
      </c>
      <c r="C63" s="11" t="s">
        <v>1</v>
      </c>
      <c r="D63" s="11" t="s">
        <v>1</v>
      </c>
      <c r="E63" s="11" t="s">
        <v>1</v>
      </c>
      <c r="F63" s="19">
        <v>1.18</v>
      </c>
      <c r="G63" s="20">
        <v>1E-4</v>
      </c>
    </row>
    <row r="64" spans="1:7" ht="12.95" customHeight="1">
      <c r="A64" s="1"/>
      <c r="B64" s="21" t="s">
        <v>119</v>
      </c>
      <c r="C64" s="22" t="s">
        <v>1</v>
      </c>
      <c r="D64" s="23" t="s">
        <v>1</v>
      </c>
      <c r="E64" s="22" t="s">
        <v>1</v>
      </c>
      <c r="F64" s="19">
        <v>13382.26</v>
      </c>
      <c r="G64" s="20">
        <v>0.94530000000000003</v>
      </c>
    </row>
    <row r="65" spans="1:7" ht="12.95" customHeight="1">
      <c r="A65" s="1"/>
      <c r="B65" s="10" t="s">
        <v>120</v>
      </c>
      <c r="C65" s="11" t="s">
        <v>1</v>
      </c>
      <c r="D65" s="11" t="s">
        <v>1</v>
      </c>
      <c r="E65" s="11" t="s">
        <v>1</v>
      </c>
      <c r="F65" s="1"/>
      <c r="G65" s="13" t="s">
        <v>1</v>
      </c>
    </row>
    <row r="66" spans="1:7" ht="12.95" customHeight="1">
      <c r="A66" s="14" t="s">
        <v>121</v>
      </c>
      <c r="B66" s="15" t="s">
        <v>122</v>
      </c>
      <c r="C66" s="11" t="s">
        <v>1</v>
      </c>
      <c r="D66" s="11" t="s">
        <v>123</v>
      </c>
      <c r="E66" s="16"/>
      <c r="F66" s="17">
        <v>837.5</v>
      </c>
      <c r="G66" s="18">
        <v>5.91E-2</v>
      </c>
    </row>
    <row r="67" spans="1:7" ht="12.95" customHeight="1">
      <c r="A67" s="1"/>
      <c r="B67" s="10" t="s">
        <v>30</v>
      </c>
      <c r="C67" s="11" t="s">
        <v>1</v>
      </c>
      <c r="D67" s="11" t="s">
        <v>1</v>
      </c>
      <c r="E67" s="11" t="s">
        <v>1</v>
      </c>
      <c r="F67" s="19">
        <v>837.5</v>
      </c>
      <c r="G67" s="20">
        <v>5.91E-2</v>
      </c>
    </row>
    <row r="68" spans="1:7" ht="12.95" customHeight="1">
      <c r="A68" s="1"/>
      <c r="B68" s="21" t="s">
        <v>119</v>
      </c>
      <c r="C68" s="22" t="s">
        <v>1</v>
      </c>
      <c r="D68" s="23" t="s">
        <v>1</v>
      </c>
      <c r="E68" s="22" t="s">
        <v>1</v>
      </c>
      <c r="F68" s="19">
        <v>837.5</v>
      </c>
      <c r="G68" s="20">
        <v>5.91E-2</v>
      </c>
    </row>
    <row r="69" spans="1:7" ht="12.95" customHeight="1">
      <c r="A69" s="1"/>
      <c r="B69" s="21" t="s">
        <v>124</v>
      </c>
      <c r="C69" s="11" t="s">
        <v>1</v>
      </c>
      <c r="D69" s="23" t="s">
        <v>1</v>
      </c>
      <c r="E69" s="11" t="s">
        <v>1</v>
      </c>
      <c r="F69" s="24">
        <f>-56.33+22.96</f>
        <v>-33.369999999999997</v>
      </c>
      <c r="G69" s="20">
        <v>-4.4000000000000003E-3</v>
      </c>
    </row>
    <row r="70" spans="1:7" ht="12.95" customHeight="1" thickBot="1">
      <c r="A70" s="1"/>
      <c r="B70" s="25" t="s">
        <v>125</v>
      </c>
      <c r="C70" s="26" t="s">
        <v>1</v>
      </c>
      <c r="D70" s="26" t="s">
        <v>1</v>
      </c>
      <c r="E70" s="26" t="s">
        <v>1</v>
      </c>
      <c r="F70" s="27">
        <v>14186.388677700001</v>
      </c>
      <c r="G70" s="28">
        <v>1</v>
      </c>
    </row>
    <row r="71" spans="1:7" ht="12.95" customHeight="1">
      <c r="A71" s="1"/>
      <c r="B71" s="4" t="s">
        <v>1</v>
      </c>
      <c r="C71" s="1"/>
      <c r="D71" s="1"/>
      <c r="E71" s="1"/>
      <c r="F71" s="1"/>
      <c r="G71" s="1"/>
    </row>
    <row r="72" spans="1:7" ht="12.95" customHeight="1">
      <c r="A72" s="1"/>
      <c r="B72" s="2" t="s">
        <v>123</v>
      </c>
      <c r="C72" s="1"/>
      <c r="D72" s="1"/>
      <c r="E72" s="1"/>
      <c r="F72" s="1"/>
      <c r="G72" s="1"/>
    </row>
    <row r="73" spans="1:7" ht="12.95" customHeight="1">
      <c r="A73" s="1"/>
      <c r="B73" s="2" t="s">
        <v>126</v>
      </c>
      <c r="C73" s="1"/>
      <c r="D73" s="1"/>
      <c r="E73" s="1"/>
      <c r="F73" s="69"/>
      <c r="G73" s="1" t="s">
        <v>123</v>
      </c>
    </row>
    <row r="74" spans="1:7" ht="12.95" customHeight="1">
      <c r="A74" s="1"/>
      <c r="B74" s="2" t="s">
        <v>127</v>
      </c>
      <c r="C74" s="1"/>
      <c r="D74" s="1"/>
      <c r="E74" s="1"/>
      <c r="F74" s="1"/>
      <c r="G74" s="1"/>
    </row>
    <row r="75" spans="1:7" ht="12.95" customHeight="1">
      <c r="A75" s="1"/>
      <c r="B75" s="2" t="s">
        <v>1</v>
      </c>
      <c r="C75" s="1"/>
      <c r="D75" s="1"/>
      <c r="E75" s="1"/>
      <c r="F75" s="1"/>
      <c r="G75" s="1"/>
    </row>
    <row r="76" spans="1:7" ht="12.95" customHeight="1">
      <c r="A76" s="1"/>
      <c r="B76" s="2" t="s">
        <v>1</v>
      </c>
      <c r="C76" s="1"/>
      <c r="D76" s="1"/>
      <c r="E76" s="1"/>
      <c r="F76" s="1"/>
      <c r="G76" s="1"/>
    </row>
  </sheetData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"/>
  <sheetViews>
    <sheetView topLeftCell="A52" zoomScaleNormal="100" workbookViewId="0">
      <selection activeCell="D73" sqref="D73"/>
    </sheetView>
  </sheetViews>
  <sheetFormatPr defaultRowHeight="12.75"/>
  <cols>
    <col min="1" max="1" width="4.7109375" customWidth="1"/>
    <col min="2" max="2" width="48" bestFit="1" customWidth="1"/>
    <col min="3" max="3" width="13.28515625" bestFit="1" customWidth="1"/>
    <col min="4" max="4" width="30.7109375" bestFit="1" customWidth="1"/>
    <col min="5" max="5" width="7.7109375" bestFit="1" customWidth="1"/>
    <col min="6" max="6" width="20.85546875" bestFit="1" customWidth="1"/>
    <col min="7" max="7" width="13.7109375" bestFit="1" customWidth="1"/>
  </cols>
  <sheetData>
    <row r="1" spans="1:7" ht="15.95" customHeight="1">
      <c r="A1" s="1"/>
      <c r="B1" s="2" t="s">
        <v>543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 thickBo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445</v>
      </c>
      <c r="E4" s="8" t="s">
        <v>6</v>
      </c>
      <c r="F4" s="8" t="s">
        <v>853</v>
      </c>
      <c r="G4" s="9" t="s">
        <v>854</v>
      </c>
    </row>
    <row r="5" spans="1:7" ht="12.95" customHeight="1">
      <c r="A5" s="1"/>
      <c r="B5" s="10" t="s">
        <v>236</v>
      </c>
      <c r="C5" s="11" t="s">
        <v>1</v>
      </c>
      <c r="D5" s="11" t="s">
        <v>1</v>
      </c>
      <c r="E5" s="11" t="s">
        <v>1</v>
      </c>
      <c r="F5" s="1"/>
      <c r="G5" s="13" t="s">
        <v>1</v>
      </c>
    </row>
    <row r="6" spans="1:7" ht="12.95" customHeight="1">
      <c r="A6" s="1"/>
      <c r="B6" s="10" t="s">
        <v>237</v>
      </c>
      <c r="C6" s="11" t="s">
        <v>1</v>
      </c>
      <c r="D6" s="11" t="s">
        <v>1</v>
      </c>
      <c r="E6" s="11" t="s">
        <v>1</v>
      </c>
      <c r="F6" s="1"/>
      <c r="G6" s="13" t="s">
        <v>1</v>
      </c>
    </row>
    <row r="7" spans="1:7" ht="12.95" customHeight="1">
      <c r="A7" s="14" t="s">
        <v>253</v>
      </c>
      <c r="B7" s="15" t="s">
        <v>254</v>
      </c>
      <c r="C7" s="11" t="s">
        <v>255</v>
      </c>
      <c r="D7" s="11" t="s">
        <v>256</v>
      </c>
      <c r="E7" s="16">
        <v>10715</v>
      </c>
      <c r="F7" s="17">
        <v>151.78</v>
      </c>
      <c r="G7" s="18">
        <v>5.6899999999999999E-2</v>
      </c>
    </row>
    <row r="8" spans="1:7" ht="12.95" customHeight="1">
      <c r="A8" s="14" t="s">
        <v>238</v>
      </c>
      <c r="B8" s="15" t="s">
        <v>239</v>
      </c>
      <c r="C8" s="11" t="s">
        <v>240</v>
      </c>
      <c r="D8" s="11" t="s">
        <v>241</v>
      </c>
      <c r="E8" s="16">
        <v>12452</v>
      </c>
      <c r="F8" s="17">
        <v>94.46</v>
      </c>
      <c r="G8" s="18">
        <v>3.5400000000000001E-2</v>
      </c>
    </row>
    <row r="9" spans="1:7" ht="12.95" customHeight="1">
      <c r="A9" s="14" t="s">
        <v>273</v>
      </c>
      <c r="B9" s="15" t="s">
        <v>274</v>
      </c>
      <c r="C9" s="11" t="s">
        <v>275</v>
      </c>
      <c r="D9" s="11" t="s">
        <v>276</v>
      </c>
      <c r="E9" s="16">
        <v>26100</v>
      </c>
      <c r="F9" s="17">
        <v>93.66</v>
      </c>
      <c r="G9" s="18">
        <v>3.5099999999999999E-2</v>
      </c>
    </row>
    <row r="10" spans="1:7" ht="12.95" customHeight="1">
      <c r="A10" s="14" t="s">
        <v>544</v>
      </c>
      <c r="B10" s="15" t="s">
        <v>545</v>
      </c>
      <c r="C10" s="11" t="s">
        <v>546</v>
      </c>
      <c r="D10" s="11" t="s">
        <v>368</v>
      </c>
      <c r="E10" s="16">
        <v>47765</v>
      </c>
      <c r="F10" s="17">
        <v>92.57</v>
      </c>
      <c r="G10" s="18">
        <v>3.4700000000000002E-2</v>
      </c>
    </row>
    <row r="11" spans="1:7" ht="12.95" customHeight="1">
      <c r="A11" s="14" t="s">
        <v>283</v>
      </c>
      <c r="B11" s="15" t="s">
        <v>284</v>
      </c>
      <c r="C11" s="11" t="s">
        <v>285</v>
      </c>
      <c r="D11" s="11" t="s">
        <v>286</v>
      </c>
      <c r="E11" s="16">
        <v>9400</v>
      </c>
      <c r="F11" s="17">
        <v>85.52</v>
      </c>
      <c r="G11" s="18">
        <v>3.2000000000000001E-2</v>
      </c>
    </row>
    <row r="12" spans="1:7" ht="12.95" customHeight="1">
      <c r="A12" s="14" t="s">
        <v>348</v>
      </c>
      <c r="B12" s="15" t="s">
        <v>349</v>
      </c>
      <c r="C12" s="11" t="s">
        <v>350</v>
      </c>
      <c r="D12" s="11" t="s">
        <v>351</v>
      </c>
      <c r="E12" s="16">
        <v>3932</v>
      </c>
      <c r="F12" s="17">
        <v>84.28</v>
      </c>
      <c r="G12" s="18">
        <v>3.1600000000000003E-2</v>
      </c>
    </row>
    <row r="13" spans="1:7" ht="12.95" customHeight="1">
      <c r="A13" s="14" t="s">
        <v>265</v>
      </c>
      <c r="B13" s="15" t="s">
        <v>266</v>
      </c>
      <c r="C13" s="11" t="s">
        <v>267</v>
      </c>
      <c r="D13" s="11" t="s">
        <v>268</v>
      </c>
      <c r="E13" s="16">
        <v>45137</v>
      </c>
      <c r="F13" s="17">
        <v>74.95</v>
      </c>
      <c r="G13" s="18">
        <v>2.81E-2</v>
      </c>
    </row>
    <row r="14" spans="1:7" ht="12.95" customHeight="1">
      <c r="A14" s="14" t="s">
        <v>298</v>
      </c>
      <c r="B14" s="15" t="s">
        <v>299</v>
      </c>
      <c r="C14" s="11" t="s">
        <v>300</v>
      </c>
      <c r="D14" s="11" t="s">
        <v>241</v>
      </c>
      <c r="E14" s="16">
        <v>2700</v>
      </c>
      <c r="F14" s="17">
        <v>73.31</v>
      </c>
      <c r="G14" s="18">
        <v>2.75E-2</v>
      </c>
    </row>
    <row r="15" spans="1:7" ht="12.95" customHeight="1">
      <c r="A15" s="14" t="s">
        <v>446</v>
      </c>
      <c r="B15" s="15" t="s">
        <v>447</v>
      </c>
      <c r="C15" s="11" t="s">
        <v>448</v>
      </c>
      <c r="D15" s="11" t="s">
        <v>241</v>
      </c>
      <c r="E15" s="16">
        <v>40000</v>
      </c>
      <c r="F15" s="17">
        <v>67.78</v>
      </c>
      <c r="G15" s="18">
        <v>2.5399999999999999E-2</v>
      </c>
    </row>
    <row r="16" spans="1:7" ht="12.95" customHeight="1">
      <c r="A16" s="14" t="s">
        <v>455</v>
      </c>
      <c r="B16" s="15" t="s">
        <v>456</v>
      </c>
      <c r="C16" s="11" t="s">
        <v>457</v>
      </c>
      <c r="D16" s="11" t="s">
        <v>358</v>
      </c>
      <c r="E16" s="16">
        <v>9004</v>
      </c>
      <c r="F16" s="17">
        <v>66.31</v>
      </c>
      <c r="G16" s="18">
        <v>2.4799999999999999E-2</v>
      </c>
    </row>
    <row r="17" spans="1:7" ht="12.95" customHeight="1">
      <c r="A17" s="14" t="s">
        <v>540</v>
      </c>
      <c r="B17" s="15" t="s">
        <v>541</v>
      </c>
      <c r="C17" s="11" t="s">
        <v>542</v>
      </c>
      <c r="D17" s="11" t="s">
        <v>256</v>
      </c>
      <c r="E17" s="16">
        <v>17301</v>
      </c>
      <c r="F17" s="17">
        <v>65.099999999999994</v>
      </c>
      <c r="G17" s="18">
        <v>2.4400000000000002E-2</v>
      </c>
    </row>
    <row r="18" spans="1:7" ht="12.95" customHeight="1">
      <c r="A18" s="14" t="s">
        <v>547</v>
      </c>
      <c r="B18" s="15" t="s">
        <v>548</v>
      </c>
      <c r="C18" s="11" t="s">
        <v>549</v>
      </c>
      <c r="D18" s="11" t="s">
        <v>351</v>
      </c>
      <c r="E18" s="16">
        <v>6718</v>
      </c>
      <c r="F18" s="17">
        <v>58.94</v>
      </c>
      <c r="G18" s="18">
        <v>2.2100000000000002E-2</v>
      </c>
    </row>
    <row r="19" spans="1:7" ht="12.95" customHeight="1">
      <c r="A19" s="14" t="s">
        <v>355</v>
      </c>
      <c r="B19" s="15" t="s">
        <v>356</v>
      </c>
      <c r="C19" s="11" t="s">
        <v>357</v>
      </c>
      <c r="D19" s="11" t="s">
        <v>358</v>
      </c>
      <c r="E19" s="16">
        <v>16373</v>
      </c>
      <c r="F19" s="17">
        <v>58.55</v>
      </c>
      <c r="G19" s="18">
        <v>2.1899999999999999E-2</v>
      </c>
    </row>
    <row r="20" spans="1:7" ht="12.95" customHeight="1">
      <c r="A20" s="14" t="s">
        <v>550</v>
      </c>
      <c r="B20" s="15" t="s">
        <v>551</v>
      </c>
      <c r="C20" s="11" t="s">
        <v>552</v>
      </c>
      <c r="D20" s="11" t="s">
        <v>286</v>
      </c>
      <c r="E20" s="16">
        <v>16700</v>
      </c>
      <c r="F20" s="17">
        <v>58.53</v>
      </c>
      <c r="G20" s="18">
        <v>2.1899999999999999E-2</v>
      </c>
    </row>
    <row r="21" spans="1:7" ht="12.95" customHeight="1">
      <c r="A21" s="14" t="s">
        <v>452</v>
      </c>
      <c r="B21" s="15" t="s">
        <v>453</v>
      </c>
      <c r="C21" s="11" t="s">
        <v>454</v>
      </c>
      <c r="D21" s="11" t="s">
        <v>310</v>
      </c>
      <c r="E21" s="16">
        <v>1550</v>
      </c>
      <c r="F21" s="17">
        <v>58.13</v>
      </c>
      <c r="G21" s="18">
        <v>2.18E-2</v>
      </c>
    </row>
    <row r="22" spans="1:7" ht="12.95" customHeight="1">
      <c r="A22" s="14" t="s">
        <v>553</v>
      </c>
      <c r="B22" s="15" t="s">
        <v>554</v>
      </c>
      <c r="C22" s="11" t="s">
        <v>555</v>
      </c>
      <c r="D22" s="11" t="s">
        <v>351</v>
      </c>
      <c r="E22" s="16">
        <v>23627</v>
      </c>
      <c r="F22" s="17">
        <v>56.66</v>
      </c>
      <c r="G22" s="18">
        <v>2.12E-2</v>
      </c>
    </row>
    <row r="23" spans="1:7" ht="12.95" customHeight="1">
      <c r="A23" s="14" t="s">
        <v>322</v>
      </c>
      <c r="B23" s="15" t="s">
        <v>323</v>
      </c>
      <c r="C23" s="11" t="s">
        <v>324</v>
      </c>
      <c r="D23" s="11" t="s">
        <v>286</v>
      </c>
      <c r="E23" s="16">
        <v>18300</v>
      </c>
      <c r="F23" s="17">
        <v>56.25</v>
      </c>
      <c r="G23" s="18">
        <v>2.1100000000000001E-2</v>
      </c>
    </row>
    <row r="24" spans="1:7" ht="12.95" customHeight="1">
      <c r="A24" s="14" t="s">
        <v>365</v>
      </c>
      <c r="B24" s="15" t="s">
        <v>366</v>
      </c>
      <c r="C24" s="11" t="s">
        <v>367</v>
      </c>
      <c r="D24" s="11" t="s">
        <v>368</v>
      </c>
      <c r="E24" s="16">
        <v>12191</v>
      </c>
      <c r="F24" s="17">
        <v>54.12</v>
      </c>
      <c r="G24" s="18">
        <v>2.0299999999999999E-2</v>
      </c>
    </row>
    <row r="25" spans="1:7" ht="12.95" customHeight="1">
      <c r="A25" s="14" t="s">
        <v>556</v>
      </c>
      <c r="B25" s="15" t="s">
        <v>557</v>
      </c>
      <c r="C25" s="11" t="s">
        <v>558</v>
      </c>
      <c r="D25" s="11" t="s">
        <v>559</v>
      </c>
      <c r="E25" s="16">
        <v>8859</v>
      </c>
      <c r="F25" s="17">
        <v>54.06</v>
      </c>
      <c r="G25" s="18">
        <v>2.0299999999999999E-2</v>
      </c>
    </row>
    <row r="26" spans="1:7" ht="12.95" customHeight="1">
      <c r="A26" s="14" t="s">
        <v>494</v>
      </c>
      <c r="B26" s="15" t="s">
        <v>495</v>
      </c>
      <c r="C26" s="11" t="s">
        <v>496</v>
      </c>
      <c r="D26" s="11" t="s">
        <v>344</v>
      </c>
      <c r="E26" s="16">
        <v>4900</v>
      </c>
      <c r="F26" s="17">
        <v>51.78</v>
      </c>
      <c r="G26" s="18">
        <v>1.9400000000000001E-2</v>
      </c>
    </row>
    <row r="27" spans="1:7" ht="12.95" customHeight="1">
      <c r="A27" s="14" t="s">
        <v>560</v>
      </c>
      <c r="B27" s="15" t="s">
        <v>561</v>
      </c>
      <c r="C27" s="11" t="s">
        <v>562</v>
      </c>
      <c r="D27" s="11" t="s">
        <v>241</v>
      </c>
      <c r="E27" s="16">
        <v>9000</v>
      </c>
      <c r="F27" s="17">
        <v>48.36</v>
      </c>
      <c r="G27" s="18">
        <v>1.8100000000000002E-2</v>
      </c>
    </row>
    <row r="28" spans="1:7" ht="12.95" customHeight="1">
      <c r="A28" s="14" t="s">
        <v>249</v>
      </c>
      <c r="B28" s="15" t="s">
        <v>250</v>
      </c>
      <c r="C28" s="11" t="s">
        <v>251</v>
      </c>
      <c r="D28" s="11" t="s">
        <v>252</v>
      </c>
      <c r="E28" s="16">
        <v>500</v>
      </c>
      <c r="F28" s="17">
        <v>47.55</v>
      </c>
      <c r="G28" s="18">
        <v>1.78E-2</v>
      </c>
    </row>
    <row r="29" spans="1:7" ht="12.95" customHeight="1">
      <c r="A29" s="14" t="s">
        <v>476</v>
      </c>
      <c r="B29" s="15" t="s">
        <v>477</v>
      </c>
      <c r="C29" s="11" t="s">
        <v>478</v>
      </c>
      <c r="D29" s="11" t="s">
        <v>310</v>
      </c>
      <c r="E29" s="16">
        <v>6208</v>
      </c>
      <c r="F29" s="17">
        <v>46.63</v>
      </c>
      <c r="G29" s="18">
        <v>1.7500000000000002E-2</v>
      </c>
    </row>
    <row r="30" spans="1:7" ht="12.95" customHeight="1">
      <c r="A30" s="14" t="s">
        <v>280</v>
      </c>
      <c r="B30" s="15" t="s">
        <v>281</v>
      </c>
      <c r="C30" s="11" t="s">
        <v>282</v>
      </c>
      <c r="D30" s="11" t="s">
        <v>241</v>
      </c>
      <c r="E30" s="16">
        <v>11637</v>
      </c>
      <c r="F30" s="17">
        <v>45.01</v>
      </c>
      <c r="G30" s="18">
        <v>1.6899999999999998E-2</v>
      </c>
    </row>
    <row r="31" spans="1:7" ht="12.95" customHeight="1">
      <c r="A31" s="14" t="s">
        <v>563</v>
      </c>
      <c r="B31" s="15" t="s">
        <v>564</v>
      </c>
      <c r="C31" s="11" t="s">
        <v>565</v>
      </c>
      <c r="D31" s="11" t="s">
        <v>286</v>
      </c>
      <c r="E31" s="16">
        <v>8000</v>
      </c>
      <c r="F31" s="17">
        <v>44.07</v>
      </c>
      <c r="G31" s="18">
        <v>1.6500000000000001E-2</v>
      </c>
    </row>
    <row r="32" spans="1:7" ht="12.95" customHeight="1">
      <c r="A32" s="14" t="s">
        <v>566</v>
      </c>
      <c r="B32" s="15" t="s">
        <v>567</v>
      </c>
      <c r="C32" s="11" t="s">
        <v>568</v>
      </c>
      <c r="D32" s="11" t="s">
        <v>241</v>
      </c>
      <c r="E32" s="16">
        <v>2850</v>
      </c>
      <c r="F32" s="17">
        <v>43.77</v>
      </c>
      <c r="G32" s="18">
        <v>1.6400000000000001E-2</v>
      </c>
    </row>
    <row r="33" spans="1:7" ht="12.95" customHeight="1">
      <c r="A33" s="14" t="s">
        <v>470</v>
      </c>
      <c r="B33" s="15" t="s">
        <v>471</v>
      </c>
      <c r="C33" s="11" t="s">
        <v>472</v>
      </c>
      <c r="D33" s="11" t="s">
        <v>241</v>
      </c>
      <c r="E33" s="16">
        <v>25400</v>
      </c>
      <c r="F33" s="17">
        <v>43.19</v>
      </c>
      <c r="G33" s="18">
        <v>1.6199999999999999E-2</v>
      </c>
    </row>
    <row r="34" spans="1:7" ht="12.95" customHeight="1">
      <c r="A34" s="14" t="s">
        <v>569</v>
      </c>
      <c r="B34" s="15" t="s">
        <v>570</v>
      </c>
      <c r="C34" s="11" t="s">
        <v>571</v>
      </c>
      <c r="D34" s="11" t="s">
        <v>290</v>
      </c>
      <c r="E34" s="16">
        <v>2217</v>
      </c>
      <c r="F34" s="17">
        <v>41.1</v>
      </c>
      <c r="G34" s="18">
        <v>1.54E-2</v>
      </c>
    </row>
    <row r="35" spans="1:7" ht="12.95" customHeight="1">
      <c r="A35" s="14" t="s">
        <v>572</v>
      </c>
      <c r="B35" s="15" t="s">
        <v>573</v>
      </c>
      <c r="C35" s="11" t="s">
        <v>574</v>
      </c>
      <c r="D35" s="11" t="s">
        <v>382</v>
      </c>
      <c r="E35" s="16">
        <v>22000</v>
      </c>
      <c r="F35" s="17">
        <v>39.83</v>
      </c>
      <c r="G35" s="18">
        <v>1.49E-2</v>
      </c>
    </row>
    <row r="36" spans="1:7" ht="12.95" customHeight="1">
      <c r="A36" s="14" t="s">
        <v>575</v>
      </c>
      <c r="B36" s="15" t="s">
        <v>576</v>
      </c>
      <c r="C36" s="11" t="s">
        <v>577</v>
      </c>
      <c r="D36" s="11" t="s">
        <v>358</v>
      </c>
      <c r="E36" s="16">
        <v>16000</v>
      </c>
      <c r="F36" s="17">
        <v>39.07</v>
      </c>
      <c r="G36" s="18">
        <v>1.46E-2</v>
      </c>
    </row>
    <row r="37" spans="1:7" ht="12.95" customHeight="1">
      <c r="A37" s="14" t="s">
        <v>467</v>
      </c>
      <c r="B37" s="15" t="s">
        <v>468</v>
      </c>
      <c r="C37" s="11" t="s">
        <v>469</v>
      </c>
      <c r="D37" s="11" t="s">
        <v>241</v>
      </c>
      <c r="E37" s="16">
        <v>4639</v>
      </c>
      <c r="F37" s="17">
        <v>37.049999999999997</v>
      </c>
      <c r="G37" s="18">
        <v>1.3899999999999999E-2</v>
      </c>
    </row>
    <row r="38" spans="1:7" ht="12.95" customHeight="1">
      <c r="A38" s="14" t="s">
        <v>578</v>
      </c>
      <c r="B38" s="15" t="s">
        <v>579</v>
      </c>
      <c r="C38" s="11" t="s">
        <v>580</v>
      </c>
      <c r="D38" s="11" t="s">
        <v>368</v>
      </c>
      <c r="E38" s="16">
        <v>12777</v>
      </c>
      <c r="F38" s="17">
        <v>36.47</v>
      </c>
      <c r="G38" s="18">
        <v>1.37E-2</v>
      </c>
    </row>
    <row r="39" spans="1:7" ht="12.95" customHeight="1">
      <c r="A39" s="14" t="s">
        <v>503</v>
      </c>
      <c r="B39" s="15" t="s">
        <v>504</v>
      </c>
      <c r="C39" s="11" t="s">
        <v>505</v>
      </c>
      <c r="D39" s="11" t="s">
        <v>382</v>
      </c>
      <c r="E39" s="16">
        <v>25252</v>
      </c>
      <c r="F39" s="17">
        <v>35.82</v>
      </c>
      <c r="G39" s="18">
        <v>1.34E-2</v>
      </c>
    </row>
    <row r="40" spans="1:7" ht="12.95" customHeight="1">
      <c r="A40" s="14" t="s">
        <v>581</v>
      </c>
      <c r="B40" s="15" t="s">
        <v>582</v>
      </c>
      <c r="C40" s="11" t="s">
        <v>583</v>
      </c>
      <c r="D40" s="11" t="s">
        <v>286</v>
      </c>
      <c r="E40" s="16">
        <v>11500</v>
      </c>
      <c r="F40" s="17">
        <v>34.1</v>
      </c>
      <c r="G40" s="18">
        <v>1.2800000000000001E-2</v>
      </c>
    </row>
    <row r="41" spans="1:7" ht="12.95" customHeight="1">
      <c r="A41" s="14" t="s">
        <v>458</v>
      </c>
      <c r="B41" s="15" t="s">
        <v>459</v>
      </c>
      <c r="C41" s="11" t="s">
        <v>460</v>
      </c>
      <c r="D41" s="11" t="s">
        <v>351</v>
      </c>
      <c r="E41" s="16">
        <v>2000</v>
      </c>
      <c r="F41" s="17">
        <v>33.869999999999997</v>
      </c>
      <c r="G41" s="18">
        <v>1.2699999999999999E-2</v>
      </c>
    </row>
    <row r="42" spans="1:7" ht="12.95" customHeight="1">
      <c r="A42" s="14" t="s">
        <v>584</v>
      </c>
      <c r="B42" s="15" t="s">
        <v>585</v>
      </c>
      <c r="C42" s="11" t="s">
        <v>586</v>
      </c>
      <c r="D42" s="11" t="s">
        <v>286</v>
      </c>
      <c r="E42" s="16">
        <v>15000</v>
      </c>
      <c r="F42" s="17">
        <v>31.8</v>
      </c>
      <c r="G42" s="18">
        <v>1.1900000000000001E-2</v>
      </c>
    </row>
    <row r="43" spans="1:7" ht="12.95" customHeight="1">
      <c r="A43" s="14" t="s">
        <v>587</v>
      </c>
      <c r="B43" s="15" t="s">
        <v>588</v>
      </c>
      <c r="C43" s="11" t="s">
        <v>589</v>
      </c>
      <c r="D43" s="11" t="s">
        <v>241</v>
      </c>
      <c r="E43" s="16">
        <v>18669</v>
      </c>
      <c r="F43" s="17">
        <v>25.86</v>
      </c>
      <c r="G43" s="18">
        <v>9.7000000000000003E-3</v>
      </c>
    </row>
    <row r="44" spans="1:7" ht="12.95" customHeight="1">
      <c r="A44" s="14" t="s">
        <v>269</v>
      </c>
      <c r="B44" s="15" t="s">
        <v>270</v>
      </c>
      <c r="C44" s="11" t="s">
        <v>271</v>
      </c>
      <c r="D44" s="11" t="s">
        <v>272</v>
      </c>
      <c r="E44" s="16">
        <v>9900</v>
      </c>
      <c r="F44" s="17">
        <v>25.36</v>
      </c>
      <c r="G44" s="18">
        <v>9.4999999999999998E-3</v>
      </c>
    </row>
    <row r="45" spans="1:7" ht="12.95" customHeight="1">
      <c r="A45" s="14" t="s">
        <v>590</v>
      </c>
      <c r="B45" s="15" t="s">
        <v>591</v>
      </c>
      <c r="C45" s="11" t="s">
        <v>592</v>
      </c>
      <c r="D45" s="11" t="s">
        <v>372</v>
      </c>
      <c r="E45" s="16">
        <v>28000</v>
      </c>
      <c r="F45" s="17">
        <v>25.34</v>
      </c>
      <c r="G45" s="18">
        <v>9.4999999999999998E-3</v>
      </c>
    </row>
    <row r="46" spans="1:7" ht="12.95" customHeight="1">
      <c r="A46" s="14" t="s">
        <v>359</v>
      </c>
      <c r="B46" s="15" t="s">
        <v>360</v>
      </c>
      <c r="C46" s="11" t="s">
        <v>361</v>
      </c>
      <c r="D46" s="11" t="s">
        <v>252</v>
      </c>
      <c r="E46" s="16">
        <v>70</v>
      </c>
      <c r="F46" s="17">
        <v>18.850000000000001</v>
      </c>
      <c r="G46" s="18">
        <v>7.1000000000000004E-3</v>
      </c>
    </row>
    <row r="47" spans="1:7" ht="12.95" customHeight="1">
      <c r="A47" s="14" t="s">
        <v>593</v>
      </c>
      <c r="B47" s="15" t="s">
        <v>594</v>
      </c>
      <c r="C47" s="11" t="s">
        <v>595</v>
      </c>
      <c r="D47" s="11" t="s">
        <v>276</v>
      </c>
      <c r="E47" s="16">
        <v>15810</v>
      </c>
      <c r="F47" s="17">
        <v>18.03</v>
      </c>
      <c r="G47" s="18">
        <v>6.7999999999999996E-3</v>
      </c>
    </row>
    <row r="48" spans="1:7" ht="12.95" customHeight="1">
      <c r="A48" s="14" t="s">
        <v>596</v>
      </c>
      <c r="B48" s="15" t="s">
        <v>597</v>
      </c>
      <c r="C48" s="11" t="s">
        <v>598</v>
      </c>
      <c r="D48" s="11" t="s">
        <v>276</v>
      </c>
      <c r="E48" s="16">
        <v>15000</v>
      </c>
      <c r="F48" s="17">
        <v>17.82</v>
      </c>
      <c r="G48" s="18">
        <v>6.7000000000000002E-3</v>
      </c>
    </row>
    <row r="49" spans="1:7" ht="12.95" customHeight="1">
      <c r="A49" s="1"/>
      <c r="B49" s="10" t="s">
        <v>30</v>
      </c>
      <c r="C49" s="11" t="s">
        <v>1</v>
      </c>
      <c r="D49" s="11" t="s">
        <v>1</v>
      </c>
      <c r="E49" s="11" t="s">
        <v>1</v>
      </c>
      <c r="F49" s="19">
        <v>2235.69</v>
      </c>
      <c r="G49" s="20">
        <v>0.83789999999999998</v>
      </c>
    </row>
    <row r="50" spans="1:7" ht="12.95" customHeight="1">
      <c r="A50" s="1"/>
      <c r="B50" s="21" t="s">
        <v>395</v>
      </c>
      <c r="C50" s="23" t="s">
        <v>1</v>
      </c>
      <c r="D50" s="23" t="s">
        <v>1</v>
      </c>
      <c r="E50" s="23" t="s">
        <v>1</v>
      </c>
      <c r="F50" s="30" t="s">
        <v>599</v>
      </c>
      <c r="G50" s="31" t="s">
        <v>599</v>
      </c>
    </row>
    <row r="51" spans="1:7" ht="12.95" customHeight="1">
      <c r="A51" s="1"/>
      <c r="B51" s="21" t="s">
        <v>30</v>
      </c>
      <c r="C51" s="23" t="s">
        <v>1</v>
      </c>
      <c r="D51" s="23" t="s">
        <v>1</v>
      </c>
      <c r="E51" s="23" t="s">
        <v>1</v>
      </c>
      <c r="F51" s="30" t="s">
        <v>599</v>
      </c>
      <c r="G51" s="31" t="s">
        <v>599</v>
      </c>
    </row>
    <row r="52" spans="1:7" ht="12.95" customHeight="1">
      <c r="A52" s="1"/>
      <c r="B52" s="21" t="s">
        <v>119</v>
      </c>
      <c r="C52" s="22" t="s">
        <v>1</v>
      </c>
      <c r="D52" s="23" t="s">
        <v>1</v>
      </c>
      <c r="E52" s="22" t="s">
        <v>1</v>
      </c>
      <c r="F52" s="19">
        <v>2235.69</v>
      </c>
      <c r="G52" s="20">
        <v>0.83789999999999998</v>
      </c>
    </row>
    <row r="53" spans="1:7" ht="12.95" customHeight="1">
      <c r="A53" s="1"/>
      <c r="B53" s="10" t="s">
        <v>129</v>
      </c>
      <c r="C53" s="11" t="s">
        <v>1</v>
      </c>
      <c r="D53" s="11" t="s">
        <v>1</v>
      </c>
      <c r="E53" s="11" t="s">
        <v>1</v>
      </c>
      <c r="F53" s="1"/>
      <c r="G53" s="13" t="s">
        <v>1</v>
      </c>
    </row>
    <row r="54" spans="1:7" ht="12.95" customHeight="1">
      <c r="A54" s="1"/>
      <c r="B54" s="10" t="s">
        <v>130</v>
      </c>
      <c r="C54" s="11" t="s">
        <v>1</v>
      </c>
      <c r="D54" s="11" t="s">
        <v>1</v>
      </c>
      <c r="E54" s="11" t="s">
        <v>1</v>
      </c>
      <c r="F54" s="1"/>
      <c r="G54" s="13" t="s">
        <v>1</v>
      </c>
    </row>
    <row r="55" spans="1:7" ht="12.95" customHeight="1">
      <c r="A55" s="14" t="s">
        <v>486</v>
      </c>
      <c r="B55" s="15" t="s">
        <v>487</v>
      </c>
      <c r="C55" s="11" t="s">
        <v>488</v>
      </c>
      <c r="D55" s="11" t="s">
        <v>188</v>
      </c>
      <c r="E55" s="16">
        <v>16935</v>
      </c>
      <c r="F55" s="17">
        <v>2.17</v>
      </c>
      <c r="G55" s="18">
        <v>8.0000000000000004E-4</v>
      </c>
    </row>
    <row r="56" spans="1:7" ht="12.95" customHeight="1">
      <c r="A56" s="1"/>
      <c r="B56" s="10" t="s">
        <v>30</v>
      </c>
      <c r="C56" s="11" t="s">
        <v>1</v>
      </c>
      <c r="D56" s="11" t="s">
        <v>1</v>
      </c>
      <c r="E56" s="11" t="s">
        <v>1</v>
      </c>
      <c r="F56" s="19">
        <v>2.17</v>
      </c>
      <c r="G56" s="20">
        <v>8.0000000000000004E-4</v>
      </c>
    </row>
    <row r="57" spans="1:7" ht="12.95" customHeight="1">
      <c r="A57" s="1"/>
      <c r="B57" s="21" t="s">
        <v>189</v>
      </c>
      <c r="C57" s="23" t="s">
        <v>1</v>
      </c>
      <c r="D57" s="23" t="s">
        <v>1</v>
      </c>
      <c r="E57" s="23" t="s">
        <v>1</v>
      </c>
      <c r="F57" s="30" t="s">
        <v>599</v>
      </c>
      <c r="G57" s="31" t="s">
        <v>599</v>
      </c>
    </row>
    <row r="58" spans="1:7" ht="12.95" customHeight="1">
      <c r="A58" s="1"/>
      <c r="B58" s="21" t="s">
        <v>30</v>
      </c>
      <c r="C58" s="23" t="s">
        <v>1</v>
      </c>
      <c r="D58" s="23" t="s">
        <v>1</v>
      </c>
      <c r="E58" s="23" t="s">
        <v>1</v>
      </c>
      <c r="F58" s="30" t="s">
        <v>599</v>
      </c>
      <c r="G58" s="31" t="s">
        <v>599</v>
      </c>
    </row>
    <row r="59" spans="1:7" ht="12.95" customHeight="1">
      <c r="A59" s="1"/>
      <c r="B59" s="21" t="s">
        <v>119</v>
      </c>
      <c r="C59" s="22" t="s">
        <v>1</v>
      </c>
      <c r="D59" s="23" t="s">
        <v>1</v>
      </c>
      <c r="E59" s="22" t="s">
        <v>1</v>
      </c>
      <c r="F59" s="19">
        <v>2.17</v>
      </c>
      <c r="G59" s="20">
        <v>8.0000000000000004E-4</v>
      </c>
    </row>
    <row r="60" spans="1:7" ht="12.95" customHeight="1">
      <c r="A60" s="1"/>
      <c r="B60" s="10" t="s">
        <v>120</v>
      </c>
      <c r="C60" s="11" t="s">
        <v>1</v>
      </c>
      <c r="D60" s="11" t="s">
        <v>1</v>
      </c>
      <c r="E60" s="11" t="s">
        <v>1</v>
      </c>
      <c r="F60" s="1"/>
      <c r="G60" s="13" t="s">
        <v>1</v>
      </c>
    </row>
    <row r="61" spans="1:7" ht="12.95" customHeight="1">
      <c r="A61" s="14" t="s">
        <v>121</v>
      </c>
      <c r="B61" s="15" t="s">
        <v>122</v>
      </c>
      <c r="C61" s="11" t="s">
        <v>1</v>
      </c>
      <c r="D61" s="11" t="s">
        <v>123</v>
      </c>
      <c r="E61" s="16"/>
      <c r="F61" s="17">
        <v>374</v>
      </c>
      <c r="G61" s="18">
        <v>0.14019999999999999</v>
      </c>
    </row>
    <row r="62" spans="1:7" ht="12.95" customHeight="1">
      <c r="A62" s="1"/>
      <c r="B62" s="10" t="s">
        <v>30</v>
      </c>
      <c r="C62" s="11" t="s">
        <v>1</v>
      </c>
      <c r="D62" s="11" t="s">
        <v>1</v>
      </c>
      <c r="E62" s="11" t="s">
        <v>1</v>
      </c>
      <c r="F62" s="19">
        <v>374</v>
      </c>
      <c r="G62" s="20">
        <v>0.14019999999999999</v>
      </c>
    </row>
    <row r="63" spans="1:7" ht="12.95" customHeight="1">
      <c r="A63" s="1"/>
      <c r="B63" s="21" t="s">
        <v>119</v>
      </c>
      <c r="C63" s="22" t="s">
        <v>1</v>
      </c>
      <c r="D63" s="23" t="s">
        <v>1</v>
      </c>
      <c r="E63" s="22" t="s">
        <v>1</v>
      </c>
      <c r="F63" s="19">
        <v>374</v>
      </c>
      <c r="G63" s="20">
        <v>0.14019999999999999</v>
      </c>
    </row>
    <row r="64" spans="1:7" ht="12.95" customHeight="1">
      <c r="A64" s="1"/>
      <c r="B64" s="21" t="s">
        <v>124</v>
      </c>
      <c r="C64" s="11" t="s">
        <v>1</v>
      </c>
      <c r="D64" s="23" t="s">
        <v>1</v>
      </c>
      <c r="E64" s="11" t="s">
        <v>1</v>
      </c>
      <c r="F64" s="24">
        <f>56.68+7.1</f>
        <v>63.78</v>
      </c>
      <c r="G64" s="20">
        <v>2.1100000000000001E-2</v>
      </c>
    </row>
    <row r="65" spans="1:7" ht="12.95" customHeight="1" thickBot="1">
      <c r="A65" s="1"/>
      <c r="B65" s="25" t="s">
        <v>125</v>
      </c>
      <c r="C65" s="26" t="s">
        <v>1</v>
      </c>
      <c r="D65" s="26" t="s">
        <v>1</v>
      </c>
      <c r="E65" s="26" t="s">
        <v>1</v>
      </c>
      <c r="F65" s="27">
        <v>2675.64</v>
      </c>
      <c r="G65" s="28">
        <v>1</v>
      </c>
    </row>
    <row r="66" spans="1:7" ht="12.95" customHeight="1">
      <c r="A66" s="1"/>
      <c r="B66" s="4" t="s">
        <v>1</v>
      </c>
      <c r="C66" s="1"/>
      <c r="D66" s="1"/>
      <c r="E66" s="1"/>
      <c r="F66" s="1"/>
      <c r="G66" s="1"/>
    </row>
    <row r="67" spans="1:7" ht="12.95" customHeight="1">
      <c r="A67" s="1"/>
      <c r="B67" s="2" t="s">
        <v>123</v>
      </c>
      <c r="C67" s="1"/>
      <c r="D67" s="1"/>
      <c r="E67" s="1"/>
      <c r="F67" s="1"/>
      <c r="G67" s="1"/>
    </row>
    <row r="68" spans="1:7" ht="12.95" customHeight="1">
      <c r="A68" s="1"/>
      <c r="B68" s="2" t="s">
        <v>126</v>
      </c>
      <c r="C68" s="1"/>
      <c r="D68" s="1"/>
      <c r="E68" s="1"/>
      <c r="F68" s="69"/>
      <c r="G68" s="1"/>
    </row>
    <row r="69" spans="1:7" ht="12.95" customHeight="1">
      <c r="A69" s="1"/>
      <c r="B69" s="2" t="s">
        <v>1</v>
      </c>
      <c r="C69" s="1"/>
      <c r="D69" s="1"/>
      <c r="E69" s="1"/>
      <c r="F69" s="1"/>
      <c r="G69" s="1"/>
    </row>
    <row r="70" spans="1:7" ht="12.95" customHeight="1">
      <c r="A70" s="1"/>
      <c r="B70" s="2" t="s">
        <v>1</v>
      </c>
      <c r="C70" s="1"/>
      <c r="D70" s="1"/>
      <c r="E70" s="1"/>
      <c r="F70" s="1"/>
      <c r="G70" s="1"/>
    </row>
  </sheetData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4"/>
  <sheetViews>
    <sheetView topLeftCell="A94" zoomScaleNormal="100" workbookViewId="0">
      <selection activeCell="G112" sqref="G112"/>
    </sheetView>
  </sheetViews>
  <sheetFormatPr defaultRowHeight="12.75"/>
  <cols>
    <col min="1" max="1" width="4.7109375" customWidth="1"/>
    <col min="2" max="2" width="60.7109375" bestFit="1" customWidth="1"/>
    <col min="3" max="3" width="13.42578125" bestFit="1" customWidth="1"/>
    <col min="4" max="4" width="21.140625" bestFit="1" customWidth="1"/>
    <col min="5" max="5" width="11" bestFit="1" customWidth="1"/>
    <col min="6" max="6" width="20.85546875" bestFit="1" customWidth="1"/>
    <col min="7" max="7" width="13.7109375" bestFit="1" customWidth="1"/>
  </cols>
  <sheetData>
    <row r="1" spans="1:8" ht="15.95" customHeight="1">
      <c r="A1" s="1"/>
      <c r="B1" s="2" t="s">
        <v>600</v>
      </c>
      <c r="C1" s="1"/>
      <c r="D1" s="1"/>
      <c r="E1" s="1"/>
      <c r="F1" s="1"/>
      <c r="G1" s="1"/>
    </row>
    <row r="2" spans="1:8" ht="12.95" customHeight="1">
      <c r="A2" s="1"/>
      <c r="B2" s="3" t="s">
        <v>1</v>
      </c>
      <c r="C2" s="1"/>
      <c r="D2" s="1"/>
      <c r="E2" s="1"/>
      <c r="F2" s="1"/>
      <c r="G2" s="1"/>
    </row>
    <row r="3" spans="1:8" ht="12.95" customHeight="1" thickBot="1">
      <c r="A3" s="4" t="s">
        <v>1</v>
      </c>
      <c r="B3" s="5" t="s">
        <v>2</v>
      </c>
      <c r="C3" s="1"/>
      <c r="D3" s="1"/>
      <c r="E3" s="1"/>
      <c r="F3" s="1"/>
      <c r="G3" s="1"/>
    </row>
    <row r="4" spans="1:8" ht="27.95" customHeight="1">
      <c r="A4" s="1"/>
      <c r="B4" s="50" t="s">
        <v>3</v>
      </c>
      <c r="C4" s="51" t="s">
        <v>4</v>
      </c>
      <c r="D4" s="52" t="s">
        <v>445</v>
      </c>
      <c r="E4" s="52" t="s">
        <v>6</v>
      </c>
      <c r="F4" s="52" t="s">
        <v>853</v>
      </c>
      <c r="G4" s="53" t="s">
        <v>854</v>
      </c>
    </row>
    <row r="5" spans="1:8" ht="12.95" customHeight="1">
      <c r="A5" s="1"/>
      <c r="B5" s="54" t="s">
        <v>236</v>
      </c>
      <c r="C5" s="11" t="s">
        <v>1</v>
      </c>
      <c r="D5" s="11" t="s">
        <v>1</v>
      </c>
      <c r="E5" s="11" t="s">
        <v>1</v>
      </c>
      <c r="F5" s="1"/>
      <c r="G5" s="55" t="s">
        <v>1</v>
      </c>
    </row>
    <row r="6" spans="1:8" ht="12.95" customHeight="1">
      <c r="A6" s="1"/>
      <c r="B6" s="54" t="s">
        <v>237</v>
      </c>
      <c r="C6" s="11" t="s">
        <v>1</v>
      </c>
      <c r="D6" s="11" t="s">
        <v>1</v>
      </c>
      <c r="E6" s="11" t="s">
        <v>1</v>
      </c>
      <c r="F6" s="1"/>
      <c r="G6" s="55" t="s">
        <v>1</v>
      </c>
    </row>
    <row r="7" spans="1:8" ht="12.95" customHeight="1">
      <c r="A7" s="14" t="s">
        <v>601</v>
      </c>
      <c r="B7" s="56" t="s">
        <v>857</v>
      </c>
      <c r="C7" s="34" t="s">
        <v>603</v>
      </c>
      <c r="D7" s="11" t="s">
        <v>264</v>
      </c>
      <c r="E7" s="35">
        <v>36000</v>
      </c>
      <c r="F7" s="40">
        <v>604.02599999999995</v>
      </c>
      <c r="G7" s="57">
        <f>+F7/$F$108</f>
        <v>1.9742858506493901E-2</v>
      </c>
      <c r="H7" s="42"/>
    </row>
    <row r="8" spans="1:8" ht="12.95" customHeight="1">
      <c r="A8" s="14" t="s">
        <v>249</v>
      </c>
      <c r="B8" s="56" t="s">
        <v>858</v>
      </c>
      <c r="C8" s="34" t="s">
        <v>251</v>
      </c>
      <c r="D8" s="11" t="s">
        <v>252</v>
      </c>
      <c r="E8" s="35">
        <v>5400</v>
      </c>
      <c r="F8" s="40">
        <v>513.52380000000005</v>
      </c>
      <c r="G8" s="57">
        <f t="shared" ref="G8:G24" si="0">+F8/$F$108</f>
        <v>1.6784753840260309E-2</v>
      </c>
      <c r="H8" s="42"/>
    </row>
    <row r="9" spans="1:8" ht="12.95" customHeight="1">
      <c r="A9" s="14" t="s">
        <v>325</v>
      </c>
      <c r="B9" s="56" t="s">
        <v>859</v>
      </c>
      <c r="C9" s="34" t="s">
        <v>327</v>
      </c>
      <c r="D9" s="11" t="s">
        <v>297</v>
      </c>
      <c r="E9" s="35">
        <v>60000</v>
      </c>
      <c r="F9" s="40">
        <v>377.73</v>
      </c>
      <c r="G9" s="57">
        <f t="shared" si="0"/>
        <v>1.2346273080393794E-2</v>
      </c>
      <c r="H9" s="42"/>
    </row>
    <row r="10" spans="1:8" ht="12.95" customHeight="1">
      <c r="A10" s="14" t="s">
        <v>315</v>
      </c>
      <c r="B10" s="56" t="s">
        <v>316</v>
      </c>
      <c r="C10" s="34" t="s">
        <v>317</v>
      </c>
      <c r="D10" s="11" t="s">
        <v>310</v>
      </c>
      <c r="E10" s="35">
        <v>40000</v>
      </c>
      <c r="F10" s="40">
        <v>347.82</v>
      </c>
      <c r="G10" s="57">
        <f t="shared" si="0"/>
        <v>1.1368651425151746E-2</v>
      </c>
      <c r="H10" s="42"/>
    </row>
    <row r="11" spans="1:8" ht="12.95" customHeight="1">
      <c r="A11" s="14" t="s">
        <v>604</v>
      </c>
      <c r="B11" s="56" t="s">
        <v>860</v>
      </c>
      <c r="C11" s="34" t="s">
        <v>271</v>
      </c>
      <c r="D11" s="11" t="s">
        <v>252</v>
      </c>
      <c r="E11" s="35">
        <v>125000</v>
      </c>
      <c r="F11" s="40">
        <v>320.18749999999994</v>
      </c>
      <c r="G11" s="57">
        <f t="shared" si="0"/>
        <v>1.046547087053871E-2</v>
      </c>
      <c r="H11" s="42"/>
    </row>
    <row r="12" spans="1:8" ht="12.95" customHeight="1">
      <c r="A12" s="14" t="s">
        <v>607</v>
      </c>
      <c r="B12" s="56" t="s">
        <v>861</v>
      </c>
      <c r="C12" s="4" t="s">
        <v>244</v>
      </c>
      <c r="D12" s="11" t="s">
        <v>286</v>
      </c>
      <c r="E12" s="36">
        <v>33000</v>
      </c>
      <c r="F12" s="40">
        <v>578.52300000000002</v>
      </c>
      <c r="G12" s="57">
        <f t="shared" si="0"/>
        <v>1.8909281606673177E-2</v>
      </c>
      <c r="H12" s="42"/>
    </row>
    <row r="13" spans="1:8" ht="12.95" customHeight="1">
      <c r="A13" s="14" t="s">
        <v>610</v>
      </c>
      <c r="B13" s="56" t="s">
        <v>862</v>
      </c>
      <c r="C13" s="4" t="s">
        <v>248</v>
      </c>
      <c r="D13" s="11" t="s">
        <v>272</v>
      </c>
      <c r="E13" s="36">
        <v>25000</v>
      </c>
      <c r="F13" s="40">
        <v>501.42500000000001</v>
      </c>
      <c r="G13" s="57">
        <f t="shared" si="0"/>
        <v>1.6389299180198706E-2</v>
      </c>
      <c r="H13" s="42"/>
    </row>
    <row r="14" spans="1:8" ht="12.95" customHeight="1">
      <c r="A14" s="14" t="s">
        <v>613</v>
      </c>
      <c r="B14" s="56" t="s">
        <v>863</v>
      </c>
      <c r="C14" s="4" t="s">
        <v>255</v>
      </c>
      <c r="D14" s="11" t="s">
        <v>616</v>
      </c>
      <c r="E14" s="36">
        <v>32500</v>
      </c>
      <c r="F14" s="40">
        <v>460.36250000000001</v>
      </c>
      <c r="G14" s="57">
        <f t="shared" si="0"/>
        <v>1.5047153101349608E-2</v>
      </c>
      <c r="H14" s="42"/>
    </row>
    <row r="15" spans="1:8" ht="12.95" customHeight="1">
      <c r="A15" s="14" t="s">
        <v>269</v>
      </c>
      <c r="B15" s="56" t="s">
        <v>864</v>
      </c>
      <c r="C15" s="4" t="s">
        <v>296</v>
      </c>
      <c r="D15" s="11" t="s">
        <v>272</v>
      </c>
      <c r="E15" s="36">
        <v>13500</v>
      </c>
      <c r="F15" s="40">
        <v>370.30500000000001</v>
      </c>
      <c r="G15" s="57">
        <f t="shared" si="0"/>
        <v>1.2103583652437518E-2</v>
      </c>
      <c r="H15" s="42"/>
    </row>
    <row r="16" spans="1:8" ht="12.95" customHeight="1">
      <c r="A16" s="14" t="s">
        <v>617</v>
      </c>
      <c r="B16" s="56" t="s">
        <v>865</v>
      </c>
      <c r="C16" s="4" t="s">
        <v>361</v>
      </c>
      <c r="D16" s="11" t="s">
        <v>297</v>
      </c>
      <c r="E16" s="36">
        <v>1250</v>
      </c>
      <c r="F16" s="40">
        <v>336.54500000000002</v>
      </c>
      <c r="G16" s="57">
        <f t="shared" si="0"/>
        <v>1.1000123034551477E-2</v>
      </c>
      <c r="H16" s="42"/>
    </row>
    <row r="17" spans="1:8" ht="12.95" customHeight="1">
      <c r="A17" s="14" t="s">
        <v>620</v>
      </c>
      <c r="B17" s="56" t="s">
        <v>332</v>
      </c>
      <c r="C17" s="4" t="s">
        <v>333</v>
      </c>
      <c r="D17" s="11" t="s">
        <v>297</v>
      </c>
      <c r="E17" s="36">
        <v>86250</v>
      </c>
      <c r="F17" s="40">
        <v>305.66999999999996</v>
      </c>
      <c r="G17" s="57">
        <f t="shared" si="0"/>
        <v>9.9909599250363225E-3</v>
      </c>
      <c r="H17" s="42"/>
    </row>
    <row r="18" spans="1:8" ht="12.95" customHeight="1">
      <c r="A18" s="14" t="s">
        <v>623</v>
      </c>
      <c r="B18" s="56" t="s">
        <v>866</v>
      </c>
      <c r="C18" s="4" t="s">
        <v>259</v>
      </c>
      <c r="D18" s="11" t="s">
        <v>297</v>
      </c>
      <c r="E18" s="36">
        <v>30000</v>
      </c>
      <c r="F18" s="40">
        <v>288.39</v>
      </c>
      <c r="G18" s="57">
        <f t="shared" si="0"/>
        <v>9.426155438156265E-3</v>
      </c>
      <c r="H18" s="42"/>
    </row>
    <row r="19" spans="1:8" ht="12.95" customHeight="1">
      <c r="A19" s="14" t="s">
        <v>291</v>
      </c>
      <c r="B19" s="56" t="s">
        <v>867</v>
      </c>
      <c r="C19" s="4" t="s">
        <v>515</v>
      </c>
      <c r="D19" s="11" t="s">
        <v>264</v>
      </c>
      <c r="E19" s="36">
        <v>75000</v>
      </c>
      <c r="F19" s="40">
        <v>274.35000000000002</v>
      </c>
      <c r="G19" s="57">
        <f t="shared" si="0"/>
        <v>8.9672517925662183E-3</v>
      </c>
      <c r="H19" s="42"/>
    </row>
    <row r="20" spans="1:8" ht="12.95" customHeight="1">
      <c r="A20" s="14" t="s">
        <v>626</v>
      </c>
      <c r="B20" s="56" t="s">
        <v>868</v>
      </c>
      <c r="C20" s="4" t="s">
        <v>639</v>
      </c>
      <c r="D20" s="11" t="s">
        <v>372</v>
      </c>
      <c r="E20" s="36">
        <v>140000</v>
      </c>
      <c r="F20" s="40">
        <v>241.64</v>
      </c>
      <c r="G20" s="57">
        <f t="shared" si="0"/>
        <v>7.8981108917649014E-3</v>
      </c>
      <c r="H20" s="42"/>
    </row>
    <row r="21" spans="1:8" ht="12.95" customHeight="1">
      <c r="A21" s="14" t="s">
        <v>242</v>
      </c>
      <c r="B21" s="56" t="s">
        <v>869</v>
      </c>
      <c r="C21" s="4" t="s">
        <v>640</v>
      </c>
      <c r="D21" s="11" t="s">
        <v>245</v>
      </c>
      <c r="E21" s="36">
        <v>45000</v>
      </c>
      <c r="F21" s="40">
        <v>235.0575</v>
      </c>
      <c r="G21" s="57">
        <f t="shared" si="0"/>
        <v>7.6829589510885128E-3</v>
      </c>
      <c r="H21" s="42"/>
    </row>
    <row r="22" spans="1:8" ht="12.95" customHeight="1">
      <c r="A22" s="14" t="s">
        <v>629</v>
      </c>
      <c r="B22" s="56" t="s">
        <v>870</v>
      </c>
      <c r="C22" s="4" t="s">
        <v>641</v>
      </c>
      <c r="D22" s="11" t="s">
        <v>245</v>
      </c>
      <c r="E22" s="36">
        <v>30000</v>
      </c>
      <c r="F22" s="40">
        <v>209.04</v>
      </c>
      <c r="G22" s="57">
        <f t="shared" si="0"/>
        <v>6.8325653898962712E-3</v>
      </c>
      <c r="H22" s="42"/>
    </row>
    <row r="23" spans="1:8" ht="12.95" customHeight="1">
      <c r="A23" s="14" t="s">
        <v>632</v>
      </c>
      <c r="B23" s="56" t="s">
        <v>644</v>
      </c>
      <c r="C23" s="4" t="s">
        <v>645</v>
      </c>
      <c r="D23" s="11" t="s">
        <v>252</v>
      </c>
      <c r="E23" s="36">
        <v>15000</v>
      </c>
      <c r="F23" s="40">
        <v>194.57249999999999</v>
      </c>
      <c r="G23" s="57">
        <f t="shared" si="0"/>
        <v>6.3596887166360132E-3</v>
      </c>
      <c r="H23" s="42"/>
    </row>
    <row r="24" spans="1:8" ht="12.95" customHeight="1">
      <c r="A24" s="14" t="s">
        <v>246</v>
      </c>
      <c r="B24" s="56" t="s">
        <v>871</v>
      </c>
      <c r="C24" s="4" t="s">
        <v>646</v>
      </c>
      <c r="D24" s="11" t="s">
        <v>245</v>
      </c>
      <c r="E24" s="36">
        <v>45000</v>
      </c>
      <c r="F24" s="40">
        <v>158.82749999999999</v>
      </c>
      <c r="G24" s="57">
        <f t="shared" si="0"/>
        <v>5.1913474907374184E-3</v>
      </c>
      <c r="H24" s="42"/>
    </row>
    <row r="25" spans="1:8" ht="12.95" customHeight="1">
      <c r="A25" s="14" t="s">
        <v>649</v>
      </c>
      <c r="B25" s="58"/>
      <c r="C25" s="11"/>
      <c r="D25" s="11"/>
      <c r="E25" s="16"/>
      <c r="F25" s="17"/>
      <c r="G25" s="59"/>
    </row>
    <row r="26" spans="1:8" ht="12.95" customHeight="1">
      <c r="A26" s="1"/>
      <c r="B26" s="54" t="s">
        <v>30</v>
      </c>
      <c r="C26" s="11" t="s">
        <v>1</v>
      </c>
      <c r="D26" s="11" t="s">
        <v>1</v>
      </c>
      <c r="E26" s="11" t="s">
        <v>1</v>
      </c>
      <c r="F26" s="19">
        <f>SUM(F7:F25)</f>
        <v>6317.9953000000014</v>
      </c>
      <c r="G26" s="57">
        <f>SUM(G7:G25)</f>
        <v>0.20650648689393081</v>
      </c>
    </row>
    <row r="27" spans="1:8" ht="12.95" customHeight="1">
      <c r="A27" s="1"/>
      <c r="B27" s="54" t="s">
        <v>395</v>
      </c>
      <c r="C27" s="11" t="s">
        <v>1</v>
      </c>
      <c r="D27" s="11" t="s">
        <v>1</v>
      </c>
      <c r="E27" s="11" t="s">
        <v>1</v>
      </c>
      <c r="F27" s="1"/>
      <c r="G27" s="55" t="s">
        <v>1</v>
      </c>
    </row>
    <row r="28" spans="1:8" ht="12.95" customHeight="1">
      <c r="A28" s="14" t="s">
        <v>396</v>
      </c>
      <c r="B28" s="58" t="s">
        <v>855</v>
      </c>
      <c r="C28" s="11" t="s">
        <v>1</v>
      </c>
      <c r="D28" s="11" t="s">
        <v>297</v>
      </c>
      <c r="E28" s="16">
        <v>586</v>
      </c>
      <c r="F28" s="17">
        <v>2.13</v>
      </c>
      <c r="G28" s="59">
        <v>1E-4</v>
      </c>
    </row>
    <row r="29" spans="1:8" ht="12.95" customHeight="1">
      <c r="A29" s="1"/>
      <c r="B29" s="54" t="s">
        <v>30</v>
      </c>
      <c r="C29" s="11" t="s">
        <v>1</v>
      </c>
      <c r="D29" s="11" t="s">
        <v>1</v>
      </c>
      <c r="E29" s="11" t="s">
        <v>1</v>
      </c>
      <c r="F29" s="19">
        <v>2.13</v>
      </c>
      <c r="G29" s="60">
        <v>1E-4</v>
      </c>
    </row>
    <row r="30" spans="1:8" ht="12.95" customHeight="1">
      <c r="A30" s="1"/>
      <c r="B30" s="61" t="s">
        <v>119</v>
      </c>
      <c r="C30" s="22" t="s">
        <v>1</v>
      </c>
      <c r="D30" s="23" t="s">
        <v>1</v>
      </c>
      <c r="E30" s="22" t="s">
        <v>1</v>
      </c>
      <c r="F30" s="19">
        <f>+F26+F29</f>
        <v>6320.1253000000015</v>
      </c>
      <c r="G30" s="57">
        <f>+G26+G29</f>
        <v>0.2066064868939308</v>
      </c>
    </row>
    <row r="31" spans="1:8" ht="12.95" customHeight="1">
      <c r="A31" s="1"/>
      <c r="B31" s="54" t="s">
        <v>652</v>
      </c>
      <c r="C31" s="11" t="s">
        <v>1</v>
      </c>
      <c r="D31" s="11" t="s">
        <v>1</v>
      </c>
      <c r="E31" s="11" t="s">
        <v>1</v>
      </c>
      <c r="F31" s="1"/>
      <c r="G31" s="55" t="s">
        <v>1</v>
      </c>
    </row>
    <row r="32" spans="1:8" ht="12.95" customHeight="1">
      <c r="A32" s="1"/>
      <c r="B32" s="54" t="s">
        <v>653</v>
      </c>
      <c r="C32" s="11" t="s">
        <v>1</v>
      </c>
      <c r="D32" s="11" t="s">
        <v>1</v>
      </c>
      <c r="E32" s="11" t="s">
        <v>1</v>
      </c>
      <c r="F32" s="1"/>
      <c r="G32" s="55" t="s">
        <v>1</v>
      </c>
    </row>
    <row r="33" spans="1:8" ht="12.95" customHeight="1">
      <c r="A33" s="1"/>
      <c r="B33" s="62" t="s">
        <v>605</v>
      </c>
      <c r="C33" s="38" t="s">
        <v>1</v>
      </c>
      <c r="D33" s="11"/>
      <c r="E33" s="39">
        <v>-952000</v>
      </c>
      <c r="F33" s="37">
        <v>-1202.376</v>
      </c>
      <c r="G33" s="57">
        <f t="shared" ref="G33:G74" si="1">+F33/$F$108</f>
        <v>-3.9300194428061229E-2</v>
      </c>
      <c r="H33" s="42"/>
    </row>
    <row r="34" spans="1:8" ht="12.95" customHeight="1">
      <c r="A34" s="1"/>
      <c r="B34" s="62" t="s">
        <v>605</v>
      </c>
      <c r="C34" s="38" t="s">
        <v>606</v>
      </c>
      <c r="D34" s="11" t="s">
        <v>252</v>
      </c>
      <c r="E34" s="39">
        <v>952000</v>
      </c>
      <c r="F34" s="37">
        <v>1200.472</v>
      </c>
      <c r="G34" s="57">
        <f t="shared" si="1"/>
        <v>3.9237961341080922E-2</v>
      </c>
      <c r="H34" s="42"/>
    </row>
    <row r="35" spans="1:8" ht="12.95" customHeight="1">
      <c r="A35" s="1"/>
      <c r="B35" s="62" t="s">
        <v>608</v>
      </c>
      <c r="C35" s="38" t="s">
        <v>1</v>
      </c>
      <c r="D35" s="11"/>
      <c r="E35" s="39">
        <v>-390000</v>
      </c>
      <c r="F35" s="37">
        <v>-980.65499999999997</v>
      </c>
      <c r="G35" s="57">
        <f t="shared" si="1"/>
        <v>-3.2053144912115993E-2</v>
      </c>
      <c r="H35" s="42"/>
    </row>
    <row r="36" spans="1:8" ht="12.95" customHeight="1">
      <c r="A36" s="1"/>
      <c r="B36" s="62" t="s">
        <v>608</v>
      </c>
      <c r="C36" s="38" t="s">
        <v>609</v>
      </c>
      <c r="D36" s="11" t="s">
        <v>286</v>
      </c>
      <c r="E36" s="39">
        <v>390000</v>
      </c>
      <c r="F36" s="37">
        <v>975.39</v>
      </c>
      <c r="G36" s="57">
        <f t="shared" si="1"/>
        <v>3.1881056045019729E-2</v>
      </c>
      <c r="H36" s="42"/>
    </row>
    <row r="37" spans="1:8" ht="12.95" customHeight="1">
      <c r="A37" s="1"/>
      <c r="B37" s="62" t="s">
        <v>611</v>
      </c>
      <c r="C37" s="38" t="s">
        <v>1</v>
      </c>
      <c r="D37" s="11"/>
      <c r="E37" s="39">
        <v>-304000</v>
      </c>
      <c r="F37" s="37">
        <v>-940.42399999999998</v>
      </c>
      <c r="G37" s="57">
        <f t="shared" si="1"/>
        <v>-3.0738176780653517E-2</v>
      </c>
      <c r="H37" s="42"/>
    </row>
    <row r="38" spans="1:8" ht="12.95" customHeight="1">
      <c r="A38" s="1"/>
      <c r="B38" s="62" t="s">
        <v>611</v>
      </c>
      <c r="C38" s="38" t="s">
        <v>612</v>
      </c>
      <c r="D38" s="11" t="s">
        <v>272</v>
      </c>
      <c r="E38" s="39">
        <v>304000</v>
      </c>
      <c r="F38" s="37">
        <v>943.16</v>
      </c>
      <c r="G38" s="57">
        <f t="shared" si="1"/>
        <v>3.0827604157742858E-2</v>
      </c>
      <c r="H38" s="42"/>
    </row>
    <row r="39" spans="1:8" ht="12.95" customHeight="1">
      <c r="A39" s="1"/>
      <c r="B39" s="62" t="s">
        <v>614</v>
      </c>
      <c r="C39" s="38" t="s">
        <v>1</v>
      </c>
      <c r="D39" s="11"/>
      <c r="E39" s="39">
        <v>-204000</v>
      </c>
      <c r="F39" s="37">
        <v>-900.55799999999999</v>
      </c>
      <c r="G39" s="57">
        <f t="shared" si="1"/>
        <v>-2.9435138836558582E-2</v>
      </c>
      <c r="H39" s="42"/>
    </row>
    <row r="40" spans="1:8" ht="12.95" customHeight="1">
      <c r="A40" s="1"/>
      <c r="B40" s="62" t="s">
        <v>614</v>
      </c>
      <c r="C40" s="38" t="s">
        <v>615</v>
      </c>
      <c r="D40" s="11" t="s">
        <v>616</v>
      </c>
      <c r="E40" s="39">
        <v>204000</v>
      </c>
      <c r="F40" s="37">
        <v>897.29399999999998</v>
      </c>
      <c r="G40" s="57">
        <f t="shared" si="1"/>
        <v>2.9328453544592348E-2</v>
      </c>
      <c r="H40" s="42"/>
    </row>
    <row r="41" spans="1:8" ht="12.95" customHeight="1">
      <c r="A41" s="1"/>
      <c r="B41" s="62" t="s">
        <v>316</v>
      </c>
      <c r="C41" s="38" t="s">
        <v>1</v>
      </c>
      <c r="D41" s="11"/>
      <c r="E41" s="39">
        <v>-99000</v>
      </c>
      <c r="F41" s="37">
        <v>-864.96299999999997</v>
      </c>
      <c r="G41" s="57">
        <f t="shared" si="1"/>
        <v>-2.8271700427386377E-2</v>
      </c>
      <c r="H41" s="42"/>
    </row>
    <row r="42" spans="1:8" ht="12.95" customHeight="1">
      <c r="A42" s="1"/>
      <c r="B42" s="62" t="s">
        <v>316</v>
      </c>
      <c r="C42" s="38" t="s">
        <v>317</v>
      </c>
      <c r="D42" s="11" t="s">
        <v>310</v>
      </c>
      <c r="E42" s="39">
        <v>99000</v>
      </c>
      <c r="F42" s="37">
        <v>860.85450000000003</v>
      </c>
      <c r="G42" s="57">
        <f t="shared" si="1"/>
        <v>2.8137412277250574E-2</v>
      </c>
      <c r="H42" s="42"/>
    </row>
    <row r="43" spans="1:8" ht="12.95" customHeight="1">
      <c r="A43" s="1"/>
      <c r="B43" s="62" t="s">
        <v>326</v>
      </c>
      <c r="C43" s="38" t="s">
        <v>1</v>
      </c>
      <c r="D43" s="11"/>
      <c r="E43" s="39">
        <v>-132800</v>
      </c>
      <c r="F43" s="37">
        <v>-835.37840000000006</v>
      </c>
      <c r="G43" s="57">
        <f t="shared" si="1"/>
        <v>-2.7304714615896113E-2</v>
      </c>
      <c r="H43" s="42"/>
    </row>
    <row r="44" spans="1:8" ht="12.95" customHeight="1">
      <c r="A44" s="1"/>
      <c r="B44" s="62" t="s">
        <v>326</v>
      </c>
      <c r="C44" s="38" t="s">
        <v>327</v>
      </c>
      <c r="D44" s="11" t="s">
        <v>297</v>
      </c>
      <c r="E44" s="39">
        <v>132800</v>
      </c>
      <c r="F44" s="37">
        <v>836.04240000000004</v>
      </c>
      <c r="G44" s="57">
        <f t="shared" si="1"/>
        <v>2.7326417751271596E-2</v>
      </c>
      <c r="H44" s="42"/>
    </row>
    <row r="45" spans="1:8" ht="12.95" customHeight="1">
      <c r="A45" s="1"/>
      <c r="B45" s="62" t="s">
        <v>618</v>
      </c>
      <c r="C45" s="38" t="s">
        <v>1</v>
      </c>
      <c r="D45" s="11"/>
      <c r="E45" s="39">
        <v>-36500</v>
      </c>
      <c r="F45" s="37">
        <v>-816.46849999999995</v>
      </c>
      <c r="G45" s="57">
        <f t="shared" si="1"/>
        <v>-2.6686636122467102E-2</v>
      </c>
      <c r="H45" s="42"/>
    </row>
    <row r="46" spans="1:8" ht="12.95" customHeight="1">
      <c r="A46" s="1"/>
      <c r="B46" s="62" t="s">
        <v>618</v>
      </c>
      <c r="C46" s="38" t="s">
        <v>619</v>
      </c>
      <c r="D46" s="11" t="s">
        <v>297</v>
      </c>
      <c r="E46" s="39">
        <v>36500</v>
      </c>
      <c r="F46" s="37">
        <v>812.25274999999999</v>
      </c>
      <c r="G46" s="57">
        <f t="shared" si="1"/>
        <v>2.654884245837193E-2</v>
      </c>
      <c r="H46" s="42"/>
    </row>
    <row r="47" spans="1:8" ht="12.95" customHeight="1">
      <c r="A47" s="1"/>
      <c r="B47" s="62" t="s">
        <v>621</v>
      </c>
      <c r="C47" s="38" t="s">
        <v>1</v>
      </c>
      <c r="D47" s="11"/>
      <c r="E47" s="39">
        <v>-135300</v>
      </c>
      <c r="F47" s="37">
        <v>-786.16065000000003</v>
      </c>
      <c r="G47" s="57">
        <f t="shared" si="1"/>
        <v>-2.5696010562994434E-2</v>
      </c>
      <c r="H47" s="42"/>
    </row>
    <row r="48" spans="1:8" ht="12.95" customHeight="1">
      <c r="A48" s="1"/>
      <c r="B48" s="62" t="s">
        <v>621</v>
      </c>
      <c r="C48" s="38" t="s">
        <v>622</v>
      </c>
      <c r="D48" s="11" t="s">
        <v>297</v>
      </c>
      <c r="E48" s="39">
        <v>135300</v>
      </c>
      <c r="F48" s="37">
        <v>784.60469999999998</v>
      </c>
      <c r="G48" s="57">
        <f t="shared" si="1"/>
        <v>2.5645153645091595E-2</v>
      </c>
      <c r="H48" s="42"/>
    </row>
    <row r="49" spans="1:8" ht="12.95" customHeight="1">
      <c r="A49" s="1"/>
      <c r="B49" s="62" t="s">
        <v>624</v>
      </c>
      <c r="C49" s="38" t="s">
        <v>1</v>
      </c>
      <c r="D49" s="11"/>
      <c r="E49" s="39">
        <v>-86400</v>
      </c>
      <c r="F49" s="37">
        <v>-766.32479999999998</v>
      </c>
      <c r="G49" s="57">
        <f t="shared" si="1"/>
        <v>-2.5047666981913422E-2</v>
      </c>
      <c r="H49" s="42"/>
    </row>
    <row r="50" spans="1:8" ht="12.95" customHeight="1">
      <c r="A50" s="1"/>
      <c r="B50" s="62" t="s">
        <v>624</v>
      </c>
      <c r="C50" s="38" t="s">
        <v>625</v>
      </c>
      <c r="D50" s="11" t="s">
        <v>297</v>
      </c>
      <c r="E50" s="39">
        <v>86400</v>
      </c>
      <c r="F50" s="37">
        <v>763.56</v>
      </c>
      <c r="G50" s="57">
        <f t="shared" si="1"/>
        <v>2.4957298264012613E-2</v>
      </c>
      <c r="H50" s="42"/>
    </row>
    <row r="51" spans="1:8" ht="12.95" customHeight="1">
      <c r="A51" s="1"/>
      <c r="B51" s="62" t="s">
        <v>292</v>
      </c>
      <c r="C51" s="38" t="s">
        <v>1</v>
      </c>
      <c r="D51" s="11"/>
      <c r="E51" s="39">
        <v>-54000</v>
      </c>
      <c r="F51" s="37">
        <v>-747.87300000000005</v>
      </c>
      <c r="G51" s="57">
        <f t="shared" si="1"/>
        <v>-2.4444561690766812E-2</v>
      </c>
      <c r="H51" s="42"/>
    </row>
    <row r="52" spans="1:8" ht="12.95" customHeight="1">
      <c r="A52" s="1"/>
      <c r="B52" s="62" t="s">
        <v>292</v>
      </c>
      <c r="C52" s="38" t="s">
        <v>293</v>
      </c>
      <c r="D52" s="11" t="s">
        <v>264</v>
      </c>
      <c r="E52" s="39">
        <v>54000</v>
      </c>
      <c r="F52" s="37">
        <v>751.11300000000006</v>
      </c>
      <c r="G52" s="57">
        <f t="shared" si="1"/>
        <v>2.4550462532056824E-2</v>
      </c>
      <c r="H52" s="42"/>
    </row>
    <row r="53" spans="1:8" ht="12.95" customHeight="1">
      <c r="A53" s="1"/>
      <c r="B53" s="62" t="s">
        <v>250</v>
      </c>
      <c r="C53" s="38" t="s">
        <v>1</v>
      </c>
      <c r="D53" s="11"/>
      <c r="E53" s="39">
        <v>-7575</v>
      </c>
      <c r="F53" s="37">
        <v>-723.33296250000001</v>
      </c>
      <c r="G53" s="57">
        <f t="shared" si="1"/>
        <v>-2.3642459648625321E-2</v>
      </c>
      <c r="H53" s="42"/>
    </row>
    <row r="54" spans="1:8" ht="12.95" customHeight="1">
      <c r="A54" s="1"/>
      <c r="B54" s="62" t="s">
        <v>250</v>
      </c>
      <c r="C54" s="38" t="s">
        <v>251</v>
      </c>
      <c r="D54" s="11" t="s">
        <v>252</v>
      </c>
      <c r="E54" s="39">
        <v>7575</v>
      </c>
      <c r="F54" s="37">
        <v>720.35977500000001</v>
      </c>
      <c r="G54" s="57">
        <f t="shared" si="1"/>
        <v>2.3545279692587379E-2</v>
      </c>
      <c r="H54" s="42"/>
    </row>
    <row r="55" spans="1:8" ht="12.95" customHeight="1">
      <c r="A55" s="1"/>
      <c r="B55" s="62" t="s">
        <v>627</v>
      </c>
      <c r="C55" s="38" t="s">
        <v>1</v>
      </c>
      <c r="D55" s="11"/>
      <c r="E55" s="39">
        <v>-256800</v>
      </c>
      <c r="F55" s="37">
        <v>-700.29359999999997</v>
      </c>
      <c r="G55" s="57">
        <f t="shared" si="1"/>
        <v>-2.2889407836422997E-2</v>
      </c>
      <c r="H55" s="42"/>
    </row>
    <row r="56" spans="1:8" ht="12.95" customHeight="1">
      <c r="A56" s="1"/>
      <c r="B56" s="62" t="s">
        <v>627</v>
      </c>
      <c r="C56" s="38" t="s">
        <v>628</v>
      </c>
      <c r="D56" s="11" t="s">
        <v>372</v>
      </c>
      <c r="E56" s="39">
        <v>256800</v>
      </c>
      <c r="F56" s="37">
        <v>696.95519999999999</v>
      </c>
      <c r="G56" s="57">
        <f t="shared" si="1"/>
        <v>2.2780290747360474E-2</v>
      </c>
      <c r="H56" s="42"/>
    </row>
    <row r="57" spans="1:8" ht="12.95" customHeight="1">
      <c r="A57" s="14" t="s">
        <v>654</v>
      </c>
      <c r="B57" s="62" t="s">
        <v>602</v>
      </c>
      <c r="C57" s="38" t="s">
        <v>1</v>
      </c>
      <c r="D57" s="11" t="s">
        <v>1</v>
      </c>
      <c r="E57" s="39">
        <v>-41000</v>
      </c>
      <c r="F57" s="37">
        <v>-690.46050000000002</v>
      </c>
      <c r="G57" s="57">
        <f t="shared" si="1"/>
        <v>-2.2568008588741268E-2</v>
      </c>
      <c r="H57" s="42"/>
    </row>
    <row r="58" spans="1:8" ht="12.95" customHeight="1">
      <c r="A58" s="14" t="s">
        <v>655</v>
      </c>
      <c r="B58" s="62" t="s">
        <v>602</v>
      </c>
      <c r="C58" s="38" t="s">
        <v>603</v>
      </c>
      <c r="D58" s="11" t="s">
        <v>264</v>
      </c>
      <c r="E58" s="39">
        <v>41000</v>
      </c>
      <c r="F58" s="37">
        <v>687.91849999999999</v>
      </c>
      <c r="G58" s="57">
        <f t="shared" si="1"/>
        <v>2.2484922187951388E-2</v>
      </c>
      <c r="H58" s="42"/>
    </row>
    <row r="59" spans="1:8" ht="12.95" customHeight="1">
      <c r="A59" s="14" t="s">
        <v>656</v>
      </c>
      <c r="B59" s="62" t="s">
        <v>630</v>
      </c>
      <c r="C59" s="38" t="s">
        <v>1</v>
      </c>
      <c r="D59" s="11" t="s">
        <v>1</v>
      </c>
      <c r="E59" s="39">
        <v>-368000</v>
      </c>
      <c r="F59" s="37">
        <v>-580.15200000000004</v>
      </c>
      <c r="G59" s="57">
        <f t="shared" si="1"/>
        <v>-1.8962526196321765E-2</v>
      </c>
      <c r="H59" s="42"/>
    </row>
    <row r="60" spans="1:8" ht="12.95" customHeight="1">
      <c r="A60" s="14" t="s">
        <v>657</v>
      </c>
      <c r="B60" s="62" t="s">
        <v>630</v>
      </c>
      <c r="C60" s="38" t="s">
        <v>631</v>
      </c>
      <c r="D60" s="11" t="s">
        <v>245</v>
      </c>
      <c r="E60" s="39">
        <v>368000</v>
      </c>
      <c r="F60" s="37">
        <v>577.02400000000011</v>
      </c>
      <c r="G60" s="57">
        <f t="shared" si="1"/>
        <v>1.8860286124854127E-2</v>
      </c>
      <c r="H60" s="42"/>
    </row>
    <row r="61" spans="1:8" ht="12.95" customHeight="1">
      <c r="A61" s="14" t="s">
        <v>658</v>
      </c>
      <c r="B61" s="62" t="s">
        <v>270</v>
      </c>
      <c r="C61" s="38" t="s">
        <v>1</v>
      </c>
      <c r="D61" s="11" t="s">
        <v>1</v>
      </c>
      <c r="E61" s="39">
        <v>-224000</v>
      </c>
      <c r="F61" s="37">
        <v>-575.90400000000011</v>
      </c>
      <c r="G61" s="57">
        <f t="shared" si="1"/>
        <v>-1.8823678426630418E-2</v>
      </c>
      <c r="H61" s="42"/>
    </row>
    <row r="62" spans="1:8" ht="12.95" customHeight="1">
      <c r="A62" s="14" t="s">
        <v>659</v>
      </c>
      <c r="B62" s="62" t="s">
        <v>270</v>
      </c>
      <c r="C62" s="38" t="s">
        <v>271</v>
      </c>
      <c r="D62" s="11" t="s">
        <v>272</v>
      </c>
      <c r="E62" s="39">
        <v>224000</v>
      </c>
      <c r="F62" s="37">
        <v>573.77599999999995</v>
      </c>
      <c r="G62" s="57">
        <f t="shared" si="1"/>
        <v>1.8754123800005369E-2</v>
      </c>
      <c r="H62" s="42"/>
    </row>
    <row r="63" spans="1:8" ht="12.95" customHeight="1">
      <c r="A63" s="14" t="s">
        <v>660</v>
      </c>
      <c r="B63" s="62" t="s">
        <v>633</v>
      </c>
      <c r="C63" s="38" t="s">
        <v>1</v>
      </c>
      <c r="D63" s="11" t="s">
        <v>1</v>
      </c>
      <c r="E63" s="39">
        <v>-126000</v>
      </c>
      <c r="F63" s="37">
        <v>-504.69299999999998</v>
      </c>
      <c r="G63" s="57">
        <f t="shared" si="1"/>
        <v>-1.6496115213944309E-2</v>
      </c>
      <c r="H63" s="42"/>
    </row>
    <row r="64" spans="1:8" ht="12.95" customHeight="1">
      <c r="A64" s="14" t="s">
        <v>661</v>
      </c>
      <c r="B64" s="62" t="s">
        <v>633</v>
      </c>
      <c r="C64" s="38" t="s">
        <v>634</v>
      </c>
      <c r="D64" s="11" t="s">
        <v>252</v>
      </c>
      <c r="E64" s="39">
        <v>126000</v>
      </c>
      <c r="F64" s="37">
        <v>503.37</v>
      </c>
      <c r="G64" s="57">
        <f t="shared" si="1"/>
        <v>1.6452872370417558E-2</v>
      </c>
      <c r="H64" s="42"/>
    </row>
    <row r="65" spans="1:8" ht="12.95" customHeight="1">
      <c r="A65" s="14" t="s">
        <v>662</v>
      </c>
      <c r="B65" s="62" t="s">
        <v>635</v>
      </c>
      <c r="C65" s="38" t="s">
        <v>1</v>
      </c>
      <c r="D65" s="11" t="s">
        <v>1</v>
      </c>
      <c r="E65" s="39">
        <v>-110250</v>
      </c>
      <c r="F65" s="37">
        <v>-376.33837499999998</v>
      </c>
      <c r="G65" s="57">
        <f t="shared" si="1"/>
        <v>-1.2300787198214714E-2</v>
      </c>
      <c r="H65" s="42"/>
    </row>
    <row r="66" spans="1:8" ht="12.95" customHeight="1">
      <c r="A66" s="14" t="s">
        <v>663</v>
      </c>
      <c r="B66" s="62" t="s">
        <v>635</v>
      </c>
      <c r="C66" s="38" t="s">
        <v>636</v>
      </c>
      <c r="D66" s="11" t="s">
        <v>272</v>
      </c>
      <c r="E66" s="39">
        <v>110250</v>
      </c>
      <c r="F66" s="37">
        <v>375.23587500000002</v>
      </c>
      <c r="G66" s="57">
        <f t="shared" si="1"/>
        <v>1.2264751495275754E-2</v>
      </c>
      <c r="H66" s="42"/>
    </row>
    <row r="67" spans="1:8" ht="12.95" customHeight="1">
      <c r="A67" s="14" t="s">
        <v>664</v>
      </c>
      <c r="B67" s="62" t="s">
        <v>637</v>
      </c>
      <c r="C67" s="38" t="s">
        <v>1</v>
      </c>
      <c r="D67" s="11" t="s">
        <v>1</v>
      </c>
      <c r="E67" s="39">
        <v>-123000</v>
      </c>
      <c r="F67" s="37">
        <v>-359.46749999999997</v>
      </c>
      <c r="G67" s="57">
        <f t="shared" si="1"/>
        <v>-1.1749355143955883E-2</v>
      </c>
      <c r="H67" s="42"/>
    </row>
    <row r="68" spans="1:8" ht="12.95" customHeight="1">
      <c r="A68" s="14" t="s">
        <v>665</v>
      </c>
      <c r="B68" s="62" t="s">
        <v>637</v>
      </c>
      <c r="C68" s="38" t="s">
        <v>638</v>
      </c>
      <c r="D68" s="11" t="s">
        <v>351</v>
      </c>
      <c r="E68" s="39">
        <v>123000</v>
      </c>
      <c r="F68" s="37">
        <v>356.63850000000002</v>
      </c>
      <c r="G68" s="57">
        <f t="shared" si="1"/>
        <v>1.165688802049618E-2</v>
      </c>
      <c r="H68" s="42"/>
    </row>
    <row r="69" spans="1:8" ht="12.95" customHeight="1">
      <c r="A69" s="14" t="s">
        <v>666</v>
      </c>
      <c r="B69" s="62" t="s">
        <v>642</v>
      </c>
      <c r="C69" s="38" t="s">
        <v>1</v>
      </c>
      <c r="D69" s="11" t="s">
        <v>1</v>
      </c>
      <c r="E69" s="39">
        <v>-63000</v>
      </c>
      <c r="F69" s="37">
        <v>-197.88300000000001</v>
      </c>
      <c r="G69" s="57">
        <f t="shared" si="1"/>
        <v>-6.4678938817874275E-3</v>
      </c>
      <c r="H69" s="42"/>
    </row>
    <row r="70" spans="1:8" ht="12.95" customHeight="1">
      <c r="A70" s="14" t="s">
        <v>667</v>
      </c>
      <c r="B70" s="62" t="s">
        <v>642</v>
      </c>
      <c r="C70" s="38" t="s">
        <v>643</v>
      </c>
      <c r="D70" s="11" t="s">
        <v>245</v>
      </c>
      <c r="E70" s="39">
        <v>63000</v>
      </c>
      <c r="F70" s="37">
        <v>197.3475</v>
      </c>
      <c r="G70" s="57">
        <f t="shared" si="1"/>
        <v>6.4503908260742171E-3</v>
      </c>
      <c r="H70" s="42"/>
    </row>
    <row r="71" spans="1:8" ht="12.95" customHeight="1">
      <c r="A71" s="14" t="s">
        <v>668</v>
      </c>
      <c r="B71" s="62" t="s">
        <v>647</v>
      </c>
      <c r="C71" s="38" t="s">
        <v>1</v>
      </c>
      <c r="D71" s="11" t="s">
        <v>1</v>
      </c>
      <c r="E71" s="39">
        <v>-25600</v>
      </c>
      <c r="F71" s="37">
        <v>-109.184</v>
      </c>
      <c r="G71" s="57">
        <f t="shared" si="1"/>
        <v>-3.5687276096940035E-3</v>
      </c>
      <c r="H71" s="42"/>
    </row>
    <row r="72" spans="1:8" ht="12.95" customHeight="1">
      <c r="A72" s="14" t="s">
        <v>669</v>
      </c>
      <c r="B72" s="62" t="s">
        <v>647</v>
      </c>
      <c r="C72" s="38" t="s">
        <v>648</v>
      </c>
      <c r="D72" s="11" t="s">
        <v>297</v>
      </c>
      <c r="E72" s="39">
        <v>25600</v>
      </c>
      <c r="F72" s="37">
        <v>109.0048</v>
      </c>
      <c r="G72" s="57">
        <f t="shared" si="1"/>
        <v>3.5628703779782105E-3</v>
      </c>
      <c r="H72" s="42"/>
    </row>
    <row r="73" spans="1:8" ht="12.95" customHeight="1">
      <c r="A73" s="14" t="s">
        <v>670</v>
      </c>
      <c r="B73" s="62" t="s">
        <v>650</v>
      </c>
      <c r="C73" s="38" t="s">
        <v>1</v>
      </c>
      <c r="D73" s="11" t="s">
        <v>1</v>
      </c>
      <c r="E73" s="39">
        <v>-6000</v>
      </c>
      <c r="F73" s="37">
        <v>-35.616</v>
      </c>
      <c r="G73" s="57">
        <f t="shared" si="1"/>
        <v>-1.1641248035138996E-3</v>
      </c>
      <c r="H73" s="42"/>
    </row>
    <row r="74" spans="1:8" ht="12.95" customHeight="1">
      <c r="A74" s="14" t="s">
        <v>671</v>
      </c>
      <c r="B74" s="62" t="s">
        <v>650</v>
      </c>
      <c r="C74" s="38" t="s">
        <v>651</v>
      </c>
      <c r="D74" s="11" t="s">
        <v>297</v>
      </c>
      <c r="E74" s="39">
        <v>6000</v>
      </c>
      <c r="F74" s="37">
        <v>35.529000000000003</v>
      </c>
      <c r="G74" s="57">
        <f t="shared" si="1"/>
        <v>1.161281169812594E-3</v>
      </c>
      <c r="H74" s="42"/>
    </row>
    <row r="75" spans="1:8" ht="12.95" customHeight="1">
      <c r="A75" s="14"/>
      <c r="B75" s="58"/>
      <c r="C75" s="11"/>
      <c r="D75" s="11"/>
      <c r="E75" s="16"/>
      <c r="F75" s="17"/>
      <c r="G75" s="59"/>
    </row>
    <row r="76" spans="1:8" ht="12.95" customHeight="1">
      <c r="A76" s="1"/>
      <c r="B76" s="54" t="s">
        <v>30</v>
      </c>
      <c r="C76" s="11" t="s">
        <v>1</v>
      </c>
      <c r="D76" s="11" t="s">
        <v>1</v>
      </c>
      <c r="E76" s="11" t="s">
        <v>1</v>
      </c>
      <c r="F76" s="46">
        <f>+F34+F36+F38+F40+F42+F44+F46+F48+F50+F52+F54+F56+F58+F60+F62+F64+F66+F68+F70+F72+F74</f>
        <v>13657.9025</v>
      </c>
      <c r="G76" s="59">
        <f>+G34+G36+G38+G40+G42+G44+G46+G48+G50+G52+G54+G56+G58+G60+G62+G64+G66+G68+G70+G72+G74</f>
        <v>0.44641461882930428</v>
      </c>
    </row>
    <row r="77" spans="1:8" ht="12.95" customHeight="1">
      <c r="A77" s="1"/>
      <c r="B77" s="63" t="s">
        <v>119</v>
      </c>
      <c r="C77" s="48" t="s">
        <v>1</v>
      </c>
      <c r="D77" s="48" t="s">
        <v>1</v>
      </c>
      <c r="E77" s="48" t="s">
        <v>1</v>
      </c>
      <c r="F77" s="49">
        <f>+F30+F76</f>
        <v>19978.027800000003</v>
      </c>
      <c r="G77" s="64">
        <f>+G30+G76</f>
        <v>0.65302110572323513</v>
      </c>
    </row>
    <row r="78" spans="1:8" ht="12.95" customHeight="1">
      <c r="A78" s="1"/>
      <c r="B78" s="54" t="s">
        <v>129</v>
      </c>
      <c r="C78" s="11" t="s">
        <v>1</v>
      </c>
      <c r="D78" s="11" t="s">
        <v>1</v>
      </c>
      <c r="E78" s="11" t="s">
        <v>1</v>
      </c>
      <c r="F78" s="1"/>
      <c r="G78" s="55" t="s">
        <v>1</v>
      </c>
    </row>
    <row r="79" spans="1:8" ht="12.95" customHeight="1">
      <c r="A79" s="1"/>
      <c r="B79" s="54" t="s">
        <v>130</v>
      </c>
      <c r="C79" s="11" t="s">
        <v>1</v>
      </c>
      <c r="D79" s="11" t="s">
        <v>1</v>
      </c>
      <c r="E79" s="11" t="s">
        <v>1</v>
      </c>
      <c r="F79" s="1"/>
      <c r="G79" s="55" t="s">
        <v>1</v>
      </c>
    </row>
    <row r="80" spans="1:8" ht="12.95" customHeight="1">
      <c r="A80" s="14" t="s">
        <v>185</v>
      </c>
      <c r="B80" s="58" t="s">
        <v>186</v>
      </c>
      <c r="C80" s="11" t="s">
        <v>187</v>
      </c>
      <c r="D80" s="11" t="s">
        <v>188</v>
      </c>
      <c r="E80" s="16">
        <v>1100000</v>
      </c>
      <c r="F80" s="17">
        <v>1095.69</v>
      </c>
      <c r="G80" s="59">
        <v>3.5900000000000001E-2</v>
      </c>
      <c r="H80" s="42"/>
    </row>
    <row r="81" spans="1:8" ht="12.95" customHeight="1">
      <c r="A81" s="14" t="s">
        <v>398</v>
      </c>
      <c r="B81" s="58" t="s">
        <v>399</v>
      </c>
      <c r="C81" s="11" t="s">
        <v>400</v>
      </c>
      <c r="D81" s="11" t="s">
        <v>118</v>
      </c>
      <c r="E81" s="16">
        <v>1000000</v>
      </c>
      <c r="F81" s="17">
        <v>981.9</v>
      </c>
      <c r="G81" s="59">
        <v>3.2099999999999997E-2</v>
      </c>
      <c r="H81" s="42"/>
    </row>
    <row r="82" spans="1:8" ht="12.95" customHeight="1">
      <c r="A82" s="14" t="s">
        <v>407</v>
      </c>
      <c r="B82" s="58" t="s">
        <v>408</v>
      </c>
      <c r="C82" s="11" t="s">
        <v>409</v>
      </c>
      <c r="D82" s="11" t="s">
        <v>118</v>
      </c>
      <c r="E82" s="16">
        <v>500000</v>
      </c>
      <c r="F82" s="17">
        <v>504.55</v>
      </c>
      <c r="G82" s="59">
        <v>1.6500000000000001E-2</v>
      </c>
      <c r="H82" s="42"/>
    </row>
    <row r="83" spans="1:8" ht="12.95" customHeight="1">
      <c r="A83" s="14" t="s">
        <v>483</v>
      </c>
      <c r="B83" s="58" t="s">
        <v>484</v>
      </c>
      <c r="C83" s="11" t="s">
        <v>485</v>
      </c>
      <c r="D83" s="11" t="s">
        <v>118</v>
      </c>
      <c r="E83" s="16">
        <v>400000</v>
      </c>
      <c r="F83" s="17">
        <v>425.2</v>
      </c>
      <c r="G83" s="59">
        <v>1.3899999999999999E-2</v>
      </c>
      <c r="H83" s="42"/>
    </row>
    <row r="84" spans="1:8" ht="12.95" customHeight="1">
      <c r="A84" s="14" t="s">
        <v>179</v>
      </c>
      <c r="B84" s="58" t="s">
        <v>180</v>
      </c>
      <c r="C84" s="11" t="s">
        <v>181</v>
      </c>
      <c r="D84" s="11" t="s">
        <v>146</v>
      </c>
      <c r="E84" s="16">
        <v>400000</v>
      </c>
      <c r="F84" s="17">
        <v>402.65</v>
      </c>
      <c r="G84" s="59">
        <v>1.32E-2</v>
      </c>
      <c r="H84" s="42"/>
    </row>
    <row r="85" spans="1:8" ht="12.95" customHeight="1">
      <c r="A85" s="14" t="s">
        <v>416</v>
      </c>
      <c r="B85" s="58" t="s">
        <v>417</v>
      </c>
      <c r="C85" s="11" t="s">
        <v>418</v>
      </c>
      <c r="D85" s="11" t="s">
        <v>118</v>
      </c>
      <c r="E85" s="16">
        <v>150000</v>
      </c>
      <c r="F85" s="17">
        <v>154.13</v>
      </c>
      <c r="G85" s="59">
        <v>5.0000000000000001E-3</v>
      </c>
      <c r="H85" s="42"/>
    </row>
    <row r="86" spans="1:8" ht="12.95" customHeight="1">
      <c r="A86" s="1"/>
      <c r="B86" s="54" t="s">
        <v>30</v>
      </c>
      <c r="C86" s="11" t="s">
        <v>1</v>
      </c>
      <c r="D86" s="11" t="s">
        <v>1</v>
      </c>
      <c r="E86" s="11" t="s">
        <v>1</v>
      </c>
      <c r="F86" s="19">
        <v>3564.12</v>
      </c>
      <c r="G86" s="60">
        <v>0.1166</v>
      </c>
    </row>
    <row r="87" spans="1:8" ht="12.95" customHeight="1">
      <c r="A87" s="1"/>
      <c r="B87" s="54" t="s">
        <v>189</v>
      </c>
      <c r="C87" s="11" t="s">
        <v>1</v>
      </c>
      <c r="D87" s="11" t="s">
        <v>1</v>
      </c>
      <c r="E87" s="11" t="s">
        <v>1</v>
      </c>
      <c r="F87" s="1"/>
      <c r="G87" s="55" t="s">
        <v>1</v>
      </c>
    </row>
    <row r="88" spans="1:8" ht="12.95" customHeight="1">
      <c r="A88" s="14" t="s">
        <v>428</v>
      </c>
      <c r="B88" s="58" t="s">
        <v>429</v>
      </c>
      <c r="C88" s="11" t="s">
        <v>430</v>
      </c>
      <c r="D88" s="11" t="s">
        <v>431</v>
      </c>
      <c r="E88" s="16">
        <v>833000</v>
      </c>
      <c r="F88" s="17">
        <v>838.28</v>
      </c>
      <c r="G88" s="59">
        <v>2.7400000000000001E-2</v>
      </c>
      <c r="H88" s="42"/>
    </row>
    <row r="89" spans="1:8" ht="12.95" customHeight="1">
      <c r="A89" s="14" t="s">
        <v>432</v>
      </c>
      <c r="B89" s="58" t="s">
        <v>433</v>
      </c>
      <c r="C89" s="11" t="s">
        <v>434</v>
      </c>
      <c r="D89" s="11" t="s">
        <v>431</v>
      </c>
      <c r="E89" s="16">
        <v>833000</v>
      </c>
      <c r="F89" s="17">
        <v>837.62</v>
      </c>
      <c r="G89" s="59">
        <v>2.7400000000000001E-2</v>
      </c>
      <c r="H89" s="42"/>
    </row>
    <row r="90" spans="1:8" ht="12.95" customHeight="1">
      <c r="A90" s="14" t="s">
        <v>435</v>
      </c>
      <c r="B90" s="58" t="s">
        <v>436</v>
      </c>
      <c r="C90" s="11" t="s">
        <v>437</v>
      </c>
      <c r="D90" s="11" t="s">
        <v>431</v>
      </c>
      <c r="E90" s="16">
        <v>833000</v>
      </c>
      <c r="F90" s="17">
        <v>836.17</v>
      </c>
      <c r="G90" s="59">
        <v>2.7400000000000001E-2</v>
      </c>
      <c r="H90" s="42"/>
    </row>
    <row r="91" spans="1:8" ht="12.95" customHeight="1">
      <c r="A91" s="1"/>
      <c r="B91" s="54" t="s">
        <v>30</v>
      </c>
      <c r="C91" s="11" t="s">
        <v>1</v>
      </c>
      <c r="D91" s="11" t="s">
        <v>1</v>
      </c>
      <c r="E91" s="11" t="s">
        <v>1</v>
      </c>
      <c r="F91" s="19">
        <v>2512.0700000000002</v>
      </c>
      <c r="G91" s="60">
        <v>8.2199999999999995E-2</v>
      </c>
    </row>
    <row r="92" spans="1:8" ht="12.95" customHeight="1">
      <c r="A92" s="1"/>
      <c r="B92" s="61" t="s">
        <v>119</v>
      </c>
      <c r="C92" s="22" t="s">
        <v>1</v>
      </c>
      <c r="D92" s="23" t="s">
        <v>1</v>
      </c>
      <c r="E92" s="22" t="s">
        <v>1</v>
      </c>
      <c r="F92" s="19">
        <v>6076.19</v>
      </c>
      <c r="G92" s="60">
        <v>0.1988</v>
      </c>
    </row>
    <row r="93" spans="1:8" ht="12.95" customHeight="1">
      <c r="A93" s="1"/>
      <c r="B93" s="54" t="s">
        <v>672</v>
      </c>
      <c r="C93" s="11" t="s">
        <v>1</v>
      </c>
      <c r="D93" s="11" t="s">
        <v>1</v>
      </c>
      <c r="E93" s="11" t="s">
        <v>1</v>
      </c>
      <c r="F93" s="1"/>
      <c r="G93" s="55" t="s">
        <v>1</v>
      </c>
    </row>
    <row r="94" spans="1:8" ht="12.95" customHeight="1">
      <c r="A94" s="1"/>
      <c r="B94" s="54" t="s">
        <v>673</v>
      </c>
      <c r="C94" s="11" t="s">
        <v>1</v>
      </c>
      <c r="D94" s="32" t="s">
        <v>674</v>
      </c>
      <c r="E94" s="11" t="s">
        <v>1</v>
      </c>
      <c r="F94" s="1"/>
      <c r="G94" s="55" t="s">
        <v>1</v>
      </c>
    </row>
    <row r="95" spans="1:8" ht="12.95" customHeight="1">
      <c r="A95" s="14" t="s">
        <v>675</v>
      </c>
      <c r="B95" s="58" t="s">
        <v>676</v>
      </c>
      <c r="C95" s="11" t="s">
        <v>1</v>
      </c>
      <c r="D95" s="12" t="s">
        <v>677</v>
      </c>
      <c r="E95" s="33" t="s">
        <v>1</v>
      </c>
      <c r="F95" s="17">
        <v>1000</v>
      </c>
      <c r="G95" s="59">
        <v>3.27E-2</v>
      </c>
      <c r="H95" s="42"/>
    </row>
    <row r="96" spans="1:8" ht="12.95" customHeight="1">
      <c r="A96" s="14" t="s">
        <v>678</v>
      </c>
      <c r="B96" s="58" t="s">
        <v>676</v>
      </c>
      <c r="C96" s="11" t="s">
        <v>1</v>
      </c>
      <c r="D96" s="12" t="s">
        <v>679</v>
      </c>
      <c r="E96" s="33" t="s">
        <v>1</v>
      </c>
      <c r="F96" s="17">
        <v>800</v>
      </c>
      <c r="G96" s="59">
        <v>2.6200000000000001E-2</v>
      </c>
      <c r="H96" s="42"/>
    </row>
    <row r="97" spans="1:8" ht="12.95" customHeight="1">
      <c r="A97" s="14" t="s">
        <v>680</v>
      </c>
      <c r="B97" s="58" t="s">
        <v>676</v>
      </c>
      <c r="C97" s="11" t="s">
        <v>1</v>
      </c>
      <c r="D97" s="12" t="s">
        <v>681</v>
      </c>
      <c r="E97" s="33" t="s">
        <v>1</v>
      </c>
      <c r="F97" s="17">
        <v>700</v>
      </c>
      <c r="G97" s="59">
        <v>2.29E-2</v>
      </c>
      <c r="H97" s="42"/>
    </row>
    <row r="98" spans="1:8" ht="12.95" customHeight="1">
      <c r="A98" s="14" t="s">
        <v>682</v>
      </c>
      <c r="B98" s="58" t="s">
        <v>676</v>
      </c>
      <c r="C98" s="11" t="s">
        <v>1</v>
      </c>
      <c r="D98" s="12" t="s">
        <v>683</v>
      </c>
      <c r="E98" s="33" t="s">
        <v>1</v>
      </c>
      <c r="F98" s="17">
        <v>500</v>
      </c>
      <c r="G98" s="59">
        <v>1.6400000000000001E-2</v>
      </c>
      <c r="H98" s="42"/>
    </row>
    <row r="99" spans="1:8" ht="12.95" customHeight="1">
      <c r="A99" s="14" t="s">
        <v>684</v>
      </c>
      <c r="B99" s="58" t="s">
        <v>685</v>
      </c>
      <c r="C99" s="11" t="s">
        <v>1</v>
      </c>
      <c r="D99" s="12" t="s">
        <v>686</v>
      </c>
      <c r="E99" s="33" t="s">
        <v>1</v>
      </c>
      <c r="F99" s="17">
        <v>129</v>
      </c>
      <c r="G99" s="59">
        <v>4.1999999999999997E-3</v>
      </c>
      <c r="H99" s="42"/>
    </row>
    <row r="100" spans="1:8" ht="12.95" customHeight="1">
      <c r="A100" s="14" t="s">
        <v>687</v>
      </c>
      <c r="B100" s="58" t="s">
        <v>688</v>
      </c>
      <c r="C100" s="11" t="s">
        <v>1</v>
      </c>
      <c r="D100" s="12" t="s">
        <v>686</v>
      </c>
      <c r="E100" s="33" t="s">
        <v>1</v>
      </c>
      <c r="F100" s="17">
        <v>40</v>
      </c>
      <c r="G100" s="59">
        <v>1.2999999999999999E-3</v>
      </c>
      <c r="H100" s="42"/>
    </row>
    <row r="101" spans="1:8" ht="12.95" customHeight="1">
      <c r="A101" s="1"/>
      <c r="B101" s="54" t="s">
        <v>30</v>
      </c>
      <c r="C101" s="11" t="s">
        <v>1</v>
      </c>
      <c r="D101" s="11" t="s">
        <v>1</v>
      </c>
      <c r="E101" s="11" t="s">
        <v>1</v>
      </c>
      <c r="F101" s="19">
        <v>3169</v>
      </c>
      <c r="G101" s="60">
        <v>0.1037</v>
      </c>
    </row>
    <row r="102" spans="1:8" ht="12.95" customHeight="1">
      <c r="A102" s="1"/>
      <c r="B102" s="61" t="s">
        <v>119</v>
      </c>
      <c r="C102" s="22" t="s">
        <v>1</v>
      </c>
      <c r="D102" s="23" t="s">
        <v>1</v>
      </c>
      <c r="E102" s="22" t="s">
        <v>1</v>
      </c>
      <c r="F102" s="19">
        <v>3169</v>
      </c>
      <c r="G102" s="60">
        <v>0.1037</v>
      </c>
    </row>
    <row r="103" spans="1:8" ht="12.95" customHeight="1">
      <c r="A103" s="1"/>
      <c r="B103" s="54" t="s">
        <v>120</v>
      </c>
      <c r="C103" s="11" t="s">
        <v>1</v>
      </c>
      <c r="D103" s="11" t="s">
        <v>1</v>
      </c>
      <c r="E103" s="11" t="s">
        <v>1</v>
      </c>
      <c r="F103" s="1"/>
      <c r="G103" s="55" t="s">
        <v>1</v>
      </c>
    </row>
    <row r="104" spans="1:8" ht="12.95" customHeight="1">
      <c r="A104" s="14" t="s">
        <v>121</v>
      </c>
      <c r="B104" s="58" t="s">
        <v>122</v>
      </c>
      <c r="C104" s="11" t="s">
        <v>1</v>
      </c>
      <c r="D104" s="11" t="s">
        <v>123</v>
      </c>
      <c r="E104" s="16"/>
      <c r="F104" s="17">
        <v>1774.5</v>
      </c>
      <c r="G104" s="59">
        <v>5.8000000000000003E-2</v>
      </c>
      <c r="H104" s="42"/>
    </row>
    <row r="105" spans="1:8" ht="12.95" customHeight="1">
      <c r="A105" s="1"/>
      <c r="B105" s="54" t="s">
        <v>30</v>
      </c>
      <c r="C105" s="11" t="s">
        <v>1</v>
      </c>
      <c r="D105" s="11" t="s">
        <v>1</v>
      </c>
      <c r="E105" s="11" t="s">
        <v>1</v>
      </c>
      <c r="F105" s="46">
        <v>1774.5</v>
      </c>
      <c r="G105" s="65">
        <v>5.8000000000000003E-2</v>
      </c>
    </row>
    <row r="106" spans="1:8" ht="12.95" customHeight="1">
      <c r="A106" s="1"/>
      <c r="B106" s="47" t="s">
        <v>119</v>
      </c>
      <c r="C106" s="48" t="s">
        <v>1</v>
      </c>
      <c r="D106" s="48" t="s">
        <v>1</v>
      </c>
      <c r="E106" s="48" t="s">
        <v>1</v>
      </c>
      <c r="F106" s="49">
        <v>1774.5</v>
      </c>
      <c r="G106" s="66">
        <v>5.8000000000000003E-2</v>
      </c>
      <c r="H106" s="45"/>
    </row>
    <row r="107" spans="1:8" ht="12.95" customHeight="1">
      <c r="A107" s="1"/>
      <c r="B107" s="47" t="s">
        <v>124</v>
      </c>
      <c r="C107" s="48" t="s">
        <v>1</v>
      </c>
      <c r="D107" s="48" t="s">
        <v>1</v>
      </c>
      <c r="E107" s="48" t="s">
        <v>1</v>
      </c>
      <c r="F107" s="49">
        <v>-403.06</v>
      </c>
      <c r="G107" s="67">
        <v>-1.35E-2</v>
      </c>
      <c r="H107" s="42"/>
    </row>
    <row r="108" spans="1:8" ht="12.95" customHeight="1">
      <c r="A108" s="1"/>
      <c r="B108" s="47" t="s">
        <v>125</v>
      </c>
      <c r="C108" s="48" t="s">
        <v>1</v>
      </c>
      <c r="D108" s="48" t="s">
        <v>1</v>
      </c>
      <c r="E108" s="48" t="s">
        <v>1</v>
      </c>
      <c r="F108" s="49">
        <f>+F77+F92+F102+F105+F107</f>
        <v>30594.657800000001</v>
      </c>
      <c r="G108" s="68">
        <f>+G77+G92+G102+G105+G107</f>
        <v>1.0000211057232351</v>
      </c>
    </row>
    <row r="109" spans="1:8" ht="12.95" customHeight="1">
      <c r="A109" s="1"/>
      <c r="B109" s="4" t="s">
        <v>1</v>
      </c>
      <c r="C109" s="1"/>
      <c r="D109" s="1"/>
      <c r="E109" s="1"/>
      <c r="F109" s="43"/>
      <c r="G109" s="1"/>
    </row>
    <row r="110" spans="1:8" ht="12.95" customHeight="1">
      <c r="A110" s="1"/>
      <c r="B110" s="2" t="s">
        <v>233</v>
      </c>
      <c r="C110" s="1"/>
      <c r="D110" s="1"/>
      <c r="E110" s="1"/>
      <c r="F110" s="41"/>
      <c r="G110" s="1"/>
    </row>
    <row r="111" spans="1:8" ht="12.95" customHeight="1">
      <c r="A111" s="1"/>
      <c r="B111" s="2" t="s">
        <v>126</v>
      </c>
      <c r="C111" s="1"/>
      <c r="D111" s="1"/>
      <c r="E111" s="1"/>
      <c r="F111" s="44"/>
      <c r="G111" s="1"/>
    </row>
    <row r="112" spans="1:8" ht="12.95" customHeight="1">
      <c r="A112" s="1"/>
      <c r="B112" s="2" t="s">
        <v>127</v>
      </c>
      <c r="C112" s="1"/>
      <c r="D112" s="1"/>
      <c r="E112" s="1"/>
      <c r="F112" s="1"/>
      <c r="G112" s="1"/>
    </row>
    <row r="113" spans="1:7" ht="12.95" customHeight="1">
      <c r="A113" s="1"/>
      <c r="B113" s="2" t="s">
        <v>1</v>
      </c>
      <c r="C113" s="1"/>
      <c r="D113" s="1"/>
      <c r="E113" s="1"/>
      <c r="F113" s="1"/>
      <c r="G113" s="1"/>
    </row>
    <row r="114" spans="1:7" ht="12.95" customHeight="1">
      <c r="A114" s="1"/>
      <c r="B114" s="2" t="s">
        <v>1</v>
      </c>
      <c r="C114" s="1"/>
      <c r="D114" s="1"/>
      <c r="E114" s="1"/>
      <c r="F114" s="1"/>
      <c r="G114" s="1"/>
    </row>
  </sheetData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topLeftCell="A19" zoomScaleNormal="100" workbookViewId="0"/>
  </sheetViews>
  <sheetFormatPr defaultRowHeight="12.75"/>
  <cols>
    <col min="1" max="1" width="4.7109375" customWidth="1"/>
    <col min="2" max="2" width="62.140625" bestFit="1" customWidth="1"/>
    <col min="3" max="3" width="13.5703125" bestFit="1" customWidth="1"/>
    <col min="4" max="4" width="12" bestFit="1" customWidth="1"/>
    <col min="5" max="5" width="8.85546875" bestFit="1" customWidth="1"/>
    <col min="6" max="6" width="20.85546875" bestFit="1" customWidth="1"/>
    <col min="7" max="7" width="13.7109375" bestFit="1" customWidth="1"/>
  </cols>
  <sheetData>
    <row r="1" spans="1:7" ht="15.95" customHeight="1">
      <c r="A1" s="1"/>
      <c r="B1" s="2" t="s">
        <v>689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 thickBo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5</v>
      </c>
      <c r="E4" s="8" t="s">
        <v>6</v>
      </c>
      <c r="F4" s="8" t="s">
        <v>853</v>
      </c>
      <c r="G4" s="9" t="s">
        <v>854</v>
      </c>
    </row>
    <row r="5" spans="1:7" ht="12.95" customHeight="1">
      <c r="A5" s="1"/>
      <c r="B5" s="10" t="s">
        <v>652</v>
      </c>
      <c r="C5" s="11" t="s">
        <v>1</v>
      </c>
      <c r="D5" s="11" t="s">
        <v>1</v>
      </c>
      <c r="E5" s="11" t="s">
        <v>1</v>
      </c>
      <c r="F5" s="1"/>
      <c r="G5" s="13" t="s">
        <v>1</v>
      </c>
    </row>
    <row r="6" spans="1:7" ht="12.95" customHeight="1">
      <c r="A6" s="1"/>
      <c r="B6" s="10" t="s">
        <v>690</v>
      </c>
      <c r="C6" s="11" t="s">
        <v>1</v>
      </c>
      <c r="D6" s="11" t="s">
        <v>1</v>
      </c>
      <c r="E6" s="11" t="s">
        <v>1</v>
      </c>
      <c r="F6" s="1"/>
      <c r="G6" s="13" t="s">
        <v>1</v>
      </c>
    </row>
    <row r="7" spans="1:7" ht="12.95" customHeight="1">
      <c r="A7" s="14" t="s">
        <v>691</v>
      </c>
      <c r="B7" s="15" t="s">
        <v>692</v>
      </c>
      <c r="C7" s="11" t="s">
        <v>1</v>
      </c>
      <c r="D7" s="11" t="s">
        <v>1</v>
      </c>
      <c r="E7" s="16">
        <v>48500</v>
      </c>
      <c r="F7" s="17">
        <v>1155.1199999999999</v>
      </c>
      <c r="G7" s="18">
        <v>0.15670000000000001</v>
      </c>
    </row>
    <row r="8" spans="1:7" ht="12.95" customHeight="1">
      <c r="A8" s="1"/>
      <c r="B8" s="10" t="s">
        <v>30</v>
      </c>
      <c r="C8" s="11" t="s">
        <v>1</v>
      </c>
      <c r="D8" s="11" t="s">
        <v>1</v>
      </c>
      <c r="E8" s="11" t="s">
        <v>1</v>
      </c>
      <c r="F8" s="19">
        <v>1155.1199999999999</v>
      </c>
      <c r="G8" s="20">
        <v>0.15670000000000001</v>
      </c>
    </row>
    <row r="9" spans="1:7" ht="12.95" customHeight="1">
      <c r="A9" s="1"/>
      <c r="B9" s="21" t="s">
        <v>119</v>
      </c>
      <c r="C9" s="22" t="s">
        <v>1</v>
      </c>
      <c r="D9" s="23" t="s">
        <v>1</v>
      </c>
      <c r="E9" s="22" t="s">
        <v>1</v>
      </c>
      <c r="F9" s="19">
        <v>1155.1199999999999</v>
      </c>
      <c r="G9" s="20">
        <v>0.15670000000000001</v>
      </c>
    </row>
    <row r="10" spans="1:7" ht="12.95" customHeight="1">
      <c r="A10" s="1"/>
      <c r="B10" s="10" t="s">
        <v>129</v>
      </c>
      <c r="C10" s="11" t="s">
        <v>1</v>
      </c>
      <c r="D10" s="11" t="s">
        <v>1</v>
      </c>
      <c r="E10" s="11" t="s">
        <v>1</v>
      </c>
      <c r="F10" s="1"/>
      <c r="G10" s="13" t="s">
        <v>1</v>
      </c>
    </row>
    <row r="11" spans="1:7" ht="12.95" customHeight="1">
      <c r="A11" s="1"/>
      <c r="B11" s="10" t="s">
        <v>130</v>
      </c>
      <c r="C11" s="11" t="s">
        <v>1</v>
      </c>
      <c r="D11" s="11" t="s">
        <v>1</v>
      </c>
      <c r="E11" s="11" t="s">
        <v>1</v>
      </c>
      <c r="F11" s="1"/>
      <c r="G11" s="13" t="s">
        <v>1</v>
      </c>
    </row>
    <row r="12" spans="1:7" ht="12.95" customHeight="1">
      <c r="A12" s="14" t="s">
        <v>693</v>
      </c>
      <c r="B12" s="15" t="s">
        <v>694</v>
      </c>
      <c r="C12" s="11" t="s">
        <v>695</v>
      </c>
      <c r="D12" s="11" t="s">
        <v>696</v>
      </c>
      <c r="E12" s="16">
        <v>1000000</v>
      </c>
      <c r="F12" s="17">
        <v>1002.45</v>
      </c>
      <c r="G12" s="18">
        <v>0.13600000000000001</v>
      </c>
    </row>
    <row r="13" spans="1:7" ht="12.95" customHeight="1">
      <c r="A13" s="14" t="s">
        <v>697</v>
      </c>
      <c r="B13" s="15" t="s">
        <v>698</v>
      </c>
      <c r="C13" s="11" t="s">
        <v>699</v>
      </c>
      <c r="D13" s="11" t="s">
        <v>188</v>
      </c>
      <c r="E13" s="16">
        <v>1000000</v>
      </c>
      <c r="F13" s="17">
        <v>1002.04</v>
      </c>
      <c r="G13" s="18">
        <v>0.13589999999999999</v>
      </c>
    </row>
    <row r="14" spans="1:7" ht="12.95" customHeight="1">
      <c r="A14" s="14" t="s">
        <v>700</v>
      </c>
      <c r="B14" s="15" t="s">
        <v>701</v>
      </c>
      <c r="C14" s="11" t="s">
        <v>702</v>
      </c>
      <c r="D14" s="11" t="s">
        <v>134</v>
      </c>
      <c r="E14" s="16">
        <v>1000000</v>
      </c>
      <c r="F14" s="17">
        <v>1001.79</v>
      </c>
      <c r="G14" s="18">
        <v>0.13589999999999999</v>
      </c>
    </row>
    <row r="15" spans="1:7" ht="12.95" customHeight="1">
      <c r="A15" s="14" t="s">
        <v>703</v>
      </c>
      <c r="B15" s="15" t="s">
        <v>704</v>
      </c>
      <c r="C15" s="11" t="s">
        <v>705</v>
      </c>
      <c r="D15" s="11" t="s">
        <v>134</v>
      </c>
      <c r="E15" s="16">
        <v>1000000</v>
      </c>
      <c r="F15" s="17">
        <v>1000.21</v>
      </c>
      <c r="G15" s="18">
        <v>0.13569999999999999</v>
      </c>
    </row>
    <row r="16" spans="1:7" ht="12.95" customHeight="1">
      <c r="A16" s="14" t="s">
        <v>706</v>
      </c>
      <c r="B16" s="15" t="s">
        <v>707</v>
      </c>
      <c r="C16" s="11" t="s">
        <v>708</v>
      </c>
      <c r="D16" s="11" t="s">
        <v>188</v>
      </c>
      <c r="E16" s="16">
        <v>714000</v>
      </c>
      <c r="F16" s="17">
        <v>701.54</v>
      </c>
      <c r="G16" s="18">
        <v>9.5200000000000007E-2</v>
      </c>
    </row>
    <row r="17" spans="1:7" ht="12.95" customHeight="1">
      <c r="A17" s="1"/>
      <c r="B17" s="10" t="s">
        <v>30</v>
      </c>
      <c r="C17" s="11" t="s">
        <v>1</v>
      </c>
      <c r="D17" s="11" t="s">
        <v>1</v>
      </c>
      <c r="E17" s="11" t="s">
        <v>1</v>
      </c>
      <c r="F17" s="19">
        <v>4708.03</v>
      </c>
      <c r="G17" s="20">
        <v>0.63870000000000005</v>
      </c>
    </row>
    <row r="18" spans="1:7" ht="12.95" customHeight="1">
      <c r="A18" s="1"/>
      <c r="B18" s="10" t="s">
        <v>189</v>
      </c>
      <c r="C18" s="11" t="s">
        <v>1</v>
      </c>
      <c r="D18" s="11" t="s">
        <v>1</v>
      </c>
      <c r="E18" s="11" t="s">
        <v>1</v>
      </c>
      <c r="F18" s="1"/>
      <c r="G18" s="13" t="s">
        <v>1</v>
      </c>
    </row>
    <row r="19" spans="1:7" ht="12.95" customHeight="1">
      <c r="A19" s="14" t="s">
        <v>709</v>
      </c>
      <c r="B19" s="15" t="s">
        <v>710</v>
      </c>
      <c r="C19" s="11" t="s">
        <v>711</v>
      </c>
      <c r="D19" s="11" t="s">
        <v>188</v>
      </c>
      <c r="E19" s="16">
        <v>500000</v>
      </c>
      <c r="F19" s="17">
        <v>500.72</v>
      </c>
      <c r="G19" s="18">
        <v>6.7900000000000002E-2</v>
      </c>
    </row>
    <row r="20" spans="1:7" ht="12.95" customHeight="1">
      <c r="A20" s="1"/>
      <c r="B20" s="10" t="s">
        <v>30</v>
      </c>
      <c r="C20" s="11" t="s">
        <v>1</v>
      </c>
      <c r="D20" s="11" t="s">
        <v>1</v>
      </c>
      <c r="E20" s="11" t="s">
        <v>1</v>
      </c>
      <c r="F20" s="19">
        <v>500.72</v>
      </c>
      <c r="G20" s="20">
        <v>6.7900000000000002E-2</v>
      </c>
    </row>
    <row r="21" spans="1:7" ht="12.95" customHeight="1">
      <c r="A21" s="1"/>
      <c r="B21" s="21" t="s">
        <v>119</v>
      </c>
      <c r="C21" s="22" t="s">
        <v>1</v>
      </c>
      <c r="D21" s="23" t="s">
        <v>1</v>
      </c>
      <c r="E21" s="22" t="s">
        <v>1</v>
      </c>
      <c r="F21" s="19">
        <v>5208.75</v>
      </c>
      <c r="G21" s="20">
        <v>0.70660000000000001</v>
      </c>
    </row>
    <row r="22" spans="1:7" ht="12.95" customHeight="1">
      <c r="A22" s="1"/>
      <c r="B22" s="10" t="s">
        <v>7</v>
      </c>
      <c r="C22" s="11" t="s">
        <v>1</v>
      </c>
      <c r="D22" s="11" t="s">
        <v>1</v>
      </c>
      <c r="E22" s="11" t="s">
        <v>1</v>
      </c>
      <c r="F22" s="1"/>
      <c r="G22" s="13" t="s">
        <v>1</v>
      </c>
    </row>
    <row r="23" spans="1:7" ht="12.95" customHeight="1">
      <c r="A23" s="1"/>
      <c r="B23" s="10" t="s">
        <v>31</v>
      </c>
      <c r="C23" s="11" t="s">
        <v>1</v>
      </c>
      <c r="D23" s="11" t="s">
        <v>1</v>
      </c>
      <c r="E23" s="11" t="s">
        <v>1</v>
      </c>
      <c r="F23" s="1"/>
      <c r="G23" s="13" t="s">
        <v>1</v>
      </c>
    </row>
    <row r="24" spans="1:7" ht="12.95" customHeight="1">
      <c r="A24" s="14" t="s">
        <v>712</v>
      </c>
      <c r="B24" s="15" t="s">
        <v>713</v>
      </c>
      <c r="C24" s="11" t="s">
        <v>714</v>
      </c>
      <c r="D24" s="11" t="s">
        <v>12</v>
      </c>
      <c r="E24" s="16">
        <v>250000</v>
      </c>
      <c r="F24" s="17">
        <v>249.66</v>
      </c>
      <c r="G24" s="18">
        <v>3.39E-2</v>
      </c>
    </row>
    <row r="25" spans="1:7" ht="12.95" customHeight="1">
      <c r="A25" s="1"/>
      <c r="B25" s="10" t="s">
        <v>30</v>
      </c>
      <c r="C25" s="11" t="s">
        <v>1</v>
      </c>
      <c r="D25" s="11" t="s">
        <v>1</v>
      </c>
      <c r="E25" s="11" t="s">
        <v>1</v>
      </c>
      <c r="F25" s="19">
        <v>249.66</v>
      </c>
      <c r="G25" s="20">
        <v>3.39E-2</v>
      </c>
    </row>
    <row r="26" spans="1:7" ht="12.95" customHeight="1">
      <c r="A26" s="1"/>
      <c r="B26" s="21" t="s">
        <v>119</v>
      </c>
      <c r="C26" s="22" t="s">
        <v>1</v>
      </c>
      <c r="D26" s="23" t="s">
        <v>1</v>
      </c>
      <c r="E26" s="22" t="s">
        <v>1</v>
      </c>
      <c r="F26" s="19">
        <v>249.66</v>
      </c>
      <c r="G26" s="20">
        <v>3.39E-2</v>
      </c>
    </row>
    <row r="27" spans="1:7" ht="12.95" customHeight="1">
      <c r="A27" s="1"/>
      <c r="B27" s="10" t="s">
        <v>120</v>
      </c>
      <c r="C27" s="11" t="s">
        <v>1</v>
      </c>
      <c r="D27" s="11" t="s">
        <v>1</v>
      </c>
      <c r="E27" s="11" t="s">
        <v>1</v>
      </c>
      <c r="F27" s="1"/>
      <c r="G27" s="13" t="s">
        <v>1</v>
      </c>
    </row>
    <row r="28" spans="1:7" ht="12.95" customHeight="1">
      <c r="A28" s="14" t="s">
        <v>121</v>
      </c>
      <c r="B28" s="15" t="s">
        <v>122</v>
      </c>
      <c r="C28" s="11" t="s">
        <v>1</v>
      </c>
      <c r="D28" s="11" t="s">
        <v>123</v>
      </c>
      <c r="E28" s="16"/>
      <c r="F28" s="17">
        <v>556</v>
      </c>
      <c r="G28" s="18">
        <v>7.5399999999999995E-2</v>
      </c>
    </row>
    <row r="29" spans="1:7" ht="12.95" customHeight="1">
      <c r="A29" s="1"/>
      <c r="B29" s="10" t="s">
        <v>30</v>
      </c>
      <c r="C29" s="11" t="s">
        <v>1</v>
      </c>
      <c r="D29" s="11" t="s">
        <v>1</v>
      </c>
      <c r="E29" s="11" t="s">
        <v>1</v>
      </c>
      <c r="F29" s="19">
        <v>556</v>
      </c>
      <c r="G29" s="20">
        <v>7.5399999999999995E-2</v>
      </c>
    </row>
    <row r="30" spans="1:7" ht="12.95" customHeight="1">
      <c r="A30" s="1"/>
      <c r="B30" s="21" t="s">
        <v>119</v>
      </c>
      <c r="C30" s="22" t="s">
        <v>1</v>
      </c>
      <c r="D30" s="23" t="s">
        <v>1</v>
      </c>
      <c r="E30" s="22" t="s">
        <v>1</v>
      </c>
      <c r="F30" s="19">
        <v>556</v>
      </c>
      <c r="G30" s="20">
        <v>7.5399999999999995E-2</v>
      </c>
    </row>
    <row r="31" spans="1:7" ht="12.95" customHeight="1">
      <c r="A31" s="1"/>
      <c r="B31" s="21" t="s">
        <v>124</v>
      </c>
      <c r="C31" s="11" t="s">
        <v>1</v>
      </c>
      <c r="D31" s="23" t="s">
        <v>1</v>
      </c>
      <c r="E31" s="11" t="s">
        <v>1</v>
      </c>
      <c r="F31" s="24">
        <v>201.37</v>
      </c>
      <c r="G31" s="20">
        <v>2.7400000000000001E-2</v>
      </c>
    </row>
    <row r="32" spans="1:7" ht="12.95" customHeight="1" thickBot="1">
      <c r="A32" s="1"/>
      <c r="B32" s="25" t="s">
        <v>125</v>
      </c>
      <c r="C32" s="26" t="s">
        <v>1</v>
      </c>
      <c r="D32" s="26" t="s">
        <v>1</v>
      </c>
      <c r="E32" s="26" t="s">
        <v>1</v>
      </c>
      <c r="F32" s="27">
        <v>7370.9</v>
      </c>
      <c r="G32" s="28">
        <v>1</v>
      </c>
    </row>
    <row r="33" spans="1:7" ht="12.95" customHeight="1">
      <c r="A33" s="1"/>
      <c r="B33" s="4" t="s">
        <v>1</v>
      </c>
      <c r="C33" s="1"/>
      <c r="D33" s="1"/>
      <c r="E33" s="1"/>
      <c r="F33" s="1"/>
      <c r="G33" s="1"/>
    </row>
    <row r="34" spans="1:7" ht="12.95" customHeight="1">
      <c r="A34" s="1"/>
      <c r="B34" s="2" t="s">
        <v>233</v>
      </c>
      <c r="C34" s="1"/>
      <c r="D34" s="1"/>
      <c r="E34" s="1"/>
      <c r="F34" s="1"/>
      <c r="G34" s="1"/>
    </row>
    <row r="35" spans="1:7" ht="12.95" customHeight="1">
      <c r="A35" s="1"/>
      <c r="B35" s="2" t="s">
        <v>126</v>
      </c>
      <c r="C35" s="1"/>
      <c r="D35" s="1"/>
      <c r="E35" s="1"/>
      <c r="F35" s="1"/>
      <c r="G35" s="1"/>
    </row>
    <row r="36" spans="1:7" ht="12.95" customHeight="1">
      <c r="A36" s="1"/>
      <c r="B36" s="2" t="s">
        <v>127</v>
      </c>
      <c r="C36" s="1"/>
      <c r="D36" s="1"/>
      <c r="E36" s="1"/>
      <c r="F36" s="1"/>
      <c r="G36" s="1"/>
    </row>
    <row r="37" spans="1:7" ht="12.95" customHeight="1">
      <c r="A37" s="1"/>
      <c r="B37" s="2" t="s">
        <v>1</v>
      </c>
      <c r="C37" s="1"/>
      <c r="D37" s="1"/>
      <c r="E37" s="1"/>
      <c r="F37" s="1"/>
      <c r="G37" s="1"/>
    </row>
    <row r="38" spans="1:7" ht="12.95" customHeight="1">
      <c r="A38" s="1"/>
      <c r="B38" s="2" t="s">
        <v>1</v>
      </c>
      <c r="C38" s="1"/>
      <c r="D38" s="1"/>
      <c r="E38" s="1"/>
      <c r="F38" s="1"/>
      <c r="G38" s="1"/>
    </row>
  </sheetData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Liquid Fund</vt:lpstr>
      <vt:lpstr>Treasury Advantage</vt:lpstr>
      <vt:lpstr>Equity fund</vt:lpstr>
      <vt:lpstr>Short Term Incom</vt:lpstr>
      <vt:lpstr>RRF</vt:lpstr>
      <vt:lpstr>Tax Advantage</vt:lpstr>
      <vt:lpstr>Manufacturing and Infrastructur</vt:lpstr>
      <vt:lpstr>EDRF</vt:lpstr>
      <vt:lpstr>Capro 3</vt:lpstr>
      <vt:lpstr>CCSF</vt:lpstr>
      <vt:lpstr>Capro 4</vt:lpstr>
      <vt:lpstr>Capro 5</vt:lpstr>
      <vt:lpstr>Midcap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Vilas Chapekar</dc:creator>
  <cp:lastModifiedBy>Shubro SankhaDas</cp:lastModifiedBy>
  <dcterms:created xsi:type="dcterms:W3CDTF">2018-02-03T10:16:45Z</dcterms:created>
  <dcterms:modified xsi:type="dcterms:W3CDTF">2018-03-23T09:14:01Z</dcterms:modified>
</cp:coreProperties>
</file>