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N:\Legal &amp; comp - secr-7-4-08\Comp- Secr\AMFI correspondence\Monthly AAUM Disclosure\2016\March\"/>
    </mc:Choice>
  </mc:AlternateContent>
  <bookViews>
    <workbookView xWindow="0" yWindow="0" windowWidth="20490" windowHeight="7905" tabRatio="675" activeTab="1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BK11" i="8" l="1"/>
  <c r="BK8" i="8"/>
  <c r="G43" i="9"/>
  <c r="E43" i="9"/>
  <c r="L43" i="9"/>
  <c r="BJ80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K78" i="8"/>
  <c r="BK77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K34" i="9"/>
  <c r="K33" i="9"/>
  <c r="K31" i="9"/>
  <c r="K29" i="9"/>
  <c r="K27" i="9"/>
  <c r="K25" i="9"/>
  <c r="K23" i="9"/>
  <c r="K21" i="9"/>
  <c r="K19" i="9"/>
  <c r="K17" i="9"/>
  <c r="K15" i="9"/>
  <c r="K11" i="9"/>
  <c r="K9" i="9"/>
  <c r="F43" i="9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J43" i="9"/>
  <c r="I43" i="9"/>
  <c r="K41" i="9"/>
  <c r="K40" i="9"/>
  <c r="K39" i="9"/>
  <c r="K38" i="9"/>
  <c r="K37" i="9"/>
  <c r="K36" i="9"/>
  <c r="K35" i="9"/>
  <c r="K32" i="9"/>
  <c r="K30" i="9"/>
  <c r="K28" i="9"/>
  <c r="K26" i="9"/>
  <c r="K24" i="9"/>
  <c r="K22" i="9"/>
  <c r="K20" i="9"/>
  <c r="K18" i="9"/>
  <c r="K16" i="9"/>
  <c r="K14" i="9"/>
  <c r="K13" i="9"/>
  <c r="K12" i="9"/>
  <c r="K10" i="9"/>
  <c r="K8" i="9"/>
  <c r="K6" i="9"/>
  <c r="BK51" i="8"/>
  <c r="BK19" i="8"/>
  <c r="BK18" i="8"/>
  <c r="BK79" i="8"/>
  <c r="BK71" i="8"/>
  <c r="BK65" i="8"/>
  <c r="BK62" i="8"/>
  <c r="BK57" i="8"/>
  <c r="BK50" i="8"/>
  <c r="BK49" i="8"/>
  <c r="BK48" i="8"/>
  <c r="BK47" i="8"/>
  <c r="BK46" i="8"/>
  <c r="BK45" i="8"/>
  <c r="BK42" i="8"/>
  <c r="BK41" i="8"/>
  <c r="BK35" i="8"/>
  <c r="BK34" i="8"/>
  <c r="BK33" i="8"/>
  <c r="BK32" i="8"/>
  <c r="BK31" i="8"/>
  <c r="BK30" i="8"/>
  <c r="BK29" i="8"/>
  <c r="BK28" i="8"/>
  <c r="BK25" i="8"/>
  <c r="BK22" i="8"/>
  <c r="BK17" i="8"/>
  <c r="BK16" i="8"/>
  <c r="BK15" i="8"/>
  <c r="BK14" i="8"/>
  <c r="BJ72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J63" i="8"/>
  <c r="BJ67" i="8" s="1"/>
  <c r="BI63" i="8"/>
  <c r="BI67" i="8" s="1"/>
  <c r="BH63" i="8"/>
  <c r="BH67" i="8" s="1"/>
  <c r="BG63" i="8"/>
  <c r="BG67" i="8" s="1"/>
  <c r="BF63" i="8"/>
  <c r="BF67" i="8" s="1"/>
  <c r="BE63" i="8"/>
  <c r="BE67" i="8" s="1"/>
  <c r="BD63" i="8"/>
  <c r="BD67" i="8" s="1"/>
  <c r="BC63" i="8"/>
  <c r="BC67" i="8" s="1"/>
  <c r="BB63" i="8"/>
  <c r="BB67" i="8" s="1"/>
  <c r="BA63" i="8"/>
  <c r="BA67" i="8" s="1"/>
  <c r="AZ63" i="8"/>
  <c r="AZ67" i="8" s="1"/>
  <c r="AY63" i="8"/>
  <c r="AY67" i="8" s="1"/>
  <c r="AX63" i="8"/>
  <c r="AX67" i="8" s="1"/>
  <c r="AW63" i="8"/>
  <c r="AW67" i="8" s="1"/>
  <c r="AV63" i="8"/>
  <c r="AV67" i="8" s="1"/>
  <c r="AU63" i="8"/>
  <c r="AU67" i="8" s="1"/>
  <c r="AT63" i="8"/>
  <c r="AT67" i="8" s="1"/>
  <c r="AS63" i="8"/>
  <c r="AS67" i="8" s="1"/>
  <c r="AR63" i="8"/>
  <c r="AR67" i="8" s="1"/>
  <c r="AQ63" i="8"/>
  <c r="AQ67" i="8" s="1"/>
  <c r="AP63" i="8"/>
  <c r="AP67" i="8" s="1"/>
  <c r="AO63" i="8"/>
  <c r="AO67" i="8" s="1"/>
  <c r="AN63" i="8"/>
  <c r="AN67" i="8" s="1"/>
  <c r="AM63" i="8"/>
  <c r="AM67" i="8" s="1"/>
  <c r="AL63" i="8"/>
  <c r="AL67" i="8" s="1"/>
  <c r="AK63" i="8"/>
  <c r="AK67" i="8" s="1"/>
  <c r="AJ63" i="8"/>
  <c r="AJ67" i="8" s="1"/>
  <c r="AI63" i="8"/>
  <c r="AI67" i="8" s="1"/>
  <c r="AH63" i="8"/>
  <c r="AH67" i="8" s="1"/>
  <c r="AG63" i="8"/>
  <c r="AG67" i="8" s="1"/>
  <c r="AF63" i="8"/>
  <c r="AF67" i="8" s="1"/>
  <c r="AE63" i="8"/>
  <c r="AE67" i="8" s="1"/>
  <c r="AD63" i="8"/>
  <c r="AD67" i="8" s="1"/>
  <c r="AC63" i="8"/>
  <c r="AC67" i="8" s="1"/>
  <c r="AB63" i="8"/>
  <c r="AB67" i="8" s="1"/>
  <c r="AA63" i="8"/>
  <c r="AA67" i="8" s="1"/>
  <c r="Z63" i="8"/>
  <c r="Z67" i="8" s="1"/>
  <c r="Y63" i="8"/>
  <c r="Y67" i="8" s="1"/>
  <c r="X63" i="8"/>
  <c r="X67" i="8" s="1"/>
  <c r="W63" i="8"/>
  <c r="W67" i="8" s="1"/>
  <c r="V63" i="8"/>
  <c r="V67" i="8" s="1"/>
  <c r="U63" i="8"/>
  <c r="U67" i="8" s="1"/>
  <c r="T63" i="8"/>
  <c r="T67" i="8" s="1"/>
  <c r="S63" i="8"/>
  <c r="S67" i="8" s="1"/>
  <c r="R63" i="8"/>
  <c r="R67" i="8" s="1"/>
  <c r="Q63" i="8"/>
  <c r="Q67" i="8" s="1"/>
  <c r="P63" i="8"/>
  <c r="P67" i="8" s="1"/>
  <c r="O63" i="8"/>
  <c r="O67" i="8" s="1"/>
  <c r="N63" i="8"/>
  <c r="N67" i="8" s="1"/>
  <c r="M63" i="8"/>
  <c r="M67" i="8" s="1"/>
  <c r="L63" i="8"/>
  <c r="L67" i="8" s="1"/>
  <c r="K63" i="8"/>
  <c r="K67" i="8" s="1"/>
  <c r="J63" i="8"/>
  <c r="J67" i="8" s="1"/>
  <c r="I63" i="8"/>
  <c r="I67" i="8" s="1"/>
  <c r="H63" i="8"/>
  <c r="H67" i="8" s="1"/>
  <c r="G63" i="8"/>
  <c r="G67" i="8" s="1"/>
  <c r="F63" i="8"/>
  <c r="F67" i="8" s="1"/>
  <c r="E63" i="8"/>
  <c r="E67" i="8" s="1"/>
  <c r="D63" i="8"/>
  <c r="D67" i="8" s="1"/>
  <c r="C63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C53" i="8" l="1"/>
  <c r="E53" i="8"/>
  <c r="G53" i="8"/>
  <c r="I53" i="8"/>
  <c r="K53" i="8"/>
  <c r="M53" i="8"/>
  <c r="O53" i="8"/>
  <c r="Q53" i="8"/>
  <c r="S53" i="8"/>
  <c r="U53" i="8"/>
  <c r="W53" i="8"/>
  <c r="Y53" i="8"/>
  <c r="AA53" i="8"/>
  <c r="AC53" i="8"/>
  <c r="AE53" i="8"/>
  <c r="AG53" i="8"/>
  <c r="AI53" i="8"/>
  <c r="AK53" i="8"/>
  <c r="AM53" i="8"/>
  <c r="AO53" i="8"/>
  <c r="AQ53" i="8"/>
  <c r="AS53" i="8"/>
  <c r="AU53" i="8"/>
  <c r="AW53" i="8"/>
  <c r="AY53" i="8"/>
  <c r="BA53" i="8"/>
  <c r="BC53" i="8"/>
  <c r="BE53" i="8"/>
  <c r="BG53" i="8"/>
  <c r="BI53" i="8"/>
  <c r="BK80" i="8"/>
  <c r="H43" i="9"/>
  <c r="D53" i="8"/>
  <c r="F53" i="8"/>
  <c r="H53" i="8"/>
  <c r="J53" i="8"/>
  <c r="L53" i="8"/>
  <c r="N53" i="8"/>
  <c r="P53" i="8"/>
  <c r="R53" i="8"/>
  <c r="T53" i="8"/>
  <c r="V53" i="8"/>
  <c r="X53" i="8"/>
  <c r="Z53" i="8"/>
  <c r="AB53" i="8"/>
  <c r="AD53" i="8"/>
  <c r="AF53" i="8"/>
  <c r="AH53" i="8"/>
  <c r="AJ53" i="8"/>
  <c r="AL53" i="8"/>
  <c r="AN53" i="8"/>
  <c r="AP53" i="8"/>
  <c r="AR53" i="8"/>
  <c r="AT53" i="8"/>
  <c r="AV53" i="8"/>
  <c r="AX53" i="8"/>
  <c r="AZ53" i="8"/>
  <c r="BB53" i="8"/>
  <c r="BD53" i="8"/>
  <c r="BF53" i="8"/>
  <c r="BH53" i="8"/>
  <c r="BJ53" i="8"/>
  <c r="D43" i="9"/>
  <c r="K7" i="9"/>
  <c r="D37" i="8"/>
  <c r="D74" i="8" s="1"/>
  <c r="F37" i="8"/>
  <c r="F74" i="8" s="1"/>
  <c r="H37" i="8"/>
  <c r="J37" i="8"/>
  <c r="J74" i="8" s="1"/>
  <c r="L37" i="8"/>
  <c r="L74" i="8" s="1"/>
  <c r="N37" i="8"/>
  <c r="N74" i="8" s="1"/>
  <c r="P37" i="8"/>
  <c r="R37" i="8"/>
  <c r="R74" i="8" s="1"/>
  <c r="T37" i="8"/>
  <c r="T74" i="8" s="1"/>
  <c r="V37" i="8"/>
  <c r="V74" i="8" s="1"/>
  <c r="X37" i="8"/>
  <c r="Z37" i="8"/>
  <c r="Z74" i="8" s="1"/>
  <c r="AB37" i="8"/>
  <c r="AB74" i="8" s="1"/>
  <c r="AD37" i="8"/>
  <c r="AD74" i="8" s="1"/>
  <c r="AF37" i="8"/>
  <c r="AH37" i="8"/>
  <c r="AH74" i="8" s="1"/>
  <c r="AJ37" i="8"/>
  <c r="AJ74" i="8" s="1"/>
  <c r="AL37" i="8"/>
  <c r="AL74" i="8" s="1"/>
  <c r="AN37" i="8"/>
  <c r="AP37" i="8"/>
  <c r="AP74" i="8" s="1"/>
  <c r="AR37" i="8"/>
  <c r="AR74" i="8" s="1"/>
  <c r="AT37" i="8"/>
  <c r="AT74" i="8" s="1"/>
  <c r="AV37" i="8"/>
  <c r="AV74" i="8" s="1"/>
  <c r="AX37" i="8"/>
  <c r="AX74" i="8" s="1"/>
  <c r="AZ37" i="8"/>
  <c r="AZ74" i="8" s="1"/>
  <c r="BB37" i="8"/>
  <c r="BB74" i="8" s="1"/>
  <c r="BD37" i="8"/>
  <c r="BD74" i="8" s="1"/>
  <c r="BF37" i="8"/>
  <c r="BF74" i="8" s="1"/>
  <c r="BH37" i="8"/>
  <c r="BH74" i="8" s="1"/>
  <c r="BJ37" i="8"/>
  <c r="BJ74" i="8" s="1"/>
  <c r="C37" i="8"/>
  <c r="E37" i="8"/>
  <c r="G37" i="8"/>
  <c r="G74" i="8" s="1"/>
  <c r="I37" i="8"/>
  <c r="K37" i="8"/>
  <c r="K74" i="8" s="1"/>
  <c r="M37" i="8"/>
  <c r="O37" i="8"/>
  <c r="O74" i="8" s="1"/>
  <c r="Q37" i="8"/>
  <c r="S37" i="8"/>
  <c r="S74" i="8" s="1"/>
  <c r="U37" i="8"/>
  <c r="U74" i="8" s="1"/>
  <c r="W37" i="8"/>
  <c r="W74" i="8" s="1"/>
  <c r="Y37" i="8"/>
  <c r="Y74" i="8" s="1"/>
  <c r="AA37" i="8"/>
  <c r="AA74" i="8" s="1"/>
  <c r="AC37" i="8"/>
  <c r="AC74" i="8" s="1"/>
  <c r="AE37" i="8"/>
  <c r="AE74" i="8" s="1"/>
  <c r="AG37" i="8"/>
  <c r="AG74" i="8" s="1"/>
  <c r="AI37" i="8"/>
  <c r="AI74" i="8" s="1"/>
  <c r="AK37" i="8"/>
  <c r="AK74" i="8" s="1"/>
  <c r="AM37" i="8"/>
  <c r="AM74" i="8" s="1"/>
  <c r="AO37" i="8"/>
  <c r="AO74" i="8" s="1"/>
  <c r="AQ37" i="8"/>
  <c r="AQ74" i="8" s="1"/>
  <c r="AS37" i="8"/>
  <c r="AS74" i="8" s="1"/>
  <c r="AU37" i="8"/>
  <c r="AU74" i="8" s="1"/>
  <c r="AW37" i="8"/>
  <c r="AY37" i="8"/>
  <c r="AY74" i="8" s="1"/>
  <c r="BA37" i="8"/>
  <c r="BA74" i="8" s="1"/>
  <c r="BC37" i="8"/>
  <c r="BC74" i="8" s="1"/>
  <c r="BE37" i="8"/>
  <c r="BE74" i="8" s="1"/>
  <c r="BG37" i="8"/>
  <c r="BI37" i="8"/>
  <c r="BI74" i="8" s="1"/>
  <c r="BK23" i="8"/>
  <c r="BK26" i="8"/>
  <c r="E74" i="8"/>
  <c r="I74" i="8"/>
  <c r="M74" i="8"/>
  <c r="Q74" i="8"/>
  <c r="BG74" i="8"/>
  <c r="H74" i="8"/>
  <c r="P74" i="8"/>
  <c r="X74" i="8"/>
  <c r="AF74" i="8"/>
  <c r="AN74" i="8"/>
  <c r="BK66" i="8"/>
  <c r="BK63" i="8"/>
  <c r="BK43" i="8"/>
  <c r="C67" i="8"/>
  <c r="BK67" i="8" s="1"/>
  <c r="BK12" i="8"/>
  <c r="BK20" i="8"/>
  <c r="BK36" i="8"/>
  <c r="BK52" i="8"/>
  <c r="BK58" i="8"/>
  <c r="BK72" i="8"/>
  <c r="BK9" i="8"/>
  <c r="BK53" i="8" l="1"/>
  <c r="BK37" i="8"/>
  <c r="C74" i="8"/>
  <c r="AW74" i="8"/>
  <c r="BK74" i="8" l="1"/>
  <c r="K5" i="9"/>
  <c r="K43" i="9" s="1"/>
</calcChain>
</file>

<file path=xl/sharedStrings.xml><?xml version="1.0" encoding="utf-8"?>
<sst xmlns="http://schemas.openxmlformats.org/spreadsheetml/2006/main" count="171" uniqueCount="138">
  <si>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</si>
  <si>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</si>
  <si>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</si>
  <si>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</si>
  <si>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</si>
  <si>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</si>
  <si>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</si>
  <si>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</si>
  <si>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</si>
  <si>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</si>
  <si>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</si>
  <si>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</si>
  <si>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</si>
  <si>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</si>
  <si>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</si>
  <si>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</si>
  <si>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</si>
  <si>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</si>
  <si>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</si>
  <si>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</si>
  <si>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</si>
  <si>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</si>
  <si>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</si>
  <si>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</si>
  <si>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</si>
  <si>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</si>
  <si>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</si>
  <si>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</si>
  <si>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</si>
  <si>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</si>
  <si>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</si>
  <si>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</si>
  <si>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</si>
  <si>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</si>
  <si>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</si>
  <si>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</si>
  <si>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</si>
  <si>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</si>
  <si>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</si>
  <si>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</si>
  <si>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</si>
  <si>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</si>
  <si>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</si>
  <si>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</si>
  <si>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</si>
  <si>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</si>
  <si>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</si>
  <si>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</si>
  <si>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</si>
  <si>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</si>
  <si>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</si>
  <si>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</si>
  <si>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</si>
  <si>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</si>
  <si>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</si>
  <si>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</si>
  <si>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</si>
  <si>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</si>
  <si>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</si>
  <si>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</si>
  <si>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</si>
  <si>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</si>
  <si>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</si>
  <si>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</si>
  <si>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</si>
  <si>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</si>
  <si>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</si>
  <si>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</si>
  <si>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</si>
  <si>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</si>
  <si>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</si>
  <si>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</si>
  <si>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</si>
  <si>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</si>
  <si>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</si>
  <si>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</si>
  <si>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</si>
  <si>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</si>
  <si>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</si>
  <si>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</si>
  <si>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</si>
  <si>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</si>
  <si>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</si>
  <si>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</si>
  <si>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</si>
  <si>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</si>
  <si>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</si>
  <si>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</si>
  <si>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</si>
  <si>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</si>
  <si>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</si>
  <si>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</si>
  <si>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</si>
  <si>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</si>
  <si>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</si>
  <si>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</si>
  <si>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</si>
  <si>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</si>
  <si>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</si>
  <si>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</si>
  <si>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</si>
  <si>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</si>
  <si>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</si>
  <si>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</si>
  <si>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>Principal Pnb Fixed Maturity Plan – Series B13-395 Days</t>
  </si>
  <si>
    <t>Principal Pnb Fixed Maturity Plan – Series B14-390 Days</t>
  </si>
  <si>
    <t>Principal Debt Opportunities Fund Conservative Plan</t>
  </si>
  <si>
    <t>Principal Debt Opportunities Fund Corporate Bond Plan</t>
  </si>
  <si>
    <t>Principal Income Fund - Short Term Plan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</si>
  <si>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</si>
  <si>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</si>
  <si>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</si>
  <si>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</si>
  <si>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</si>
  <si>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</si>
  <si>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</si>
  <si>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</si>
  <si>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</si>
  <si>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</si>
  <si>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</si>
  <si>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</si>
  <si>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</si>
  <si>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Pnb Fixed Maturity Plan – Series B16-1094 Days</t>
  </si>
  <si>
    <t>Principal Pnb Fixed Maturity Plan – Series B17-371 Days</t>
  </si>
  <si>
    <t>Principal Index Fund - Mid Cap</t>
  </si>
  <si>
    <t>Principal Debt Savings Fund - MIP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</si>
  <si>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</si>
  <si>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</si>
  <si>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</si>
  <si>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</si>
  <si>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</si>
  <si>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</si>
  <si>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Asset Allocation Fund Moderate Plan</t>
  </si>
  <si>
    <t>Principal Asset Allocation Fund of Funds Aggressive Plan</t>
  </si>
  <si>
    <t>Principal Asset Allocation Fund of Funds Conservative Plan</t>
  </si>
  <si>
    <t>Principal Dynamic Bond Fund</t>
  </si>
  <si>
    <t>Table showing State wise /Union Territory wise contribution to AAUM of category of schemes for the month of Mar 16</t>
  </si>
  <si>
    <t>Principal Mutual Fund: Net Average Assets Under Management (AUM) for the month of March 2016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</si>
</sst>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-* #,##0.00_-;\-* #,##0.00_-;_-* &quot;-&quot;??_-;_-@_-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3" applyNumberFormat="0" applyFill="0" applyAlignment="0" applyProtection="0"/>
    <xf numFmtId="0" fontId="17" fillId="0" borderId="24" applyNumberFormat="0" applyFill="0" applyAlignment="0" applyProtection="0"/>
    <xf numFmtId="0" fontId="18" fillId="0" borderId="25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6" applyNumberFormat="0" applyAlignment="0" applyProtection="0"/>
    <xf numFmtId="0" fontId="23" fillId="6" borderId="27" applyNumberFormat="0" applyAlignment="0" applyProtection="0"/>
    <xf numFmtId="0" fontId="24" fillId="6" borderId="26" applyNumberFormat="0" applyAlignment="0" applyProtection="0"/>
    <xf numFmtId="0" fontId="25" fillId="0" borderId="28" applyNumberFormat="0" applyFill="0" applyAlignment="0" applyProtection="0"/>
    <xf numFmtId="0" fontId="26" fillId="7" borderId="29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1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8" borderId="30" applyNumberFormat="0" applyFont="0" applyAlignment="0" applyProtection="0"/>
    <xf numFmtId="0" fontId="30" fillId="0" borderId="0"/>
    <xf numFmtId="0" fontId="31" fillId="0" borderId="23" applyNumberFormat="0" applyFill="0" applyAlignment="0" applyProtection="0"/>
    <xf numFmtId="0" fontId="32" fillId="0" borderId="24" applyNumberFormat="0" applyFill="0" applyAlignment="0" applyProtection="0"/>
    <xf numFmtId="0" fontId="33" fillId="0" borderId="25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6" applyNumberFormat="0" applyAlignment="0" applyProtection="0"/>
    <xf numFmtId="0" fontId="38" fillId="6" borderId="27" applyNumberFormat="0" applyAlignment="0" applyProtection="0"/>
    <xf numFmtId="0" fontId="39" fillId="6" borderId="26" applyNumberFormat="0" applyAlignment="0" applyProtection="0"/>
    <xf numFmtId="0" fontId="40" fillId="0" borderId="28" applyNumberFormat="0" applyFill="0" applyAlignment="0" applyProtection="0"/>
    <xf numFmtId="0" fontId="41" fillId="7" borderId="29" applyNumberFormat="0" applyAlignment="0" applyProtection="0"/>
    <xf numFmtId="0" fontId="42" fillId="0" borderId="0" applyNumberFormat="0" applyFill="0" applyBorder="0" applyAlignment="0" applyProtection="0"/>
    <xf numFmtId="0" fontId="30" fillId="8" borderId="30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1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5" fontId="30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6" fillId="0" borderId="23" applyNumberFormat="0" applyFill="0" applyAlignment="0" applyProtection="0"/>
    <xf numFmtId="0" fontId="17" fillId="0" borderId="24" applyNumberFormat="0" applyFill="0" applyAlignment="0" applyProtection="0"/>
    <xf numFmtId="0" fontId="18" fillId="0" borderId="25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6" applyNumberFormat="0" applyAlignment="0" applyProtection="0"/>
    <xf numFmtId="0" fontId="23" fillId="6" borderId="27" applyNumberFormat="0" applyAlignment="0" applyProtection="0"/>
    <xf numFmtId="0" fontId="24" fillId="6" borderId="26" applyNumberFormat="0" applyAlignment="0" applyProtection="0"/>
    <xf numFmtId="0" fontId="25" fillId="0" borderId="28" applyNumberFormat="0" applyFill="0" applyAlignment="0" applyProtection="0"/>
    <xf numFmtId="0" fontId="26" fillId="7" borderId="29" applyNumberFormat="0" applyAlignment="0" applyProtection="0"/>
    <xf numFmtId="0" fontId="27" fillId="0" borderId="0" applyNumberFormat="0" applyFill="0" applyBorder="0" applyAlignment="0" applyProtection="0"/>
    <xf numFmtId="0" fontId="2" fillId="8" borderId="30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1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8" borderId="3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8" borderId="3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</cellStyleXfs>
  <cellXfs count="100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3" fillId="0" borderId="0" xfId="0" applyFont="1" applyBorder="1"/>
    <xf numFmtId="0" fontId="12" fillId="0" borderId="0" xfId="0" applyFont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165" fontId="13" fillId="0" borderId="0" xfId="0" applyNumberFormat="1" applyFont="1" applyBorder="1"/>
    <xf numFmtId="165" fontId="9" fillId="0" borderId="0" xfId="4" applyFont="1"/>
    <xf numFmtId="165" fontId="9" fillId="0" borderId="0" xfId="0" applyNumberFormat="1" applyFont="1"/>
    <xf numFmtId="0" fontId="8" fillId="0" borderId="1" xfId="0" applyFont="1" applyBorder="1"/>
    <xf numFmtId="2" fontId="9" fillId="0" borderId="1" xfId="4" applyNumberFormat="1" applyFont="1" applyBorder="1" applyAlignment="1">
      <alignment horizontal="left"/>
    </xf>
    <xf numFmtId="2" fontId="9" fillId="0" borderId="1" xfId="4" applyNumberFormat="1" applyFont="1" applyBorder="1"/>
    <xf numFmtId="2" fontId="8" fillId="0" borderId="1" xfId="4" applyNumberFormat="1" applyFont="1" applyBorder="1"/>
    <xf numFmtId="2" fontId="9" fillId="0" borderId="1" xfId="4" applyNumberFormat="1" applyFont="1" applyBorder="1" applyAlignment="1">
      <alignment horizontal="right"/>
    </xf>
    <xf numFmtId="165" fontId="13" fillId="0" borderId="0" xfId="4" applyFont="1" applyBorder="1" applyAlignment="1">
      <alignment horizontal="center" vertical="center"/>
    </xf>
    <xf numFmtId="2" fontId="13" fillId="0" borderId="1" xfId="4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0" borderId="1" xfId="4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2" fontId="13" fillId="0" borderId="3" xfId="4" applyNumberFormat="1" applyFont="1" applyBorder="1" applyAlignment="1">
      <alignment horizontal="center" vertical="center"/>
    </xf>
    <xf numFmtId="2" fontId="12" fillId="0" borderId="3" xfId="4" applyNumberFormat="1" applyFont="1" applyBorder="1" applyAlignment="1">
      <alignment horizontal="center" vertical="center"/>
    </xf>
    <xf numFmtId="2" fontId="13" fillId="0" borderId="4" xfId="4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4" applyNumberFormat="1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2" fontId="13" fillId="0" borderId="2" xfId="4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2" xfId="4" applyNumberFormat="1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0" borderId="19" xfId="0" applyFont="1" applyBorder="1"/>
    <xf numFmtId="0" fontId="12" fillId="0" borderId="35" xfId="0" applyFont="1" applyBorder="1"/>
    <xf numFmtId="0" fontId="12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3" fillId="0" borderId="5" xfId="0" applyFont="1" applyBorder="1" applyAlignment="1">
      <alignment horizontal="left" wrapText="1"/>
    </xf>
    <xf numFmtId="0" fontId="12" fillId="0" borderId="5" xfId="0" applyFont="1" applyBorder="1" applyAlignment="1">
      <alignment horizontal="right" wrapText="1"/>
    </xf>
    <xf numFmtId="0" fontId="13" fillId="0" borderId="5" xfId="0" applyFont="1" applyBorder="1" applyAlignment="1">
      <alignment horizontal="right" wrapText="1"/>
    </xf>
    <xf numFmtId="0" fontId="14" fillId="0" borderId="5" xfId="0" applyFont="1" applyBorder="1" applyAlignment="1">
      <alignment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right"/>
    </xf>
    <xf numFmtId="2" fontId="10" fillId="0" borderId="5" xfId="2" applyNumberFormat="1" applyFont="1" applyFill="1" applyBorder="1"/>
    <xf numFmtId="0" fontId="13" fillId="0" borderId="32" xfId="0" applyFont="1" applyBorder="1" applyAlignment="1">
      <alignment wrapText="1"/>
    </xf>
    <xf numFmtId="0" fontId="12" fillId="0" borderId="17" xfId="0" applyFont="1" applyBorder="1" applyAlignment="1">
      <alignment horizontal="right" wrapText="1"/>
    </xf>
    <xf numFmtId="0" fontId="12" fillId="0" borderId="36" xfId="0" applyFont="1" applyBorder="1"/>
    <xf numFmtId="0" fontId="12" fillId="0" borderId="18" xfId="0" applyFont="1" applyBorder="1" applyAlignment="1">
      <alignment wrapText="1"/>
    </xf>
    <xf numFmtId="0" fontId="10" fillId="0" borderId="40" xfId="2" applyNumberFormat="1" applyFont="1" applyFill="1" applyBorder="1" applyAlignment="1">
      <alignment horizontal="center" vertical="center" wrapText="1"/>
    </xf>
    <xf numFmtId="0" fontId="10" fillId="0" borderId="41" xfId="2" applyNumberFormat="1" applyFont="1" applyFill="1" applyBorder="1" applyAlignment="1">
      <alignment horizontal="center" vertical="center" wrapText="1"/>
    </xf>
    <xf numFmtId="0" fontId="10" fillId="0" borderId="42" xfId="2" applyNumberFormat="1" applyFont="1" applyFill="1" applyBorder="1" applyAlignment="1">
      <alignment horizontal="center" vertical="center" wrapText="1"/>
    </xf>
    <xf numFmtId="0" fontId="10" fillId="0" borderId="43" xfId="2" applyNumberFormat="1" applyFont="1" applyFill="1" applyBorder="1" applyAlignment="1">
      <alignment horizontal="center" vertical="center" wrapText="1"/>
    </xf>
    <xf numFmtId="0" fontId="12" fillId="0" borderId="39" xfId="0" applyFont="1" applyBorder="1" applyAlignment="1">
      <alignment horizontal="right" wrapText="1"/>
    </xf>
    <xf numFmtId="2" fontId="10" fillId="0" borderId="7" xfId="2" applyNumberFormat="1" applyFont="1" applyFill="1" applyBorder="1" applyAlignment="1">
      <alignment horizontal="center" vertical="center" wrapText="1"/>
    </xf>
    <xf numFmtId="2" fontId="10" fillId="0" borderId="8" xfId="2" applyNumberFormat="1" applyFont="1" applyFill="1" applyBorder="1" applyAlignment="1">
      <alignment horizontal="center" vertical="center" wrapText="1"/>
    </xf>
    <xf numFmtId="2" fontId="10" fillId="0" borderId="9" xfId="2" applyNumberFormat="1" applyFont="1" applyFill="1" applyBorder="1" applyAlignment="1">
      <alignment horizontal="center" vertical="center" wrapText="1"/>
    </xf>
    <xf numFmtId="2" fontId="10" fillId="0" borderId="11" xfId="2" applyNumberFormat="1" applyFont="1" applyFill="1" applyBorder="1" applyAlignment="1">
      <alignment horizontal="center" vertical="center" wrapText="1"/>
    </xf>
    <xf numFmtId="2" fontId="10" fillId="0" borderId="12" xfId="2" applyNumberFormat="1" applyFont="1" applyFill="1" applyBorder="1" applyAlignment="1">
      <alignment horizontal="center" vertical="center" wrapText="1"/>
    </xf>
    <xf numFmtId="2" fontId="10" fillId="0" borderId="10" xfId="2" applyNumberFormat="1" applyFont="1" applyFill="1" applyBorder="1" applyAlignment="1">
      <alignment horizontal="center" vertical="center" wrapText="1"/>
    </xf>
    <xf numFmtId="2" fontId="10" fillId="0" borderId="44" xfId="2" applyNumberFormat="1" applyFont="1" applyFill="1" applyBorder="1" applyAlignment="1">
      <alignment horizontal="center" vertical="center" wrapText="1"/>
    </xf>
    <xf numFmtId="2" fontId="10" fillId="0" borderId="14" xfId="2" applyNumberFormat="1" applyFont="1" applyFill="1" applyBorder="1" applyAlignment="1">
      <alignment horizontal="center" vertical="center" wrapText="1"/>
    </xf>
    <xf numFmtId="2" fontId="10" fillId="0" borderId="15" xfId="2" applyNumberFormat="1" applyFont="1" applyFill="1" applyBorder="1" applyAlignment="1">
      <alignment horizontal="center" vertical="center" wrapText="1"/>
    </xf>
    <xf numFmtId="2" fontId="10" fillId="0" borderId="13" xfId="2" applyNumberFormat="1" applyFont="1" applyFill="1" applyBorder="1" applyAlignment="1">
      <alignment horizontal="center" vertical="center"/>
    </xf>
    <xf numFmtId="2" fontId="10" fillId="0" borderId="14" xfId="2" applyNumberFormat="1" applyFont="1" applyFill="1" applyBorder="1" applyAlignment="1">
      <alignment horizontal="center" vertical="center"/>
    </xf>
    <xf numFmtId="2" fontId="10" fillId="0" borderId="15" xfId="2" applyNumberFormat="1" applyFont="1" applyFill="1" applyBorder="1" applyAlignment="1">
      <alignment horizontal="center" vertical="center"/>
    </xf>
    <xf numFmtId="3" fontId="10" fillId="0" borderId="16" xfId="2" applyNumberFormat="1" applyFont="1" applyFill="1" applyBorder="1" applyAlignment="1">
      <alignment horizontal="center" vertical="center" wrapText="1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22" xfId="2" applyNumberFormat="1" applyFont="1" applyFill="1" applyBorder="1" applyAlignment="1">
      <alignment horizontal="center" vertical="center" wrapText="1"/>
    </xf>
    <xf numFmtId="49" fontId="6" fillId="0" borderId="21" xfId="1" applyNumberFormat="1" applyFont="1" applyFill="1" applyBorder="1" applyAlignment="1">
      <alignment horizontal="center" vertical="center" wrapText="1"/>
    </xf>
    <xf numFmtId="49" fontId="6" fillId="0" borderId="5" xfId="1" applyNumberFormat="1" applyFont="1" applyFill="1" applyBorder="1" applyAlignment="1">
      <alignment horizontal="center" vertical="center" wrapText="1"/>
    </xf>
    <xf numFmtId="49" fontId="6" fillId="0" borderId="39" xfId="1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2" fontId="10" fillId="0" borderId="44" xfId="2" applyNumberFormat="1" applyFont="1" applyFill="1" applyBorder="1" applyAlignment="1">
      <alignment horizontal="center" vertical="center"/>
    </xf>
    <xf numFmtId="2" fontId="10" fillId="0" borderId="13" xfId="2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2" fontId="13" fillId="0" borderId="3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49" fontId="6" fillId="0" borderId="10" xfId="1" applyNumberFormat="1" applyFont="1" applyFill="1" applyBorder="1" applyAlignment="1">
      <alignment horizontal="center" vertical="center" wrapText="1"/>
    </xf>
    <xf numFmtId="49" fontId="6" fillId="0" borderId="19" xfId="1" applyNumberFormat="1" applyFont="1" applyFill="1" applyBorder="1" applyAlignment="1">
      <alignment horizontal="center" vertical="center" wrapText="1"/>
    </xf>
    <xf numFmtId="49" fontId="6" fillId="0" borderId="38" xfId="1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5"/>
  <sheetViews>
    <sheetView zoomScale="85" zoomScaleNormal="85" workbookViewId="0">
      <pane xSplit="2" ySplit="5" topLeftCell="L6" activePane="bottomRight" state="frozen"/>
      <selection activeCell="F20" sqref="F20"/>
      <selection pane="topRight" activeCell="F20" sqref="F20"/>
      <selection pane="bottomLeft" activeCell="F20" sqref="F20"/>
      <selection pane="bottomRight" activeCell="C1" sqref="C1:BK1"/>
    </sheetView>
  </sheetViews>
  <sheetFormatPr defaultColWidth="9.140625" defaultRowHeight="15" x14ac:dyDescent="0.25"/>
  <cols>
    <col min="1" max="1" width="5" style="8" customWidth="1"/>
    <col min="2" max="2" width="55" style="8" customWidth="1"/>
    <col min="3" max="3" width="4.7109375" style="28" customWidth="1"/>
    <col min="4" max="4" width="6.7109375" style="28" customWidth="1"/>
    <col min="5" max="6" width="6.7109375" style="28" bestFit="1" customWidth="1"/>
    <col min="7" max="7" width="4.7109375" style="28" customWidth="1"/>
    <col min="8" max="8" width="6.7109375" style="28" customWidth="1"/>
    <col min="9" max="9" width="7.7109375" style="28" customWidth="1"/>
    <col min="10" max="10" width="7.7109375" style="28" bestFit="1" customWidth="1"/>
    <col min="11" max="11" width="4.7109375" style="28" customWidth="1"/>
    <col min="12" max="12" width="6.7109375" style="28" customWidth="1"/>
    <col min="13" max="17" width="4.7109375" style="28" customWidth="1"/>
    <col min="18" max="18" width="6.7109375" style="28" customWidth="1"/>
    <col min="19" max="20" width="5.7109375" style="28" customWidth="1"/>
    <col min="21" max="21" width="4.7109375" style="28" customWidth="1"/>
    <col min="22" max="22" width="5.7109375" style="28" customWidth="1"/>
    <col min="23" max="27" width="4.7109375" style="28" customWidth="1"/>
    <col min="28" max="29" width="6.7109375" style="28" customWidth="1"/>
    <col min="30" max="31" width="4.7109375" style="28" customWidth="1"/>
    <col min="32" max="32" width="5.7109375" style="28" customWidth="1"/>
    <col min="33" max="37" width="4.7109375" style="28" customWidth="1"/>
    <col min="38" max="38" width="6.7109375" style="28" customWidth="1"/>
    <col min="39" max="40" width="5.7109375" style="28" customWidth="1"/>
    <col min="41" max="47" width="4.7109375" style="28" customWidth="1"/>
    <col min="48" max="48" width="6.7109375" style="28" customWidth="1"/>
    <col min="49" max="49" width="7.7109375" style="28" customWidth="1"/>
    <col min="50" max="50" width="6.7109375" style="28" bestFit="1" customWidth="1"/>
    <col min="51" max="51" width="4.7109375" style="28" customWidth="1"/>
    <col min="52" max="52" width="6.7109375" style="28" customWidth="1"/>
    <col min="53" max="57" width="4.7109375" style="28" customWidth="1"/>
    <col min="58" max="58" width="6.7109375" style="28" customWidth="1"/>
    <col min="59" max="60" width="5.7109375" style="28" customWidth="1"/>
    <col min="61" max="61" width="4.7109375" style="28" customWidth="1"/>
    <col min="62" max="62" width="5.7109375" style="28" customWidth="1"/>
    <col min="63" max="63" width="7.7109375" style="28" customWidth="1"/>
    <col min="64" max="64" width="9.5703125" style="8" bestFit="1" customWidth="1"/>
    <col min="65" max="16384" width="9.140625" style="8"/>
  </cols>
  <sheetData>
    <row r="1" spans="1:104" s="3" customFormat="1" ht="15.75" thickBot="1" x14ac:dyDescent="0.3">
      <c r="A1" s="92" t="s">
        <v>74</v>
      </c>
      <c r="B1" s="79" t="s">
        <v>32</v>
      </c>
      <c r="C1" s="70" t="s">
        <v>137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93"/>
      <c r="B2" s="80"/>
      <c r="C2" s="70" t="s">
        <v>31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2"/>
      <c r="W2" s="87" t="s">
        <v>27</v>
      </c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2"/>
      <c r="AQ2" s="87" t="s">
        <v>28</v>
      </c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2"/>
      <c r="BK2" s="76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93"/>
      <c r="B3" s="80"/>
      <c r="C3" s="86" t="s">
        <v>12</v>
      </c>
      <c r="D3" s="74"/>
      <c r="E3" s="74"/>
      <c r="F3" s="74"/>
      <c r="G3" s="74"/>
      <c r="H3" s="74"/>
      <c r="I3" s="74"/>
      <c r="J3" s="74"/>
      <c r="K3" s="74"/>
      <c r="L3" s="75"/>
      <c r="M3" s="73" t="s">
        <v>13</v>
      </c>
      <c r="N3" s="74"/>
      <c r="O3" s="74"/>
      <c r="P3" s="74"/>
      <c r="Q3" s="74"/>
      <c r="R3" s="74"/>
      <c r="S3" s="74"/>
      <c r="T3" s="74"/>
      <c r="U3" s="74"/>
      <c r="V3" s="75"/>
      <c r="W3" s="73" t="s">
        <v>12</v>
      </c>
      <c r="X3" s="74"/>
      <c r="Y3" s="74"/>
      <c r="Z3" s="74"/>
      <c r="AA3" s="74"/>
      <c r="AB3" s="74"/>
      <c r="AC3" s="74"/>
      <c r="AD3" s="74"/>
      <c r="AE3" s="74"/>
      <c r="AF3" s="75"/>
      <c r="AG3" s="73" t="s">
        <v>13</v>
      </c>
      <c r="AH3" s="74"/>
      <c r="AI3" s="74"/>
      <c r="AJ3" s="74"/>
      <c r="AK3" s="74"/>
      <c r="AL3" s="74"/>
      <c r="AM3" s="74"/>
      <c r="AN3" s="74"/>
      <c r="AO3" s="74"/>
      <c r="AP3" s="75"/>
      <c r="AQ3" s="73" t="s">
        <v>12</v>
      </c>
      <c r="AR3" s="74"/>
      <c r="AS3" s="74"/>
      <c r="AT3" s="74"/>
      <c r="AU3" s="74"/>
      <c r="AV3" s="74"/>
      <c r="AW3" s="74"/>
      <c r="AX3" s="74"/>
      <c r="AY3" s="74"/>
      <c r="AZ3" s="75"/>
      <c r="BA3" s="73" t="s">
        <v>13</v>
      </c>
      <c r="BB3" s="74"/>
      <c r="BC3" s="74"/>
      <c r="BD3" s="74"/>
      <c r="BE3" s="74"/>
      <c r="BF3" s="74"/>
      <c r="BG3" s="74"/>
      <c r="BH3" s="74"/>
      <c r="BI3" s="74"/>
      <c r="BJ3" s="75"/>
      <c r="BK3" s="77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93"/>
      <c r="B4" s="80"/>
      <c r="C4" s="67" t="s">
        <v>38</v>
      </c>
      <c r="D4" s="67"/>
      <c r="E4" s="67"/>
      <c r="F4" s="67"/>
      <c r="G4" s="68"/>
      <c r="H4" s="64" t="s">
        <v>39</v>
      </c>
      <c r="I4" s="65"/>
      <c r="J4" s="65"/>
      <c r="K4" s="65"/>
      <c r="L4" s="66"/>
      <c r="M4" s="69" t="s">
        <v>38</v>
      </c>
      <c r="N4" s="67"/>
      <c r="O4" s="67"/>
      <c r="P4" s="67"/>
      <c r="Q4" s="68"/>
      <c r="R4" s="64" t="s">
        <v>39</v>
      </c>
      <c r="S4" s="65"/>
      <c r="T4" s="65"/>
      <c r="U4" s="65"/>
      <c r="V4" s="66"/>
      <c r="W4" s="69" t="s">
        <v>38</v>
      </c>
      <c r="X4" s="67"/>
      <c r="Y4" s="67"/>
      <c r="Z4" s="67"/>
      <c r="AA4" s="68"/>
      <c r="AB4" s="64" t="s">
        <v>39</v>
      </c>
      <c r="AC4" s="65"/>
      <c r="AD4" s="65"/>
      <c r="AE4" s="65"/>
      <c r="AF4" s="66"/>
      <c r="AG4" s="69" t="s">
        <v>38</v>
      </c>
      <c r="AH4" s="67"/>
      <c r="AI4" s="67"/>
      <c r="AJ4" s="67"/>
      <c r="AK4" s="68"/>
      <c r="AL4" s="64" t="s">
        <v>39</v>
      </c>
      <c r="AM4" s="65"/>
      <c r="AN4" s="65"/>
      <c r="AO4" s="65"/>
      <c r="AP4" s="66"/>
      <c r="AQ4" s="69" t="s">
        <v>38</v>
      </c>
      <c r="AR4" s="67"/>
      <c r="AS4" s="67"/>
      <c r="AT4" s="67"/>
      <c r="AU4" s="68"/>
      <c r="AV4" s="64" t="s">
        <v>39</v>
      </c>
      <c r="AW4" s="65"/>
      <c r="AX4" s="65"/>
      <c r="AY4" s="65"/>
      <c r="AZ4" s="66"/>
      <c r="BA4" s="69" t="s">
        <v>38</v>
      </c>
      <c r="BB4" s="67"/>
      <c r="BC4" s="67"/>
      <c r="BD4" s="67"/>
      <c r="BE4" s="68"/>
      <c r="BF4" s="64" t="s">
        <v>39</v>
      </c>
      <c r="BG4" s="65"/>
      <c r="BH4" s="65"/>
      <c r="BI4" s="65"/>
      <c r="BJ4" s="66"/>
      <c r="BK4" s="77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thickBot="1" x14ac:dyDescent="0.3">
      <c r="A5" s="94"/>
      <c r="B5" s="81"/>
      <c r="C5" s="59">
        <v>1</v>
      </c>
      <c r="D5" s="60">
        <v>2</v>
      </c>
      <c r="E5" s="60">
        <v>3</v>
      </c>
      <c r="F5" s="60">
        <v>4</v>
      </c>
      <c r="G5" s="61">
        <v>5</v>
      </c>
      <c r="H5" s="62">
        <v>1</v>
      </c>
      <c r="I5" s="60">
        <v>2</v>
      </c>
      <c r="J5" s="60">
        <v>3</v>
      </c>
      <c r="K5" s="60">
        <v>4</v>
      </c>
      <c r="L5" s="61">
        <v>5</v>
      </c>
      <c r="M5" s="62">
        <v>1</v>
      </c>
      <c r="N5" s="60">
        <v>2</v>
      </c>
      <c r="O5" s="60">
        <v>3</v>
      </c>
      <c r="P5" s="60">
        <v>4</v>
      </c>
      <c r="Q5" s="61">
        <v>5</v>
      </c>
      <c r="R5" s="62">
        <v>1</v>
      </c>
      <c r="S5" s="60">
        <v>2</v>
      </c>
      <c r="T5" s="60">
        <v>3</v>
      </c>
      <c r="U5" s="60">
        <v>4</v>
      </c>
      <c r="V5" s="61">
        <v>5</v>
      </c>
      <c r="W5" s="62">
        <v>1</v>
      </c>
      <c r="X5" s="60">
        <v>2</v>
      </c>
      <c r="Y5" s="60">
        <v>3</v>
      </c>
      <c r="Z5" s="60">
        <v>4</v>
      </c>
      <c r="AA5" s="61">
        <v>5</v>
      </c>
      <c r="AB5" s="62">
        <v>1</v>
      </c>
      <c r="AC5" s="60">
        <v>2</v>
      </c>
      <c r="AD5" s="60">
        <v>3</v>
      </c>
      <c r="AE5" s="60">
        <v>4</v>
      </c>
      <c r="AF5" s="61">
        <v>5</v>
      </c>
      <c r="AG5" s="62">
        <v>1</v>
      </c>
      <c r="AH5" s="60">
        <v>2</v>
      </c>
      <c r="AI5" s="60">
        <v>3</v>
      </c>
      <c r="AJ5" s="60">
        <v>4</v>
      </c>
      <c r="AK5" s="61">
        <v>5</v>
      </c>
      <c r="AL5" s="62">
        <v>1</v>
      </c>
      <c r="AM5" s="60">
        <v>2</v>
      </c>
      <c r="AN5" s="60">
        <v>3</v>
      </c>
      <c r="AO5" s="60">
        <v>4</v>
      </c>
      <c r="AP5" s="61">
        <v>5</v>
      </c>
      <c r="AQ5" s="62">
        <v>1</v>
      </c>
      <c r="AR5" s="60">
        <v>2</v>
      </c>
      <c r="AS5" s="60">
        <v>3</v>
      </c>
      <c r="AT5" s="60">
        <v>4</v>
      </c>
      <c r="AU5" s="61">
        <v>5</v>
      </c>
      <c r="AV5" s="62">
        <v>1</v>
      </c>
      <c r="AW5" s="60">
        <v>2</v>
      </c>
      <c r="AX5" s="60">
        <v>3</v>
      </c>
      <c r="AY5" s="60">
        <v>4</v>
      </c>
      <c r="AZ5" s="61">
        <v>5</v>
      </c>
      <c r="BA5" s="62">
        <v>1</v>
      </c>
      <c r="BB5" s="60">
        <v>2</v>
      </c>
      <c r="BC5" s="60">
        <v>3</v>
      </c>
      <c r="BD5" s="60">
        <v>4</v>
      </c>
      <c r="BE5" s="61">
        <v>5</v>
      </c>
      <c r="BF5" s="62">
        <v>1</v>
      </c>
      <c r="BG5" s="60">
        <v>2</v>
      </c>
      <c r="BH5" s="60">
        <v>3</v>
      </c>
      <c r="BI5" s="60">
        <v>4</v>
      </c>
      <c r="BJ5" s="61">
        <v>5</v>
      </c>
      <c r="BK5" s="78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</row>
    <row r="6" spans="1:104" x14ac:dyDescent="0.25">
      <c r="A6" s="57" t="s">
        <v>0</v>
      </c>
      <c r="B6" s="58" t="s">
        <v>6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5"/>
    </row>
    <row r="7" spans="1:104" x14ac:dyDescent="0.25">
      <c r="A7" s="44" t="s">
        <v>75</v>
      </c>
      <c r="B7" s="47" t="s">
        <v>14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3"/>
    </row>
    <row r="8" spans="1:104" x14ac:dyDescent="0.25">
      <c r="A8" s="44"/>
      <c r="B8" s="48" t="s">
        <v>101</v>
      </c>
      <c r="C8" s="31">
        <v>0</v>
      </c>
      <c r="D8" s="24">
        <v>68.058299889322299</v>
      </c>
      <c r="E8" s="24">
        <v>0</v>
      </c>
      <c r="F8" s="24">
        <v>0</v>
      </c>
      <c r="G8" s="37">
        <v>0</v>
      </c>
      <c r="H8" s="33">
        <v>2.0760339798689</v>
      </c>
      <c r="I8" s="24">
        <v>443.24760533386922</v>
      </c>
      <c r="J8" s="24">
        <v>555.55760235512787</v>
      </c>
      <c r="K8" s="24">
        <v>0</v>
      </c>
      <c r="L8" s="37">
        <v>19.140781400901801</v>
      </c>
      <c r="M8" s="33">
        <v>0</v>
      </c>
      <c r="N8" s="24">
        <v>0</v>
      </c>
      <c r="O8" s="24">
        <v>0</v>
      </c>
      <c r="P8" s="24">
        <v>0</v>
      </c>
      <c r="Q8" s="37">
        <v>0</v>
      </c>
      <c r="R8" s="33">
        <v>0.39098845361110002</v>
      </c>
      <c r="S8" s="24">
        <v>21.635097581547996</v>
      </c>
      <c r="T8" s="24">
        <v>3.3387381152255999</v>
      </c>
      <c r="U8" s="24">
        <v>0</v>
      </c>
      <c r="V8" s="37">
        <v>0.77772433151560005</v>
      </c>
      <c r="W8" s="33">
        <v>0</v>
      </c>
      <c r="X8" s="24">
        <v>0</v>
      </c>
      <c r="Y8" s="24">
        <v>0</v>
      </c>
      <c r="Z8" s="24">
        <v>0</v>
      </c>
      <c r="AA8" s="37">
        <v>0</v>
      </c>
      <c r="AB8" s="33">
        <v>0.4639570845155</v>
      </c>
      <c r="AC8" s="24">
        <v>116.35246290351509</v>
      </c>
      <c r="AD8" s="24">
        <v>0</v>
      </c>
      <c r="AE8" s="24">
        <v>0</v>
      </c>
      <c r="AF8" s="37">
        <v>1.7947843600313</v>
      </c>
      <c r="AG8" s="33">
        <v>0</v>
      </c>
      <c r="AH8" s="24">
        <v>0</v>
      </c>
      <c r="AI8" s="24">
        <v>0</v>
      </c>
      <c r="AJ8" s="24">
        <v>0</v>
      </c>
      <c r="AK8" s="37">
        <v>0</v>
      </c>
      <c r="AL8" s="33">
        <v>0.19434561699929997</v>
      </c>
      <c r="AM8" s="24">
        <v>62.121701835128398</v>
      </c>
      <c r="AN8" s="24">
        <v>0.80445659419339999</v>
      </c>
      <c r="AO8" s="24">
        <v>0</v>
      </c>
      <c r="AP8" s="37">
        <v>0.83727145945119996</v>
      </c>
      <c r="AQ8" s="33">
        <v>0</v>
      </c>
      <c r="AR8" s="24">
        <v>7.7429444929353997</v>
      </c>
      <c r="AS8" s="24">
        <v>0</v>
      </c>
      <c r="AT8" s="24">
        <v>0</v>
      </c>
      <c r="AU8" s="37">
        <v>0</v>
      </c>
      <c r="AV8" s="33">
        <v>5.6948059030489055</v>
      </c>
      <c r="AW8" s="24">
        <v>498.9663319103434</v>
      </c>
      <c r="AX8" s="24">
        <v>79.484126424965467</v>
      </c>
      <c r="AY8" s="24">
        <v>0</v>
      </c>
      <c r="AZ8" s="37">
        <v>23.008311712737406</v>
      </c>
      <c r="BA8" s="33">
        <v>0</v>
      </c>
      <c r="BB8" s="24">
        <v>0</v>
      </c>
      <c r="BC8" s="24">
        <v>0</v>
      </c>
      <c r="BD8" s="24">
        <v>0</v>
      </c>
      <c r="BE8" s="37">
        <v>0</v>
      </c>
      <c r="BF8" s="33">
        <v>2.6045959197322004</v>
      </c>
      <c r="BG8" s="24">
        <v>35.632748248289296</v>
      </c>
      <c r="BH8" s="24">
        <v>5.1457404193499999E-2</v>
      </c>
      <c r="BI8" s="24">
        <v>0</v>
      </c>
      <c r="BJ8" s="37">
        <v>2.5841204414507</v>
      </c>
      <c r="BK8" s="41">
        <f>SUM(C8:BJ8)</f>
        <v>1952.5612937525209</v>
      </c>
    </row>
    <row r="9" spans="1:104" x14ac:dyDescent="0.25">
      <c r="A9" s="44"/>
      <c r="B9" s="49" t="s">
        <v>84</v>
      </c>
      <c r="C9" s="27">
        <f>SUM(C8)</f>
        <v>0</v>
      </c>
      <c r="D9" s="25">
        <f t="shared" ref="D9:BJ9" si="0">SUM(D8)</f>
        <v>68.058299889322299</v>
      </c>
      <c r="E9" s="25">
        <f t="shared" si="0"/>
        <v>0</v>
      </c>
      <c r="F9" s="25">
        <f t="shared" si="0"/>
        <v>0</v>
      </c>
      <c r="G9" s="38">
        <f t="shared" si="0"/>
        <v>0</v>
      </c>
      <c r="H9" s="34">
        <f t="shared" si="0"/>
        <v>2.0760339798689</v>
      </c>
      <c r="I9" s="25">
        <f t="shared" si="0"/>
        <v>443.24760533386922</v>
      </c>
      <c r="J9" s="25">
        <f t="shared" si="0"/>
        <v>555.55760235512787</v>
      </c>
      <c r="K9" s="25">
        <f t="shared" si="0"/>
        <v>0</v>
      </c>
      <c r="L9" s="38">
        <f t="shared" si="0"/>
        <v>19.140781400901801</v>
      </c>
      <c r="M9" s="34">
        <f t="shared" si="0"/>
        <v>0</v>
      </c>
      <c r="N9" s="25">
        <f t="shared" si="0"/>
        <v>0</v>
      </c>
      <c r="O9" s="25">
        <f t="shared" si="0"/>
        <v>0</v>
      </c>
      <c r="P9" s="25">
        <f t="shared" si="0"/>
        <v>0</v>
      </c>
      <c r="Q9" s="38">
        <f t="shared" si="0"/>
        <v>0</v>
      </c>
      <c r="R9" s="34">
        <f t="shared" si="0"/>
        <v>0.39098845361110002</v>
      </c>
      <c r="S9" s="25">
        <f t="shared" si="0"/>
        <v>21.635097581547996</v>
      </c>
      <c r="T9" s="25">
        <f t="shared" si="0"/>
        <v>3.3387381152255999</v>
      </c>
      <c r="U9" s="25">
        <f t="shared" si="0"/>
        <v>0</v>
      </c>
      <c r="V9" s="38">
        <f t="shared" si="0"/>
        <v>0.77772433151560005</v>
      </c>
      <c r="W9" s="34">
        <f t="shared" si="0"/>
        <v>0</v>
      </c>
      <c r="X9" s="25">
        <f t="shared" si="0"/>
        <v>0</v>
      </c>
      <c r="Y9" s="25">
        <f t="shared" si="0"/>
        <v>0</v>
      </c>
      <c r="Z9" s="25">
        <f t="shared" si="0"/>
        <v>0</v>
      </c>
      <c r="AA9" s="38">
        <f t="shared" si="0"/>
        <v>0</v>
      </c>
      <c r="AB9" s="34">
        <f t="shared" si="0"/>
        <v>0.4639570845155</v>
      </c>
      <c r="AC9" s="25">
        <f t="shared" si="0"/>
        <v>116.35246290351509</v>
      </c>
      <c r="AD9" s="25">
        <f t="shared" si="0"/>
        <v>0</v>
      </c>
      <c r="AE9" s="25">
        <f t="shared" si="0"/>
        <v>0</v>
      </c>
      <c r="AF9" s="38">
        <f t="shared" si="0"/>
        <v>1.7947843600313</v>
      </c>
      <c r="AG9" s="34">
        <f t="shared" si="0"/>
        <v>0</v>
      </c>
      <c r="AH9" s="25">
        <f t="shared" si="0"/>
        <v>0</v>
      </c>
      <c r="AI9" s="25">
        <f t="shared" si="0"/>
        <v>0</v>
      </c>
      <c r="AJ9" s="25">
        <f t="shared" si="0"/>
        <v>0</v>
      </c>
      <c r="AK9" s="38">
        <f t="shared" si="0"/>
        <v>0</v>
      </c>
      <c r="AL9" s="34">
        <f t="shared" si="0"/>
        <v>0.19434561699929997</v>
      </c>
      <c r="AM9" s="25">
        <f t="shared" si="0"/>
        <v>62.121701835128398</v>
      </c>
      <c r="AN9" s="25">
        <f t="shared" si="0"/>
        <v>0.80445659419339999</v>
      </c>
      <c r="AO9" s="25">
        <f t="shared" si="0"/>
        <v>0</v>
      </c>
      <c r="AP9" s="38">
        <f t="shared" si="0"/>
        <v>0.83727145945119996</v>
      </c>
      <c r="AQ9" s="34">
        <f t="shared" si="0"/>
        <v>0</v>
      </c>
      <c r="AR9" s="25">
        <f t="shared" si="0"/>
        <v>7.7429444929353997</v>
      </c>
      <c r="AS9" s="25">
        <f t="shared" si="0"/>
        <v>0</v>
      </c>
      <c r="AT9" s="25">
        <f t="shared" si="0"/>
        <v>0</v>
      </c>
      <c r="AU9" s="38">
        <f t="shared" si="0"/>
        <v>0</v>
      </c>
      <c r="AV9" s="34">
        <f t="shared" si="0"/>
        <v>5.6948059030489055</v>
      </c>
      <c r="AW9" s="25">
        <f t="shared" si="0"/>
        <v>498.9663319103434</v>
      </c>
      <c r="AX9" s="25">
        <f t="shared" si="0"/>
        <v>79.484126424965467</v>
      </c>
      <c r="AY9" s="25">
        <f t="shared" si="0"/>
        <v>0</v>
      </c>
      <c r="AZ9" s="38">
        <f t="shared" si="0"/>
        <v>23.008311712737406</v>
      </c>
      <c r="BA9" s="34">
        <f t="shared" si="0"/>
        <v>0</v>
      </c>
      <c r="BB9" s="25">
        <f t="shared" si="0"/>
        <v>0</v>
      </c>
      <c r="BC9" s="25">
        <f t="shared" si="0"/>
        <v>0</v>
      </c>
      <c r="BD9" s="25">
        <f t="shared" si="0"/>
        <v>0</v>
      </c>
      <c r="BE9" s="38">
        <f t="shared" si="0"/>
        <v>0</v>
      </c>
      <c r="BF9" s="34">
        <f t="shared" si="0"/>
        <v>2.6045959197322004</v>
      </c>
      <c r="BG9" s="25">
        <f t="shared" si="0"/>
        <v>35.632748248289296</v>
      </c>
      <c r="BH9" s="25">
        <f t="shared" si="0"/>
        <v>5.1457404193499999E-2</v>
      </c>
      <c r="BI9" s="25">
        <f t="shared" si="0"/>
        <v>0</v>
      </c>
      <c r="BJ9" s="38">
        <f t="shared" si="0"/>
        <v>2.5841204414507</v>
      </c>
      <c r="BK9" s="41">
        <f>SUM(C9:BJ9)</f>
        <v>1952.5612937525209</v>
      </c>
    </row>
    <row r="10" spans="1:104" x14ac:dyDescent="0.25">
      <c r="A10" s="44" t="s">
        <v>76</v>
      </c>
      <c r="B10" s="47" t="s">
        <v>3</v>
      </c>
      <c r="C10" s="88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</row>
    <row r="11" spans="1:104" x14ac:dyDescent="0.25">
      <c r="A11" s="44"/>
      <c r="B11" s="48" t="s">
        <v>102</v>
      </c>
      <c r="C11" s="31">
        <v>0</v>
      </c>
      <c r="D11" s="24">
        <v>0</v>
      </c>
      <c r="E11" s="24">
        <v>0</v>
      </c>
      <c r="F11" s="24">
        <v>0</v>
      </c>
      <c r="G11" s="37">
        <v>0</v>
      </c>
      <c r="H11" s="33">
        <v>9.337561406390002E-2</v>
      </c>
      <c r="I11" s="24">
        <v>6.8666017377738005</v>
      </c>
      <c r="J11" s="24">
        <v>0</v>
      </c>
      <c r="K11" s="24">
        <v>0</v>
      </c>
      <c r="L11" s="37">
        <v>0.13023534122559999</v>
      </c>
      <c r="M11" s="33">
        <v>0</v>
      </c>
      <c r="N11" s="24">
        <v>0</v>
      </c>
      <c r="O11" s="24">
        <v>0</v>
      </c>
      <c r="P11" s="24">
        <v>0</v>
      </c>
      <c r="Q11" s="37">
        <v>0</v>
      </c>
      <c r="R11" s="33">
        <v>0.12256739590279998</v>
      </c>
      <c r="S11" s="24">
        <v>10.4989305174193</v>
      </c>
      <c r="T11" s="24">
        <v>0</v>
      </c>
      <c r="U11" s="24">
        <v>0</v>
      </c>
      <c r="V11" s="37">
        <v>1.0631313547E-3</v>
      </c>
      <c r="W11" s="33">
        <v>0</v>
      </c>
      <c r="X11" s="24">
        <v>0</v>
      </c>
      <c r="Y11" s="24">
        <v>0</v>
      </c>
      <c r="Z11" s="24">
        <v>0</v>
      </c>
      <c r="AA11" s="37">
        <v>0</v>
      </c>
      <c r="AB11" s="33">
        <v>9.0121304837000003E-3</v>
      </c>
      <c r="AC11" s="24">
        <v>0</v>
      </c>
      <c r="AD11" s="24">
        <v>0</v>
      </c>
      <c r="AE11" s="24">
        <v>0</v>
      </c>
      <c r="AF11" s="37">
        <v>0</v>
      </c>
      <c r="AG11" s="33">
        <v>0</v>
      </c>
      <c r="AH11" s="24">
        <v>0</v>
      </c>
      <c r="AI11" s="24">
        <v>0</v>
      </c>
      <c r="AJ11" s="24">
        <v>0</v>
      </c>
      <c r="AK11" s="37">
        <v>0</v>
      </c>
      <c r="AL11" s="33">
        <v>5.2874710321999998E-3</v>
      </c>
      <c r="AM11" s="24">
        <v>0.32650933596769999</v>
      </c>
      <c r="AN11" s="24">
        <v>0</v>
      </c>
      <c r="AO11" s="24">
        <v>0</v>
      </c>
      <c r="AP11" s="37">
        <v>1.809470645E-4</v>
      </c>
      <c r="AQ11" s="33">
        <v>0</v>
      </c>
      <c r="AR11" s="24">
        <v>0</v>
      </c>
      <c r="AS11" s="24">
        <v>0</v>
      </c>
      <c r="AT11" s="24">
        <v>0</v>
      </c>
      <c r="AU11" s="37">
        <v>0</v>
      </c>
      <c r="AV11" s="33">
        <v>0.48701217999700008</v>
      </c>
      <c r="AW11" s="24">
        <v>4.2113627236839442</v>
      </c>
      <c r="AX11" s="24">
        <v>0</v>
      </c>
      <c r="AY11" s="24">
        <v>0</v>
      </c>
      <c r="AZ11" s="37">
        <v>2.0596134381609001</v>
      </c>
      <c r="BA11" s="33">
        <v>0</v>
      </c>
      <c r="BB11" s="24">
        <v>0</v>
      </c>
      <c r="BC11" s="24">
        <v>0</v>
      </c>
      <c r="BD11" s="24">
        <v>0</v>
      </c>
      <c r="BE11" s="37">
        <v>0</v>
      </c>
      <c r="BF11" s="33">
        <v>0.12850145354760001</v>
      </c>
      <c r="BG11" s="24">
        <v>5.5981103709500005E-2</v>
      </c>
      <c r="BH11" s="24">
        <v>0</v>
      </c>
      <c r="BI11" s="24">
        <v>0</v>
      </c>
      <c r="BJ11" s="37">
        <v>3.7411255903199998E-2</v>
      </c>
      <c r="BK11" s="41">
        <f t="shared" ref="BK11:BK12" si="1">SUM(C11:BJ11)</f>
        <v>25.033645777290346</v>
      </c>
    </row>
    <row r="12" spans="1:104" x14ac:dyDescent="0.25">
      <c r="A12" s="44"/>
      <c r="B12" s="49" t="s">
        <v>85</v>
      </c>
      <c r="C12" s="27">
        <f t="shared" ref="C12:BJ12" si="2">SUM(C11)</f>
        <v>0</v>
      </c>
      <c r="D12" s="25">
        <f t="shared" si="2"/>
        <v>0</v>
      </c>
      <c r="E12" s="25">
        <f t="shared" si="2"/>
        <v>0</v>
      </c>
      <c r="F12" s="25">
        <f t="shared" si="2"/>
        <v>0</v>
      </c>
      <c r="G12" s="38">
        <f t="shared" si="2"/>
        <v>0</v>
      </c>
      <c r="H12" s="34">
        <f t="shared" si="2"/>
        <v>9.337561406390002E-2</v>
      </c>
      <c r="I12" s="25">
        <f t="shared" si="2"/>
        <v>6.8666017377738005</v>
      </c>
      <c r="J12" s="25">
        <f t="shared" si="2"/>
        <v>0</v>
      </c>
      <c r="K12" s="25">
        <f t="shared" si="2"/>
        <v>0</v>
      </c>
      <c r="L12" s="38">
        <f t="shared" si="2"/>
        <v>0.13023534122559999</v>
      </c>
      <c r="M12" s="34">
        <f t="shared" si="2"/>
        <v>0</v>
      </c>
      <c r="N12" s="25">
        <f t="shared" si="2"/>
        <v>0</v>
      </c>
      <c r="O12" s="25">
        <f t="shared" si="2"/>
        <v>0</v>
      </c>
      <c r="P12" s="25">
        <f t="shared" si="2"/>
        <v>0</v>
      </c>
      <c r="Q12" s="38">
        <f t="shared" si="2"/>
        <v>0</v>
      </c>
      <c r="R12" s="34">
        <f t="shared" si="2"/>
        <v>0.12256739590279998</v>
      </c>
      <c r="S12" s="25">
        <f t="shared" si="2"/>
        <v>10.4989305174193</v>
      </c>
      <c r="T12" s="25">
        <f t="shared" si="2"/>
        <v>0</v>
      </c>
      <c r="U12" s="25">
        <f t="shared" si="2"/>
        <v>0</v>
      </c>
      <c r="V12" s="38">
        <f t="shared" si="2"/>
        <v>1.0631313547E-3</v>
      </c>
      <c r="W12" s="34">
        <f t="shared" si="2"/>
        <v>0</v>
      </c>
      <c r="X12" s="25">
        <f t="shared" si="2"/>
        <v>0</v>
      </c>
      <c r="Y12" s="25">
        <f t="shared" si="2"/>
        <v>0</v>
      </c>
      <c r="Z12" s="25">
        <f t="shared" si="2"/>
        <v>0</v>
      </c>
      <c r="AA12" s="38">
        <f t="shared" si="2"/>
        <v>0</v>
      </c>
      <c r="AB12" s="34">
        <f t="shared" si="2"/>
        <v>9.0121304837000003E-3</v>
      </c>
      <c r="AC12" s="25">
        <f t="shared" si="2"/>
        <v>0</v>
      </c>
      <c r="AD12" s="25">
        <f t="shared" si="2"/>
        <v>0</v>
      </c>
      <c r="AE12" s="25">
        <f t="shared" si="2"/>
        <v>0</v>
      </c>
      <c r="AF12" s="38">
        <f t="shared" si="2"/>
        <v>0</v>
      </c>
      <c r="AG12" s="34">
        <f t="shared" si="2"/>
        <v>0</v>
      </c>
      <c r="AH12" s="25">
        <f t="shared" si="2"/>
        <v>0</v>
      </c>
      <c r="AI12" s="25">
        <f t="shared" si="2"/>
        <v>0</v>
      </c>
      <c r="AJ12" s="25">
        <f t="shared" si="2"/>
        <v>0</v>
      </c>
      <c r="AK12" s="38">
        <f t="shared" si="2"/>
        <v>0</v>
      </c>
      <c r="AL12" s="34">
        <f t="shared" si="2"/>
        <v>5.2874710321999998E-3</v>
      </c>
      <c r="AM12" s="25">
        <f t="shared" si="2"/>
        <v>0.32650933596769999</v>
      </c>
      <c r="AN12" s="25">
        <f t="shared" si="2"/>
        <v>0</v>
      </c>
      <c r="AO12" s="25">
        <f t="shared" si="2"/>
        <v>0</v>
      </c>
      <c r="AP12" s="38">
        <f t="shared" si="2"/>
        <v>1.809470645E-4</v>
      </c>
      <c r="AQ12" s="34">
        <f t="shared" si="2"/>
        <v>0</v>
      </c>
      <c r="AR12" s="25">
        <f t="shared" si="2"/>
        <v>0</v>
      </c>
      <c r="AS12" s="25">
        <f t="shared" si="2"/>
        <v>0</v>
      </c>
      <c r="AT12" s="25">
        <f t="shared" si="2"/>
        <v>0</v>
      </c>
      <c r="AU12" s="38">
        <f t="shared" si="2"/>
        <v>0</v>
      </c>
      <c r="AV12" s="34">
        <f t="shared" si="2"/>
        <v>0.48701217999700008</v>
      </c>
      <c r="AW12" s="25">
        <f t="shared" si="2"/>
        <v>4.2113627236839442</v>
      </c>
      <c r="AX12" s="25">
        <f t="shared" si="2"/>
        <v>0</v>
      </c>
      <c r="AY12" s="25">
        <f t="shared" si="2"/>
        <v>0</v>
      </c>
      <c r="AZ12" s="38">
        <f t="shared" si="2"/>
        <v>2.0596134381609001</v>
      </c>
      <c r="BA12" s="34">
        <f t="shared" si="2"/>
        <v>0</v>
      </c>
      <c r="BB12" s="25">
        <f t="shared" si="2"/>
        <v>0</v>
      </c>
      <c r="BC12" s="25">
        <f t="shared" si="2"/>
        <v>0</v>
      </c>
      <c r="BD12" s="25">
        <f t="shared" si="2"/>
        <v>0</v>
      </c>
      <c r="BE12" s="38">
        <f t="shared" si="2"/>
        <v>0</v>
      </c>
      <c r="BF12" s="34">
        <f t="shared" si="2"/>
        <v>0.12850145354760001</v>
      </c>
      <c r="BG12" s="25">
        <f t="shared" si="2"/>
        <v>5.5981103709500005E-2</v>
      </c>
      <c r="BH12" s="25">
        <f t="shared" si="2"/>
        <v>0</v>
      </c>
      <c r="BI12" s="25">
        <f t="shared" si="2"/>
        <v>0</v>
      </c>
      <c r="BJ12" s="38">
        <f t="shared" si="2"/>
        <v>3.7411255903199998E-2</v>
      </c>
      <c r="BK12" s="41">
        <f t="shared" si="1"/>
        <v>25.033645777290346</v>
      </c>
    </row>
    <row r="13" spans="1:104" x14ac:dyDescent="0.25">
      <c r="A13" s="44" t="s">
        <v>77</v>
      </c>
      <c r="B13" s="47" t="s">
        <v>10</v>
      </c>
      <c r="C13" s="88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</row>
    <row r="14" spans="1:104" x14ac:dyDescent="0.25">
      <c r="A14" s="44"/>
      <c r="B14" s="47" t="s">
        <v>131</v>
      </c>
      <c r="C14" s="31">
        <v>0</v>
      </c>
      <c r="D14" s="24">
        <v>5.7424972260000002</v>
      </c>
      <c r="E14" s="24">
        <v>0</v>
      </c>
      <c r="F14" s="24">
        <v>0</v>
      </c>
      <c r="G14" s="37">
        <v>0</v>
      </c>
      <c r="H14" s="33">
        <v>0.18697656441899999</v>
      </c>
      <c r="I14" s="24">
        <v>0</v>
      </c>
      <c r="J14" s="24">
        <v>0</v>
      </c>
      <c r="K14" s="24">
        <v>0</v>
      </c>
      <c r="L14" s="37">
        <v>1.8373078656127</v>
      </c>
      <c r="M14" s="33">
        <v>0</v>
      </c>
      <c r="N14" s="24">
        <v>0</v>
      </c>
      <c r="O14" s="24">
        <v>0</v>
      </c>
      <c r="P14" s="24">
        <v>0</v>
      </c>
      <c r="Q14" s="37">
        <v>0</v>
      </c>
      <c r="R14" s="33">
        <v>6.8980169353999995E-3</v>
      </c>
      <c r="S14" s="24">
        <v>0</v>
      </c>
      <c r="T14" s="24">
        <v>0</v>
      </c>
      <c r="U14" s="24">
        <v>0</v>
      </c>
      <c r="V14" s="37">
        <v>1.3373729354838002</v>
      </c>
      <c r="W14" s="33">
        <v>0</v>
      </c>
      <c r="X14" s="24">
        <v>0</v>
      </c>
      <c r="Y14" s="24">
        <v>0</v>
      </c>
      <c r="Z14" s="24">
        <v>0</v>
      </c>
      <c r="AA14" s="37">
        <v>0</v>
      </c>
      <c r="AB14" s="33">
        <v>2.3940453548300003E-2</v>
      </c>
      <c r="AC14" s="24">
        <v>0</v>
      </c>
      <c r="AD14" s="24">
        <v>0</v>
      </c>
      <c r="AE14" s="24">
        <v>0</v>
      </c>
      <c r="AF14" s="37">
        <v>6.3001193548E-3</v>
      </c>
      <c r="AG14" s="33">
        <v>0</v>
      </c>
      <c r="AH14" s="24">
        <v>0</v>
      </c>
      <c r="AI14" s="24">
        <v>0</v>
      </c>
      <c r="AJ14" s="24">
        <v>0</v>
      </c>
      <c r="AK14" s="37">
        <v>0</v>
      </c>
      <c r="AL14" s="33">
        <v>2.5181577161200001E-2</v>
      </c>
      <c r="AM14" s="24">
        <v>0</v>
      </c>
      <c r="AN14" s="24">
        <v>0</v>
      </c>
      <c r="AO14" s="24">
        <v>0</v>
      </c>
      <c r="AP14" s="37">
        <v>0</v>
      </c>
      <c r="AQ14" s="33">
        <v>0</v>
      </c>
      <c r="AR14" s="24">
        <v>0</v>
      </c>
      <c r="AS14" s="24">
        <v>0</v>
      </c>
      <c r="AT14" s="24">
        <v>0</v>
      </c>
      <c r="AU14" s="37">
        <v>0</v>
      </c>
      <c r="AV14" s="33">
        <v>0.42730989938610003</v>
      </c>
      <c r="AW14" s="24">
        <v>10.532110554873807</v>
      </c>
      <c r="AX14" s="24">
        <v>0</v>
      </c>
      <c r="AY14" s="24">
        <v>0</v>
      </c>
      <c r="AZ14" s="37">
        <v>2.2919834212899</v>
      </c>
      <c r="BA14" s="33">
        <v>0</v>
      </c>
      <c r="BB14" s="24">
        <v>0</v>
      </c>
      <c r="BC14" s="24">
        <v>0</v>
      </c>
      <c r="BD14" s="24">
        <v>0</v>
      </c>
      <c r="BE14" s="37">
        <v>0</v>
      </c>
      <c r="BF14" s="33">
        <v>0.14112267354820002</v>
      </c>
      <c r="BG14" s="24">
        <v>0.1260023870967</v>
      </c>
      <c r="BH14" s="24">
        <v>0</v>
      </c>
      <c r="BI14" s="24">
        <v>0</v>
      </c>
      <c r="BJ14" s="37">
        <v>0.3942535576772</v>
      </c>
      <c r="BK14" s="42">
        <f t="shared" ref="BK14:BK20" si="3">SUM(C14:BJ14)</f>
        <v>23.079257252387109</v>
      </c>
    </row>
    <row r="15" spans="1:104" x14ac:dyDescent="0.25">
      <c r="A15" s="44"/>
      <c r="B15" s="47" t="s">
        <v>103</v>
      </c>
      <c r="C15" s="31">
        <v>0</v>
      </c>
      <c r="D15" s="24">
        <v>2.4219780645160998</v>
      </c>
      <c r="E15" s="24">
        <v>0</v>
      </c>
      <c r="F15" s="24">
        <v>0</v>
      </c>
      <c r="G15" s="37">
        <v>0</v>
      </c>
      <c r="H15" s="33">
        <v>0.18043736580620001</v>
      </c>
      <c r="I15" s="24">
        <v>9.0158104387740998</v>
      </c>
      <c r="J15" s="24">
        <v>0</v>
      </c>
      <c r="K15" s="24">
        <v>0</v>
      </c>
      <c r="L15" s="37">
        <v>0.70368044587090006</v>
      </c>
      <c r="M15" s="33">
        <v>0</v>
      </c>
      <c r="N15" s="24">
        <v>0</v>
      </c>
      <c r="O15" s="24">
        <v>0</v>
      </c>
      <c r="P15" s="24">
        <v>0</v>
      </c>
      <c r="Q15" s="37">
        <v>0</v>
      </c>
      <c r="R15" s="33">
        <v>2.3008791612899999E-2</v>
      </c>
      <c r="S15" s="24">
        <v>0</v>
      </c>
      <c r="T15" s="24">
        <v>0</v>
      </c>
      <c r="U15" s="24">
        <v>0</v>
      </c>
      <c r="V15" s="37">
        <v>0.12433375264510001</v>
      </c>
      <c r="W15" s="33">
        <v>0</v>
      </c>
      <c r="X15" s="24">
        <v>0</v>
      </c>
      <c r="Y15" s="24">
        <v>0</v>
      </c>
      <c r="Z15" s="24">
        <v>0</v>
      </c>
      <c r="AA15" s="37">
        <v>0</v>
      </c>
      <c r="AB15" s="33">
        <v>0</v>
      </c>
      <c r="AC15" s="24">
        <v>0</v>
      </c>
      <c r="AD15" s="24">
        <v>0</v>
      </c>
      <c r="AE15" s="24">
        <v>0</v>
      </c>
      <c r="AF15" s="37">
        <v>4.7988825806400001E-2</v>
      </c>
      <c r="AG15" s="33">
        <v>0</v>
      </c>
      <c r="AH15" s="24">
        <v>0</v>
      </c>
      <c r="AI15" s="24">
        <v>0</v>
      </c>
      <c r="AJ15" s="24">
        <v>0</v>
      </c>
      <c r="AK15" s="37">
        <v>0</v>
      </c>
      <c r="AL15" s="33">
        <v>0</v>
      </c>
      <c r="AM15" s="24">
        <v>0</v>
      </c>
      <c r="AN15" s="24">
        <v>0</v>
      </c>
      <c r="AO15" s="24">
        <v>0</v>
      </c>
      <c r="AP15" s="37">
        <v>0</v>
      </c>
      <c r="AQ15" s="33">
        <v>0</v>
      </c>
      <c r="AR15" s="24">
        <v>0</v>
      </c>
      <c r="AS15" s="24">
        <v>0</v>
      </c>
      <c r="AT15" s="24">
        <v>0</v>
      </c>
      <c r="AU15" s="37">
        <v>0</v>
      </c>
      <c r="AV15" s="33">
        <v>0.52616526241879991</v>
      </c>
      <c r="AW15" s="24">
        <v>3.5271786967739001</v>
      </c>
      <c r="AX15" s="24">
        <v>0</v>
      </c>
      <c r="AY15" s="24">
        <v>0</v>
      </c>
      <c r="AZ15" s="37">
        <v>8.7724573692274745</v>
      </c>
      <c r="BA15" s="33">
        <v>0</v>
      </c>
      <c r="BB15" s="24">
        <v>0</v>
      </c>
      <c r="BC15" s="24">
        <v>0</v>
      </c>
      <c r="BD15" s="24">
        <v>0</v>
      </c>
      <c r="BE15" s="37">
        <v>0</v>
      </c>
      <c r="BF15" s="33">
        <v>0.21593172041920003</v>
      </c>
      <c r="BG15" s="24">
        <v>0.5215252336774</v>
      </c>
      <c r="BH15" s="24">
        <v>0</v>
      </c>
      <c r="BI15" s="24">
        <v>0</v>
      </c>
      <c r="BJ15" s="37">
        <v>0.27739440593539999</v>
      </c>
      <c r="BK15" s="42">
        <f t="shared" si="3"/>
        <v>26.357890373483873</v>
      </c>
    </row>
    <row r="16" spans="1:104" x14ac:dyDescent="0.25">
      <c r="A16" s="44"/>
      <c r="B16" s="47" t="s">
        <v>104</v>
      </c>
      <c r="C16" s="31">
        <v>0</v>
      </c>
      <c r="D16" s="24">
        <v>5.9632080260966998</v>
      </c>
      <c r="E16" s="24">
        <v>0</v>
      </c>
      <c r="F16" s="24">
        <v>0</v>
      </c>
      <c r="G16" s="37">
        <v>0</v>
      </c>
      <c r="H16" s="33">
        <v>0.17773968119320002</v>
      </c>
      <c r="I16" s="24">
        <v>1.90681754838E-2</v>
      </c>
      <c r="J16" s="24">
        <v>0</v>
      </c>
      <c r="K16" s="24">
        <v>0</v>
      </c>
      <c r="L16" s="37">
        <v>0.18174354758049999</v>
      </c>
      <c r="M16" s="33">
        <v>0</v>
      </c>
      <c r="N16" s="24">
        <v>0</v>
      </c>
      <c r="O16" s="24">
        <v>0</v>
      </c>
      <c r="P16" s="24">
        <v>0</v>
      </c>
      <c r="Q16" s="37">
        <v>0</v>
      </c>
      <c r="R16" s="33">
        <v>0</v>
      </c>
      <c r="S16" s="24">
        <v>0</v>
      </c>
      <c r="T16" s="24">
        <v>0</v>
      </c>
      <c r="U16" s="24">
        <v>0</v>
      </c>
      <c r="V16" s="37">
        <v>0.77464462903219999</v>
      </c>
      <c r="W16" s="33">
        <v>0</v>
      </c>
      <c r="X16" s="24">
        <v>0</v>
      </c>
      <c r="Y16" s="24">
        <v>0</v>
      </c>
      <c r="Z16" s="24">
        <v>0</v>
      </c>
      <c r="AA16" s="37">
        <v>0</v>
      </c>
      <c r="AB16" s="33">
        <v>5.0555941064300003E-2</v>
      </c>
      <c r="AC16" s="24">
        <v>0</v>
      </c>
      <c r="AD16" s="24">
        <v>0</v>
      </c>
      <c r="AE16" s="24">
        <v>0</v>
      </c>
      <c r="AF16" s="37">
        <v>0.1020676987096</v>
      </c>
      <c r="AG16" s="33">
        <v>0</v>
      </c>
      <c r="AH16" s="24">
        <v>0</v>
      </c>
      <c r="AI16" s="24">
        <v>0</v>
      </c>
      <c r="AJ16" s="24">
        <v>0</v>
      </c>
      <c r="AK16" s="37">
        <v>0</v>
      </c>
      <c r="AL16" s="33">
        <v>1.6553432903200001E-2</v>
      </c>
      <c r="AM16" s="24">
        <v>0.29559701612900002</v>
      </c>
      <c r="AN16" s="24">
        <v>0</v>
      </c>
      <c r="AO16" s="24">
        <v>0</v>
      </c>
      <c r="AP16" s="37">
        <v>0</v>
      </c>
      <c r="AQ16" s="33">
        <v>0</v>
      </c>
      <c r="AR16" s="24">
        <v>0</v>
      </c>
      <c r="AS16" s="24">
        <v>0</v>
      </c>
      <c r="AT16" s="24">
        <v>0</v>
      </c>
      <c r="AU16" s="37">
        <v>0</v>
      </c>
      <c r="AV16" s="33">
        <v>0.34425623774119996</v>
      </c>
      <c r="AW16" s="24">
        <v>12.419546225483598</v>
      </c>
      <c r="AX16" s="24">
        <v>0</v>
      </c>
      <c r="AY16" s="24">
        <v>0</v>
      </c>
      <c r="AZ16" s="37">
        <v>3.660707695808858</v>
      </c>
      <c r="BA16" s="33">
        <v>0</v>
      </c>
      <c r="BB16" s="24">
        <v>0</v>
      </c>
      <c r="BC16" s="24">
        <v>0</v>
      </c>
      <c r="BD16" s="24">
        <v>0</v>
      </c>
      <c r="BE16" s="37">
        <v>0</v>
      </c>
      <c r="BF16" s="33">
        <v>8.6337910193199988E-2</v>
      </c>
      <c r="BG16" s="24">
        <v>0</v>
      </c>
      <c r="BH16" s="24">
        <v>0</v>
      </c>
      <c r="BI16" s="24">
        <v>0</v>
      </c>
      <c r="BJ16" s="37">
        <v>0</v>
      </c>
      <c r="BK16" s="42">
        <f t="shared" si="3"/>
        <v>24.09202621741936</v>
      </c>
    </row>
    <row r="17" spans="1:63" x14ac:dyDescent="0.25">
      <c r="A17" s="44"/>
      <c r="B17" s="47" t="s">
        <v>105</v>
      </c>
      <c r="C17" s="31">
        <v>0</v>
      </c>
      <c r="D17" s="24">
        <v>0</v>
      </c>
      <c r="E17" s="24">
        <v>0</v>
      </c>
      <c r="F17" s="24">
        <v>0</v>
      </c>
      <c r="G17" s="37">
        <v>0</v>
      </c>
      <c r="H17" s="33">
        <v>3.9257683548300004E-2</v>
      </c>
      <c r="I17" s="24">
        <v>13.500445517548101</v>
      </c>
      <c r="J17" s="24">
        <v>0</v>
      </c>
      <c r="K17" s="24">
        <v>0</v>
      </c>
      <c r="L17" s="37">
        <v>2.5576975645160003</v>
      </c>
      <c r="M17" s="33">
        <v>0</v>
      </c>
      <c r="N17" s="24">
        <v>0</v>
      </c>
      <c r="O17" s="24">
        <v>0</v>
      </c>
      <c r="P17" s="24">
        <v>0</v>
      </c>
      <c r="Q17" s="37">
        <v>0</v>
      </c>
      <c r="R17" s="33">
        <v>2.6171789032100001E-2</v>
      </c>
      <c r="S17" s="24">
        <v>1.1896267741935</v>
      </c>
      <c r="T17" s="24">
        <v>0</v>
      </c>
      <c r="U17" s="24">
        <v>0</v>
      </c>
      <c r="V17" s="37">
        <v>0.20223655161290002</v>
      </c>
      <c r="W17" s="33">
        <v>0</v>
      </c>
      <c r="X17" s="24">
        <v>0</v>
      </c>
      <c r="Y17" s="24">
        <v>0</v>
      </c>
      <c r="Z17" s="24">
        <v>0</v>
      </c>
      <c r="AA17" s="37">
        <v>0</v>
      </c>
      <c r="AB17" s="33">
        <v>0.16240222593519998</v>
      </c>
      <c r="AC17" s="24">
        <v>0</v>
      </c>
      <c r="AD17" s="24">
        <v>0</v>
      </c>
      <c r="AE17" s="24">
        <v>0</v>
      </c>
      <c r="AF17" s="37">
        <v>5.9035306451599996E-2</v>
      </c>
      <c r="AG17" s="33">
        <v>0</v>
      </c>
      <c r="AH17" s="24">
        <v>0</v>
      </c>
      <c r="AI17" s="24">
        <v>0</v>
      </c>
      <c r="AJ17" s="24">
        <v>0</v>
      </c>
      <c r="AK17" s="37">
        <v>0</v>
      </c>
      <c r="AL17" s="33">
        <v>5.3103453032099998E-2</v>
      </c>
      <c r="AM17" s="24">
        <v>0.88552959677409993</v>
      </c>
      <c r="AN17" s="24">
        <v>0</v>
      </c>
      <c r="AO17" s="24">
        <v>0</v>
      </c>
      <c r="AP17" s="37">
        <v>5.9035306451599996E-2</v>
      </c>
      <c r="AQ17" s="33">
        <v>0</v>
      </c>
      <c r="AR17" s="24">
        <v>0</v>
      </c>
      <c r="AS17" s="24">
        <v>0</v>
      </c>
      <c r="AT17" s="24">
        <v>0</v>
      </c>
      <c r="AU17" s="37">
        <v>0</v>
      </c>
      <c r="AV17" s="33">
        <v>0.42890851303169997</v>
      </c>
      <c r="AW17" s="24">
        <v>2.5363324311637321</v>
      </c>
      <c r="AX17" s="24">
        <v>0</v>
      </c>
      <c r="AY17" s="24">
        <v>0</v>
      </c>
      <c r="AZ17" s="37">
        <v>0.9091319123546</v>
      </c>
      <c r="BA17" s="33">
        <v>0</v>
      </c>
      <c r="BB17" s="24">
        <v>0</v>
      </c>
      <c r="BC17" s="24">
        <v>0</v>
      </c>
      <c r="BD17" s="24">
        <v>0</v>
      </c>
      <c r="BE17" s="37">
        <v>0</v>
      </c>
      <c r="BF17" s="33">
        <v>6.2553810902999996E-2</v>
      </c>
      <c r="BG17" s="24">
        <v>0</v>
      </c>
      <c r="BH17" s="24">
        <v>0</v>
      </c>
      <c r="BI17" s="24">
        <v>0</v>
      </c>
      <c r="BJ17" s="37">
        <v>1.1216708225805001</v>
      </c>
      <c r="BK17" s="42">
        <f t="shared" si="3"/>
        <v>23.793139259129038</v>
      </c>
    </row>
    <row r="18" spans="1:63" x14ac:dyDescent="0.25">
      <c r="A18" s="44"/>
      <c r="B18" s="47" t="s">
        <v>122</v>
      </c>
      <c r="C18" s="31">
        <v>0</v>
      </c>
      <c r="D18" s="24">
        <v>0.8946945967740999</v>
      </c>
      <c r="E18" s="24">
        <v>0</v>
      </c>
      <c r="F18" s="24">
        <v>0</v>
      </c>
      <c r="G18" s="37">
        <v>0</v>
      </c>
      <c r="H18" s="33">
        <v>0.21099275522550004</v>
      </c>
      <c r="I18" s="24">
        <v>5.5471064999999999</v>
      </c>
      <c r="J18" s="24">
        <v>0.59646306451609998</v>
      </c>
      <c r="K18" s="24">
        <v>0</v>
      </c>
      <c r="L18" s="37">
        <v>0.83504829032239991</v>
      </c>
      <c r="M18" s="33">
        <v>0</v>
      </c>
      <c r="N18" s="24">
        <v>0</v>
      </c>
      <c r="O18" s="24">
        <v>0</v>
      </c>
      <c r="P18" s="24">
        <v>0</v>
      </c>
      <c r="Q18" s="37">
        <v>0</v>
      </c>
      <c r="R18" s="33">
        <v>2.6349178258000001E-2</v>
      </c>
      <c r="S18" s="24">
        <v>0.11929261290319999</v>
      </c>
      <c r="T18" s="24">
        <v>0</v>
      </c>
      <c r="U18" s="24">
        <v>0</v>
      </c>
      <c r="V18" s="37">
        <v>0</v>
      </c>
      <c r="W18" s="33">
        <v>0</v>
      </c>
      <c r="X18" s="24">
        <v>0</v>
      </c>
      <c r="Y18" s="24">
        <v>0</v>
      </c>
      <c r="Z18" s="24">
        <v>0</v>
      </c>
      <c r="AA18" s="37">
        <v>0</v>
      </c>
      <c r="AB18" s="33">
        <v>0.64327682874189984</v>
      </c>
      <c r="AC18" s="24">
        <v>0</v>
      </c>
      <c r="AD18" s="24">
        <v>0</v>
      </c>
      <c r="AE18" s="24">
        <v>0</v>
      </c>
      <c r="AF18" s="37">
        <v>0.67894737587080012</v>
      </c>
      <c r="AG18" s="33">
        <v>0</v>
      </c>
      <c r="AH18" s="24">
        <v>0</v>
      </c>
      <c r="AI18" s="24">
        <v>0</v>
      </c>
      <c r="AJ18" s="24">
        <v>0</v>
      </c>
      <c r="AK18" s="37">
        <v>0</v>
      </c>
      <c r="AL18" s="33">
        <v>0.1498092</v>
      </c>
      <c r="AM18" s="24">
        <v>1.1343751811289999</v>
      </c>
      <c r="AN18" s="24">
        <v>0</v>
      </c>
      <c r="AO18" s="24">
        <v>0</v>
      </c>
      <c r="AP18" s="37">
        <v>0.41285999999999995</v>
      </c>
      <c r="AQ18" s="33">
        <v>0</v>
      </c>
      <c r="AR18" s="24">
        <v>0</v>
      </c>
      <c r="AS18" s="24">
        <v>0</v>
      </c>
      <c r="AT18" s="24">
        <v>0</v>
      </c>
      <c r="AU18" s="37">
        <v>0</v>
      </c>
      <c r="AV18" s="33">
        <v>1.1224746731287996</v>
      </c>
      <c r="AW18" s="24">
        <v>5.8979999999999997</v>
      </c>
      <c r="AX18" s="24">
        <v>0</v>
      </c>
      <c r="AY18" s="24">
        <v>0</v>
      </c>
      <c r="AZ18" s="37">
        <v>2.8265566849370134</v>
      </c>
      <c r="BA18" s="33">
        <v>0</v>
      </c>
      <c r="BB18" s="24">
        <v>0</v>
      </c>
      <c r="BC18" s="24">
        <v>0</v>
      </c>
      <c r="BD18" s="24">
        <v>0</v>
      </c>
      <c r="BE18" s="37">
        <v>0</v>
      </c>
      <c r="BF18" s="33">
        <v>0.46742955683850002</v>
      </c>
      <c r="BG18" s="24">
        <v>3.5388000000000003E-2</v>
      </c>
      <c r="BH18" s="24">
        <v>0</v>
      </c>
      <c r="BI18" s="24">
        <v>0</v>
      </c>
      <c r="BJ18" s="37">
        <v>2.5114382124192001</v>
      </c>
      <c r="BK18" s="42">
        <f t="shared" si="3"/>
        <v>24.110502711064516</v>
      </c>
    </row>
    <row r="19" spans="1:63" x14ac:dyDescent="0.25">
      <c r="A19" s="44"/>
      <c r="B19" s="47" t="s">
        <v>123</v>
      </c>
      <c r="C19" s="31">
        <v>0</v>
      </c>
      <c r="D19" s="24">
        <v>5.8281338709677</v>
      </c>
      <c r="E19" s="24">
        <v>0</v>
      </c>
      <c r="F19" s="24">
        <v>0</v>
      </c>
      <c r="G19" s="37">
        <v>0</v>
      </c>
      <c r="H19" s="33">
        <v>0</v>
      </c>
      <c r="I19" s="24">
        <v>4.6625070967740996</v>
      </c>
      <c r="J19" s="24">
        <v>0</v>
      </c>
      <c r="K19" s="24">
        <v>0</v>
      </c>
      <c r="L19" s="37">
        <v>0.1086575161289</v>
      </c>
      <c r="M19" s="33">
        <v>0</v>
      </c>
      <c r="N19" s="24">
        <v>0</v>
      </c>
      <c r="O19" s="24">
        <v>0</v>
      </c>
      <c r="P19" s="24">
        <v>0</v>
      </c>
      <c r="Q19" s="37">
        <v>0</v>
      </c>
      <c r="R19" s="33">
        <v>0</v>
      </c>
      <c r="S19" s="24">
        <v>0</v>
      </c>
      <c r="T19" s="24">
        <v>0</v>
      </c>
      <c r="U19" s="24">
        <v>0</v>
      </c>
      <c r="V19" s="37">
        <v>0</v>
      </c>
      <c r="W19" s="33">
        <v>0</v>
      </c>
      <c r="X19" s="24">
        <v>0</v>
      </c>
      <c r="Y19" s="24">
        <v>0</v>
      </c>
      <c r="Z19" s="24">
        <v>0</v>
      </c>
      <c r="AA19" s="37">
        <v>0</v>
      </c>
      <c r="AB19" s="33">
        <v>4.4821588225699996E-2</v>
      </c>
      <c r="AC19" s="24">
        <v>0</v>
      </c>
      <c r="AD19" s="24">
        <v>0</v>
      </c>
      <c r="AE19" s="24">
        <v>0</v>
      </c>
      <c r="AF19" s="37">
        <v>0</v>
      </c>
      <c r="AG19" s="33">
        <v>0</v>
      </c>
      <c r="AH19" s="24">
        <v>0</v>
      </c>
      <c r="AI19" s="24">
        <v>0</v>
      </c>
      <c r="AJ19" s="24">
        <v>0</v>
      </c>
      <c r="AK19" s="37">
        <v>0</v>
      </c>
      <c r="AL19" s="33">
        <v>7.5672811290100006E-2</v>
      </c>
      <c r="AM19" s="24">
        <v>1.0477773870967</v>
      </c>
      <c r="AN19" s="24">
        <v>0</v>
      </c>
      <c r="AO19" s="24">
        <v>0</v>
      </c>
      <c r="AP19" s="37">
        <v>0</v>
      </c>
      <c r="AQ19" s="33">
        <v>0</v>
      </c>
      <c r="AR19" s="24">
        <v>0</v>
      </c>
      <c r="AS19" s="24">
        <v>0</v>
      </c>
      <c r="AT19" s="24">
        <v>0</v>
      </c>
      <c r="AU19" s="37">
        <v>0</v>
      </c>
      <c r="AV19" s="33">
        <v>0.27766100758000001</v>
      </c>
      <c r="AW19" s="24">
        <v>1.7171907177417001</v>
      </c>
      <c r="AX19" s="24">
        <v>0</v>
      </c>
      <c r="AY19" s="24">
        <v>0</v>
      </c>
      <c r="AZ19" s="37">
        <v>9.8778346349049233</v>
      </c>
      <c r="BA19" s="33">
        <v>0</v>
      </c>
      <c r="BB19" s="24">
        <v>0</v>
      </c>
      <c r="BC19" s="24">
        <v>0</v>
      </c>
      <c r="BD19" s="24">
        <v>0</v>
      </c>
      <c r="BE19" s="37">
        <v>0</v>
      </c>
      <c r="BF19" s="33">
        <v>0</v>
      </c>
      <c r="BG19" s="24">
        <v>0</v>
      </c>
      <c r="BH19" s="24">
        <v>0</v>
      </c>
      <c r="BI19" s="24">
        <v>0</v>
      </c>
      <c r="BJ19" s="37">
        <v>2.7154370891288999</v>
      </c>
      <c r="BK19" s="42">
        <f t="shared" si="3"/>
        <v>26.355693719838726</v>
      </c>
    </row>
    <row r="20" spans="1:63" x14ac:dyDescent="0.25">
      <c r="A20" s="44"/>
      <c r="B20" s="49" t="s">
        <v>92</v>
      </c>
      <c r="C20" s="27">
        <f t="shared" ref="C20:AH20" si="4">SUM(C14:C19)</f>
        <v>0</v>
      </c>
      <c r="D20" s="25">
        <f t="shared" si="4"/>
        <v>20.850511784354598</v>
      </c>
      <c r="E20" s="25">
        <f t="shared" si="4"/>
        <v>0</v>
      </c>
      <c r="F20" s="25">
        <f t="shared" si="4"/>
        <v>0</v>
      </c>
      <c r="G20" s="38">
        <f t="shared" si="4"/>
        <v>0</v>
      </c>
      <c r="H20" s="34">
        <f t="shared" si="4"/>
        <v>0.79540405019219995</v>
      </c>
      <c r="I20" s="25">
        <f t="shared" si="4"/>
        <v>32.744937728580098</v>
      </c>
      <c r="J20" s="25">
        <f t="shared" si="4"/>
        <v>0.59646306451609998</v>
      </c>
      <c r="K20" s="25">
        <f t="shared" si="4"/>
        <v>0</v>
      </c>
      <c r="L20" s="38">
        <f t="shared" si="4"/>
        <v>6.2241352300313997</v>
      </c>
      <c r="M20" s="34">
        <f t="shared" si="4"/>
        <v>0</v>
      </c>
      <c r="N20" s="25">
        <f t="shared" si="4"/>
        <v>0</v>
      </c>
      <c r="O20" s="25">
        <f t="shared" si="4"/>
        <v>0</v>
      </c>
      <c r="P20" s="25">
        <f t="shared" si="4"/>
        <v>0</v>
      </c>
      <c r="Q20" s="38">
        <f t="shared" si="4"/>
        <v>0</v>
      </c>
      <c r="R20" s="34">
        <f t="shared" si="4"/>
        <v>8.2427775838399997E-2</v>
      </c>
      <c r="S20" s="25">
        <f t="shared" si="4"/>
        <v>1.3089193870967</v>
      </c>
      <c r="T20" s="25">
        <f t="shared" si="4"/>
        <v>0</v>
      </c>
      <c r="U20" s="25">
        <f t="shared" si="4"/>
        <v>0</v>
      </c>
      <c r="V20" s="38">
        <f t="shared" si="4"/>
        <v>2.4385878687739999</v>
      </c>
      <c r="W20" s="34">
        <f t="shared" si="4"/>
        <v>0</v>
      </c>
      <c r="X20" s="25">
        <f t="shared" si="4"/>
        <v>0</v>
      </c>
      <c r="Y20" s="25">
        <f t="shared" si="4"/>
        <v>0</v>
      </c>
      <c r="Z20" s="25">
        <f t="shared" si="4"/>
        <v>0</v>
      </c>
      <c r="AA20" s="38">
        <f t="shared" si="4"/>
        <v>0</v>
      </c>
      <c r="AB20" s="34">
        <f t="shared" si="4"/>
        <v>0.92499703751539986</v>
      </c>
      <c r="AC20" s="25">
        <f t="shared" si="4"/>
        <v>0</v>
      </c>
      <c r="AD20" s="25">
        <f t="shared" si="4"/>
        <v>0</v>
      </c>
      <c r="AE20" s="25">
        <f t="shared" si="4"/>
        <v>0</v>
      </c>
      <c r="AF20" s="38">
        <f t="shared" si="4"/>
        <v>0.89433932619320011</v>
      </c>
      <c r="AG20" s="34">
        <f t="shared" si="4"/>
        <v>0</v>
      </c>
      <c r="AH20" s="25">
        <f t="shared" si="4"/>
        <v>0</v>
      </c>
      <c r="AI20" s="25">
        <f t="shared" ref="AI20:BJ20" si="5">SUM(AI14:AI19)</f>
        <v>0</v>
      </c>
      <c r="AJ20" s="25">
        <f t="shared" si="5"/>
        <v>0</v>
      </c>
      <c r="AK20" s="38">
        <f t="shared" si="5"/>
        <v>0</v>
      </c>
      <c r="AL20" s="34">
        <f t="shared" si="5"/>
        <v>0.3203204743866</v>
      </c>
      <c r="AM20" s="25">
        <f t="shared" si="5"/>
        <v>3.3632791811287999</v>
      </c>
      <c r="AN20" s="25">
        <f t="shared" si="5"/>
        <v>0</v>
      </c>
      <c r="AO20" s="25">
        <f t="shared" si="5"/>
        <v>0</v>
      </c>
      <c r="AP20" s="38">
        <f t="shared" si="5"/>
        <v>0.47189530645159994</v>
      </c>
      <c r="AQ20" s="34">
        <f t="shared" si="5"/>
        <v>0</v>
      </c>
      <c r="AR20" s="25">
        <f t="shared" si="5"/>
        <v>0</v>
      </c>
      <c r="AS20" s="25">
        <f t="shared" si="5"/>
        <v>0</v>
      </c>
      <c r="AT20" s="25">
        <f t="shared" si="5"/>
        <v>0</v>
      </c>
      <c r="AU20" s="38">
        <f t="shared" si="5"/>
        <v>0</v>
      </c>
      <c r="AV20" s="34">
        <f t="shared" si="5"/>
        <v>3.1267755932865997</v>
      </c>
      <c r="AW20" s="25">
        <f t="shared" si="5"/>
        <v>36.630358626036738</v>
      </c>
      <c r="AX20" s="25">
        <f t="shared" si="5"/>
        <v>0</v>
      </c>
      <c r="AY20" s="25">
        <f t="shared" si="5"/>
        <v>0</v>
      </c>
      <c r="AZ20" s="38">
        <f t="shared" si="5"/>
        <v>28.338671718522768</v>
      </c>
      <c r="BA20" s="34">
        <f t="shared" si="5"/>
        <v>0</v>
      </c>
      <c r="BB20" s="25">
        <f t="shared" si="5"/>
        <v>0</v>
      </c>
      <c r="BC20" s="25">
        <f t="shared" si="5"/>
        <v>0</v>
      </c>
      <c r="BD20" s="25">
        <f t="shared" si="5"/>
        <v>0</v>
      </c>
      <c r="BE20" s="38">
        <f t="shared" si="5"/>
        <v>0</v>
      </c>
      <c r="BF20" s="34">
        <f t="shared" si="5"/>
        <v>0.97337567190210006</v>
      </c>
      <c r="BG20" s="25">
        <f t="shared" si="5"/>
        <v>0.68291562077409995</v>
      </c>
      <c r="BH20" s="25">
        <f t="shared" si="5"/>
        <v>0</v>
      </c>
      <c r="BI20" s="25">
        <f t="shared" si="5"/>
        <v>0</v>
      </c>
      <c r="BJ20" s="38">
        <f t="shared" si="5"/>
        <v>7.0201940877411992</v>
      </c>
      <c r="BK20" s="41">
        <f t="shared" si="3"/>
        <v>147.78850953332261</v>
      </c>
    </row>
    <row r="21" spans="1:63" x14ac:dyDescent="0.25">
      <c r="A21" s="44" t="s">
        <v>78</v>
      </c>
      <c r="B21" s="47" t="s">
        <v>15</v>
      </c>
      <c r="C21" s="88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</row>
    <row r="22" spans="1:63" x14ac:dyDescent="0.25">
      <c r="A22" s="44"/>
      <c r="B22" s="47"/>
      <c r="C22" s="31">
        <v>0</v>
      </c>
      <c r="D22" s="24">
        <v>0</v>
      </c>
      <c r="E22" s="24">
        <v>0</v>
      </c>
      <c r="F22" s="24">
        <v>0</v>
      </c>
      <c r="G22" s="37">
        <v>0</v>
      </c>
      <c r="H22" s="33">
        <v>0</v>
      </c>
      <c r="I22" s="24">
        <v>0</v>
      </c>
      <c r="J22" s="24">
        <v>0</v>
      </c>
      <c r="K22" s="24">
        <v>0</v>
      </c>
      <c r="L22" s="37">
        <v>0</v>
      </c>
      <c r="M22" s="33">
        <v>0</v>
      </c>
      <c r="N22" s="24">
        <v>0</v>
      </c>
      <c r="O22" s="24">
        <v>0</v>
      </c>
      <c r="P22" s="24">
        <v>0</v>
      </c>
      <c r="Q22" s="37">
        <v>0</v>
      </c>
      <c r="R22" s="33">
        <v>0</v>
      </c>
      <c r="S22" s="24">
        <v>0</v>
      </c>
      <c r="T22" s="24">
        <v>0</v>
      </c>
      <c r="U22" s="24">
        <v>0</v>
      </c>
      <c r="V22" s="37">
        <v>0</v>
      </c>
      <c r="W22" s="33">
        <v>0</v>
      </c>
      <c r="X22" s="24">
        <v>0</v>
      </c>
      <c r="Y22" s="24">
        <v>0</v>
      </c>
      <c r="Z22" s="24">
        <v>0</v>
      </c>
      <c r="AA22" s="37">
        <v>0</v>
      </c>
      <c r="AB22" s="33">
        <v>0</v>
      </c>
      <c r="AC22" s="24">
        <v>0</v>
      </c>
      <c r="AD22" s="24">
        <v>0</v>
      </c>
      <c r="AE22" s="24">
        <v>0</v>
      </c>
      <c r="AF22" s="37">
        <v>0</v>
      </c>
      <c r="AG22" s="33">
        <v>0</v>
      </c>
      <c r="AH22" s="24">
        <v>0</v>
      </c>
      <c r="AI22" s="24">
        <v>0</v>
      </c>
      <c r="AJ22" s="24">
        <v>0</v>
      </c>
      <c r="AK22" s="37">
        <v>0</v>
      </c>
      <c r="AL22" s="33">
        <v>0</v>
      </c>
      <c r="AM22" s="24">
        <v>0</v>
      </c>
      <c r="AN22" s="24">
        <v>0</v>
      </c>
      <c r="AO22" s="24">
        <v>0</v>
      </c>
      <c r="AP22" s="37">
        <v>0</v>
      </c>
      <c r="AQ22" s="33">
        <v>0</v>
      </c>
      <c r="AR22" s="24">
        <v>0</v>
      </c>
      <c r="AS22" s="24">
        <v>0</v>
      </c>
      <c r="AT22" s="24">
        <v>0</v>
      </c>
      <c r="AU22" s="37">
        <v>0</v>
      </c>
      <c r="AV22" s="33">
        <v>0</v>
      </c>
      <c r="AW22" s="24">
        <v>0</v>
      </c>
      <c r="AX22" s="24">
        <v>0</v>
      </c>
      <c r="AY22" s="24">
        <v>0</v>
      </c>
      <c r="AZ22" s="37">
        <v>0</v>
      </c>
      <c r="BA22" s="33">
        <v>0</v>
      </c>
      <c r="BB22" s="24">
        <v>0</v>
      </c>
      <c r="BC22" s="24">
        <v>0</v>
      </c>
      <c r="BD22" s="24">
        <v>0</v>
      </c>
      <c r="BE22" s="37">
        <v>0</v>
      </c>
      <c r="BF22" s="33">
        <v>0</v>
      </c>
      <c r="BG22" s="24">
        <v>0</v>
      </c>
      <c r="BH22" s="24">
        <v>0</v>
      </c>
      <c r="BI22" s="24">
        <v>0</v>
      </c>
      <c r="BJ22" s="37">
        <v>0</v>
      </c>
      <c r="BK22" s="42">
        <f t="shared" ref="BK22:BK23" si="6">SUM(C22:BJ22)</f>
        <v>0</v>
      </c>
    </row>
    <row r="23" spans="1:63" x14ac:dyDescent="0.25">
      <c r="A23" s="44"/>
      <c r="B23" s="49" t="s">
        <v>91</v>
      </c>
      <c r="C23" s="27">
        <f>SUM(C22)</f>
        <v>0</v>
      </c>
      <c r="D23" s="25">
        <f t="shared" ref="D23:BJ23" si="7">SUM(D22)</f>
        <v>0</v>
      </c>
      <c r="E23" s="25">
        <f t="shared" si="7"/>
        <v>0</v>
      </c>
      <c r="F23" s="25">
        <f t="shared" si="7"/>
        <v>0</v>
      </c>
      <c r="G23" s="38">
        <f t="shared" si="7"/>
        <v>0</v>
      </c>
      <c r="H23" s="34">
        <f t="shared" si="7"/>
        <v>0</v>
      </c>
      <c r="I23" s="25">
        <f t="shared" si="7"/>
        <v>0</v>
      </c>
      <c r="J23" s="25">
        <f t="shared" si="7"/>
        <v>0</v>
      </c>
      <c r="K23" s="25">
        <f t="shared" si="7"/>
        <v>0</v>
      </c>
      <c r="L23" s="38">
        <f t="shared" si="7"/>
        <v>0</v>
      </c>
      <c r="M23" s="34">
        <f t="shared" si="7"/>
        <v>0</v>
      </c>
      <c r="N23" s="25">
        <f t="shared" si="7"/>
        <v>0</v>
      </c>
      <c r="O23" s="25">
        <f t="shared" si="7"/>
        <v>0</v>
      </c>
      <c r="P23" s="25">
        <f t="shared" si="7"/>
        <v>0</v>
      </c>
      <c r="Q23" s="38">
        <f t="shared" si="7"/>
        <v>0</v>
      </c>
      <c r="R23" s="34">
        <f t="shared" si="7"/>
        <v>0</v>
      </c>
      <c r="S23" s="25">
        <f t="shared" si="7"/>
        <v>0</v>
      </c>
      <c r="T23" s="25">
        <f t="shared" si="7"/>
        <v>0</v>
      </c>
      <c r="U23" s="25">
        <f t="shared" si="7"/>
        <v>0</v>
      </c>
      <c r="V23" s="38">
        <f t="shared" si="7"/>
        <v>0</v>
      </c>
      <c r="W23" s="34">
        <f t="shared" si="7"/>
        <v>0</v>
      </c>
      <c r="X23" s="25">
        <f t="shared" si="7"/>
        <v>0</v>
      </c>
      <c r="Y23" s="25">
        <f t="shared" si="7"/>
        <v>0</v>
      </c>
      <c r="Z23" s="25">
        <f t="shared" si="7"/>
        <v>0</v>
      </c>
      <c r="AA23" s="38">
        <f t="shared" si="7"/>
        <v>0</v>
      </c>
      <c r="AB23" s="34">
        <f t="shared" si="7"/>
        <v>0</v>
      </c>
      <c r="AC23" s="25">
        <f t="shared" si="7"/>
        <v>0</v>
      </c>
      <c r="AD23" s="25">
        <f t="shared" si="7"/>
        <v>0</v>
      </c>
      <c r="AE23" s="25">
        <f t="shared" si="7"/>
        <v>0</v>
      </c>
      <c r="AF23" s="38">
        <f t="shared" si="7"/>
        <v>0</v>
      </c>
      <c r="AG23" s="34">
        <f t="shared" si="7"/>
        <v>0</v>
      </c>
      <c r="AH23" s="25">
        <f t="shared" si="7"/>
        <v>0</v>
      </c>
      <c r="AI23" s="25">
        <f t="shared" si="7"/>
        <v>0</v>
      </c>
      <c r="AJ23" s="25">
        <f t="shared" si="7"/>
        <v>0</v>
      </c>
      <c r="AK23" s="38">
        <f t="shared" si="7"/>
        <v>0</v>
      </c>
      <c r="AL23" s="34">
        <f t="shared" si="7"/>
        <v>0</v>
      </c>
      <c r="AM23" s="25">
        <f t="shared" si="7"/>
        <v>0</v>
      </c>
      <c r="AN23" s="25">
        <f t="shared" si="7"/>
        <v>0</v>
      </c>
      <c r="AO23" s="25">
        <f t="shared" si="7"/>
        <v>0</v>
      </c>
      <c r="AP23" s="38">
        <f t="shared" si="7"/>
        <v>0</v>
      </c>
      <c r="AQ23" s="34">
        <f t="shared" si="7"/>
        <v>0</v>
      </c>
      <c r="AR23" s="25">
        <f t="shared" si="7"/>
        <v>0</v>
      </c>
      <c r="AS23" s="25">
        <f t="shared" si="7"/>
        <v>0</v>
      </c>
      <c r="AT23" s="25">
        <f t="shared" si="7"/>
        <v>0</v>
      </c>
      <c r="AU23" s="38">
        <f t="shared" si="7"/>
        <v>0</v>
      </c>
      <c r="AV23" s="34">
        <f t="shared" si="7"/>
        <v>0</v>
      </c>
      <c r="AW23" s="25">
        <f t="shared" si="7"/>
        <v>0</v>
      </c>
      <c r="AX23" s="25">
        <f t="shared" si="7"/>
        <v>0</v>
      </c>
      <c r="AY23" s="25">
        <f t="shared" si="7"/>
        <v>0</v>
      </c>
      <c r="AZ23" s="38">
        <f t="shared" si="7"/>
        <v>0</v>
      </c>
      <c r="BA23" s="34">
        <f t="shared" si="7"/>
        <v>0</v>
      </c>
      <c r="BB23" s="25">
        <f t="shared" si="7"/>
        <v>0</v>
      </c>
      <c r="BC23" s="25">
        <f t="shared" si="7"/>
        <v>0</v>
      </c>
      <c r="BD23" s="25">
        <f t="shared" si="7"/>
        <v>0</v>
      </c>
      <c r="BE23" s="38">
        <f t="shared" si="7"/>
        <v>0</v>
      </c>
      <c r="BF23" s="34">
        <f t="shared" si="7"/>
        <v>0</v>
      </c>
      <c r="BG23" s="25">
        <f t="shared" si="7"/>
        <v>0</v>
      </c>
      <c r="BH23" s="25">
        <f t="shared" si="7"/>
        <v>0</v>
      </c>
      <c r="BI23" s="25">
        <f t="shared" si="7"/>
        <v>0</v>
      </c>
      <c r="BJ23" s="38">
        <f t="shared" si="7"/>
        <v>0</v>
      </c>
      <c r="BK23" s="41">
        <f t="shared" si="6"/>
        <v>0</v>
      </c>
    </row>
    <row r="24" spans="1:63" x14ac:dyDescent="0.25">
      <c r="A24" s="44" t="s">
        <v>80</v>
      </c>
      <c r="B24" s="47" t="s">
        <v>96</v>
      </c>
      <c r="C24" s="88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</row>
    <row r="25" spans="1:63" x14ac:dyDescent="0.25">
      <c r="A25" s="44"/>
      <c r="B25" s="50"/>
      <c r="C25" s="31">
        <v>0</v>
      </c>
      <c r="D25" s="24">
        <v>0</v>
      </c>
      <c r="E25" s="24">
        <v>0</v>
      </c>
      <c r="F25" s="24">
        <v>0</v>
      </c>
      <c r="G25" s="37">
        <v>0</v>
      </c>
      <c r="H25" s="33">
        <v>0</v>
      </c>
      <c r="I25" s="24">
        <v>0</v>
      </c>
      <c r="J25" s="24">
        <v>0</v>
      </c>
      <c r="K25" s="24">
        <v>0</v>
      </c>
      <c r="L25" s="37">
        <v>0</v>
      </c>
      <c r="M25" s="33">
        <v>0</v>
      </c>
      <c r="N25" s="24">
        <v>0</v>
      </c>
      <c r="O25" s="24">
        <v>0</v>
      </c>
      <c r="P25" s="24">
        <v>0</v>
      </c>
      <c r="Q25" s="37">
        <v>0</v>
      </c>
      <c r="R25" s="33">
        <v>0</v>
      </c>
      <c r="S25" s="24">
        <v>0</v>
      </c>
      <c r="T25" s="24">
        <v>0</v>
      </c>
      <c r="U25" s="24">
        <v>0</v>
      </c>
      <c r="V25" s="37">
        <v>0</v>
      </c>
      <c r="W25" s="33">
        <v>0</v>
      </c>
      <c r="X25" s="24">
        <v>0</v>
      </c>
      <c r="Y25" s="24">
        <v>0</v>
      </c>
      <c r="Z25" s="24">
        <v>0</v>
      </c>
      <c r="AA25" s="37">
        <v>0</v>
      </c>
      <c r="AB25" s="33">
        <v>0</v>
      </c>
      <c r="AC25" s="24">
        <v>0</v>
      </c>
      <c r="AD25" s="24">
        <v>0</v>
      </c>
      <c r="AE25" s="24">
        <v>0</v>
      </c>
      <c r="AF25" s="37">
        <v>0</v>
      </c>
      <c r="AG25" s="33">
        <v>0</v>
      </c>
      <c r="AH25" s="24">
        <v>0</v>
      </c>
      <c r="AI25" s="24">
        <v>0</v>
      </c>
      <c r="AJ25" s="24">
        <v>0</v>
      </c>
      <c r="AK25" s="37">
        <v>0</v>
      </c>
      <c r="AL25" s="33">
        <v>0</v>
      </c>
      <c r="AM25" s="24">
        <v>0</v>
      </c>
      <c r="AN25" s="24">
        <v>0</v>
      </c>
      <c r="AO25" s="24">
        <v>0</v>
      </c>
      <c r="AP25" s="37">
        <v>0</v>
      </c>
      <c r="AQ25" s="33">
        <v>0</v>
      </c>
      <c r="AR25" s="24">
        <v>0</v>
      </c>
      <c r="AS25" s="24">
        <v>0</v>
      </c>
      <c r="AT25" s="24">
        <v>0</v>
      </c>
      <c r="AU25" s="37">
        <v>0</v>
      </c>
      <c r="AV25" s="33">
        <v>0</v>
      </c>
      <c r="AW25" s="24">
        <v>0</v>
      </c>
      <c r="AX25" s="24">
        <v>0</v>
      </c>
      <c r="AY25" s="24">
        <v>0</v>
      </c>
      <c r="AZ25" s="37">
        <v>0</v>
      </c>
      <c r="BA25" s="33">
        <v>0</v>
      </c>
      <c r="BB25" s="24">
        <v>0</v>
      </c>
      <c r="BC25" s="24">
        <v>0</v>
      </c>
      <c r="BD25" s="24">
        <v>0</v>
      </c>
      <c r="BE25" s="37">
        <v>0</v>
      </c>
      <c r="BF25" s="33">
        <v>0</v>
      </c>
      <c r="BG25" s="24">
        <v>0</v>
      </c>
      <c r="BH25" s="24">
        <v>0</v>
      </c>
      <c r="BI25" s="24">
        <v>0</v>
      </c>
      <c r="BJ25" s="37">
        <v>0</v>
      </c>
      <c r="BK25" s="42">
        <f t="shared" ref="BK25:BK26" si="8">SUM(C25:BJ25)</f>
        <v>0</v>
      </c>
    </row>
    <row r="26" spans="1:63" x14ac:dyDescent="0.25">
      <c r="A26" s="44"/>
      <c r="B26" s="49" t="s">
        <v>90</v>
      </c>
      <c r="C26" s="27">
        <f>SUM(C25)</f>
        <v>0</v>
      </c>
      <c r="D26" s="25">
        <f t="shared" ref="D26:BJ26" si="9">SUM(D25)</f>
        <v>0</v>
      </c>
      <c r="E26" s="25">
        <f t="shared" si="9"/>
        <v>0</v>
      </c>
      <c r="F26" s="25">
        <f t="shared" si="9"/>
        <v>0</v>
      </c>
      <c r="G26" s="38">
        <f t="shared" si="9"/>
        <v>0</v>
      </c>
      <c r="H26" s="34">
        <f t="shared" si="9"/>
        <v>0</v>
      </c>
      <c r="I26" s="25">
        <f t="shared" si="9"/>
        <v>0</v>
      </c>
      <c r="J26" s="25">
        <f t="shared" si="9"/>
        <v>0</v>
      </c>
      <c r="K26" s="25">
        <f t="shared" si="9"/>
        <v>0</v>
      </c>
      <c r="L26" s="38">
        <f t="shared" si="9"/>
        <v>0</v>
      </c>
      <c r="M26" s="34">
        <f t="shared" si="9"/>
        <v>0</v>
      </c>
      <c r="N26" s="25">
        <f t="shared" si="9"/>
        <v>0</v>
      </c>
      <c r="O26" s="25">
        <f t="shared" si="9"/>
        <v>0</v>
      </c>
      <c r="P26" s="25">
        <f t="shared" si="9"/>
        <v>0</v>
      </c>
      <c r="Q26" s="38">
        <f t="shared" si="9"/>
        <v>0</v>
      </c>
      <c r="R26" s="34">
        <f t="shared" si="9"/>
        <v>0</v>
      </c>
      <c r="S26" s="25">
        <f t="shared" si="9"/>
        <v>0</v>
      </c>
      <c r="T26" s="25">
        <f t="shared" si="9"/>
        <v>0</v>
      </c>
      <c r="U26" s="25">
        <f t="shared" si="9"/>
        <v>0</v>
      </c>
      <c r="V26" s="38">
        <f t="shared" si="9"/>
        <v>0</v>
      </c>
      <c r="W26" s="34">
        <f t="shared" si="9"/>
        <v>0</v>
      </c>
      <c r="X26" s="25">
        <f t="shared" si="9"/>
        <v>0</v>
      </c>
      <c r="Y26" s="25">
        <f t="shared" si="9"/>
        <v>0</v>
      </c>
      <c r="Z26" s="25">
        <f t="shared" si="9"/>
        <v>0</v>
      </c>
      <c r="AA26" s="38">
        <f t="shared" si="9"/>
        <v>0</v>
      </c>
      <c r="AB26" s="34">
        <f t="shared" si="9"/>
        <v>0</v>
      </c>
      <c r="AC26" s="25">
        <f t="shared" si="9"/>
        <v>0</v>
      </c>
      <c r="AD26" s="25">
        <f t="shared" si="9"/>
        <v>0</v>
      </c>
      <c r="AE26" s="25">
        <f t="shared" si="9"/>
        <v>0</v>
      </c>
      <c r="AF26" s="38">
        <f t="shared" si="9"/>
        <v>0</v>
      </c>
      <c r="AG26" s="34">
        <f t="shared" si="9"/>
        <v>0</v>
      </c>
      <c r="AH26" s="25">
        <f t="shared" si="9"/>
        <v>0</v>
      </c>
      <c r="AI26" s="25">
        <f t="shared" si="9"/>
        <v>0</v>
      </c>
      <c r="AJ26" s="25">
        <f t="shared" si="9"/>
        <v>0</v>
      </c>
      <c r="AK26" s="38">
        <f t="shared" si="9"/>
        <v>0</v>
      </c>
      <c r="AL26" s="34">
        <f t="shared" si="9"/>
        <v>0</v>
      </c>
      <c r="AM26" s="25">
        <f t="shared" si="9"/>
        <v>0</v>
      </c>
      <c r="AN26" s="25">
        <f t="shared" si="9"/>
        <v>0</v>
      </c>
      <c r="AO26" s="25">
        <f t="shared" si="9"/>
        <v>0</v>
      </c>
      <c r="AP26" s="38">
        <f t="shared" si="9"/>
        <v>0</v>
      </c>
      <c r="AQ26" s="34">
        <f t="shared" si="9"/>
        <v>0</v>
      </c>
      <c r="AR26" s="25">
        <f t="shared" si="9"/>
        <v>0</v>
      </c>
      <c r="AS26" s="25">
        <f t="shared" si="9"/>
        <v>0</v>
      </c>
      <c r="AT26" s="25">
        <f t="shared" si="9"/>
        <v>0</v>
      </c>
      <c r="AU26" s="38">
        <f t="shared" si="9"/>
        <v>0</v>
      </c>
      <c r="AV26" s="34">
        <f t="shared" si="9"/>
        <v>0</v>
      </c>
      <c r="AW26" s="25">
        <f t="shared" si="9"/>
        <v>0</v>
      </c>
      <c r="AX26" s="25">
        <f t="shared" si="9"/>
        <v>0</v>
      </c>
      <c r="AY26" s="25">
        <f t="shared" si="9"/>
        <v>0</v>
      </c>
      <c r="AZ26" s="38">
        <f t="shared" si="9"/>
        <v>0</v>
      </c>
      <c r="BA26" s="34">
        <f t="shared" si="9"/>
        <v>0</v>
      </c>
      <c r="BB26" s="25">
        <f t="shared" si="9"/>
        <v>0</v>
      </c>
      <c r="BC26" s="25">
        <f t="shared" si="9"/>
        <v>0</v>
      </c>
      <c r="BD26" s="25">
        <f t="shared" si="9"/>
        <v>0</v>
      </c>
      <c r="BE26" s="38">
        <f t="shared" si="9"/>
        <v>0</v>
      </c>
      <c r="BF26" s="34">
        <f t="shared" si="9"/>
        <v>0</v>
      </c>
      <c r="BG26" s="25">
        <f t="shared" si="9"/>
        <v>0</v>
      </c>
      <c r="BH26" s="25">
        <f t="shared" si="9"/>
        <v>0</v>
      </c>
      <c r="BI26" s="25">
        <f t="shared" si="9"/>
        <v>0</v>
      </c>
      <c r="BJ26" s="38">
        <f t="shared" si="9"/>
        <v>0</v>
      </c>
      <c r="BK26" s="41">
        <f t="shared" si="8"/>
        <v>0</v>
      </c>
    </row>
    <row r="27" spans="1:63" x14ac:dyDescent="0.25">
      <c r="A27" s="44" t="s">
        <v>81</v>
      </c>
      <c r="B27" s="47" t="s">
        <v>16</v>
      </c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</row>
    <row r="28" spans="1:63" x14ac:dyDescent="0.25">
      <c r="A28" s="44"/>
      <c r="B28" s="47" t="s">
        <v>106</v>
      </c>
      <c r="C28" s="31">
        <v>0</v>
      </c>
      <c r="D28" s="24">
        <v>13.264806184387002</v>
      </c>
      <c r="E28" s="24">
        <v>0</v>
      </c>
      <c r="F28" s="24">
        <v>0</v>
      </c>
      <c r="G28" s="37">
        <v>0</v>
      </c>
      <c r="H28" s="33">
        <v>1.854097568804</v>
      </c>
      <c r="I28" s="24">
        <v>45.455089590869811</v>
      </c>
      <c r="J28" s="24">
        <v>4.2038442387417998</v>
      </c>
      <c r="K28" s="24">
        <v>0</v>
      </c>
      <c r="L28" s="37">
        <v>48.144286422740699</v>
      </c>
      <c r="M28" s="33">
        <v>0</v>
      </c>
      <c r="N28" s="24">
        <v>0</v>
      </c>
      <c r="O28" s="24">
        <v>0</v>
      </c>
      <c r="P28" s="24">
        <v>0</v>
      </c>
      <c r="Q28" s="37">
        <v>0</v>
      </c>
      <c r="R28" s="33">
        <v>1.1341658571272</v>
      </c>
      <c r="S28" s="24">
        <v>6.2169325457094002</v>
      </c>
      <c r="T28" s="24">
        <v>0</v>
      </c>
      <c r="U28" s="24">
        <v>0</v>
      </c>
      <c r="V28" s="37">
        <v>2.9743128927411</v>
      </c>
      <c r="W28" s="33">
        <v>0</v>
      </c>
      <c r="X28" s="24">
        <v>0</v>
      </c>
      <c r="Y28" s="24">
        <v>0</v>
      </c>
      <c r="Z28" s="24">
        <v>0</v>
      </c>
      <c r="AA28" s="37">
        <v>0</v>
      </c>
      <c r="AB28" s="33">
        <v>0.36894237283719999</v>
      </c>
      <c r="AC28" s="24">
        <v>0.71779753045119987</v>
      </c>
      <c r="AD28" s="24">
        <v>0</v>
      </c>
      <c r="AE28" s="24">
        <v>0</v>
      </c>
      <c r="AF28" s="37">
        <v>0.55776641806409999</v>
      </c>
      <c r="AG28" s="33">
        <v>0</v>
      </c>
      <c r="AH28" s="24">
        <v>0</v>
      </c>
      <c r="AI28" s="24">
        <v>0</v>
      </c>
      <c r="AJ28" s="24">
        <v>0</v>
      </c>
      <c r="AK28" s="37">
        <v>0</v>
      </c>
      <c r="AL28" s="33">
        <v>0.16178450428909999</v>
      </c>
      <c r="AM28" s="24">
        <v>1.3448585042900001</v>
      </c>
      <c r="AN28" s="24">
        <v>0</v>
      </c>
      <c r="AO28" s="24">
        <v>0</v>
      </c>
      <c r="AP28" s="37">
        <v>0.62612270954820004</v>
      </c>
      <c r="AQ28" s="33">
        <v>0</v>
      </c>
      <c r="AR28" s="24">
        <v>0</v>
      </c>
      <c r="AS28" s="24">
        <v>0</v>
      </c>
      <c r="AT28" s="24">
        <v>0</v>
      </c>
      <c r="AU28" s="37">
        <v>0</v>
      </c>
      <c r="AV28" s="33">
        <v>9.3164527378205957</v>
      </c>
      <c r="AW28" s="24">
        <v>60.695863152729643</v>
      </c>
      <c r="AX28" s="24">
        <v>5.7892153225000001E-3</v>
      </c>
      <c r="AY28" s="24">
        <v>0</v>
      </c>
      <c r="AZ28" s="37">
        <v>60.744042920477192</v>
      </c>
      <c r="BA28" s="33">
        <v>0</v>
      </c>
      <c r="BB28" s="24">
        <v>0</v>
      </c>
      <c r="BC28" s="24">
        <v>0</v>
      </c>
      <c r="BD28" s="24">
        <v>0</v>
      </c>
      <c r="BE28" s="37">
        <v>0</v>
      </c>
      <c r="BF28" s="33">
        <v>4.1157546242775025</v>
      </c>
      <c r="BG28" s="24">
        <v>11.227231763450998</v>
      </c>
      <c r="BH28" s="24">
        <v>3.4113261137740998</v>
      </c>
      <c r="BI28" s="24">
        <v>0</v>
      </c>
      <c r="BJ28" s="37">
        <v>3.9615635614500997</v>
      </c>
      <c r="BK28" s="42">
        <f t="shared" ref="BK28:BK37" si="10">SUM(C28:BJ28)</f>
        <v>280.50283142990344</v>
      </c>
    </row>
    <row r="29" spans="1:63" x14ac:dyDescent="0.25">
      <c r="A29" s="44"/>
      <c r="B29" s="47" t="s">
        <v>107</v>
      </c>
      <c r="C29" s="31">
        <v>0</v>
      </c>
      <c r="D29" s="24">
        <v>17.627009902838701</v>
      </c>
      <c r="E29" s="24">
        <v>0</v>
      </c>
      <c r="F29" s="24">
        <v>0</v>
      </c>
      <c r="G29" s="37">
        <v>0</v>
      </c>
      <c r="H29" s="33">
        <v>0.39997013403149995</v>
      </c>
      <c r="I29" s="24">
        <v>36.168095600257693</v>
      </c>
      <c r="J29" s="24">
        <v>1.5095206977096001</v>
      </c>
      <c r="K29" s="24">
        <v>0</v>
      </c>
      <c r="L29" s="37">
        <v>1.2751273262253999</v>
      </c>
      <c r="M29" s="33">
        <v>0</v>
      </c>
      <c r="N29" s="24">
        <v>0</v>
      </c>
      <c r="O29" s="24">
        <v>0</v>
      </c>
      <c r="P29" s="24">
        <v>0</v>
      </c>
      <c r="Q29" s="37">
        <v>0</v>
      </c>
      <c r="R29" s="33">
        <v>9.8930587289900021E-2</v>
      </c>
      <c r="S29" s="24">
        <v>10.063471476</v>
      </c>
      <c r="T29" s="24">
        <v>0.9049341634193</v>
      </c>
      <c r="U29" s="24">
        <v>0</v>
      </c>
      <c r="V29" s="37">
        <v>6.5131248096699998E-2</v>
      </c>
      <c r="W29" s="33">
        <v>0</v>
      </c>
      <c r="X29" s="24">
        <v>0</v>
      </c>
      <c r="Y29" s="24">
        <v>0</v>
      </c>
      <c r="Z29" s="24">
        <v>0</v>
      </c>
      <c r="AA29" s="37">
        <v>0</v>
      </c>
      <c r="AB29" s="33">
        <v>2.2905278644699999E-2</v>
      </c>
      <c r="AC29" s="24">
        <v>2.53996856127E-2</v>
      </c>
      <c r="AD29" s="24">
        <v>0</v>
      </c>
      <c r="AE29" s="24">
        <v>0</v>
      </c>
      <c r="AF29" s="37">
        <v>0.36463584877410005</v>
      </c>
      <c r="AG29" s="33">
        <v>0</v>
      </c>
      <c r="AH29" s="24">
        <v>0</v>
      </c>
      <c r="AI29" s="24">
        <v>0</v>
      </c>
      <c r="AJ29" s="24">
        <v>0</v>
      </c>
      <c r="AK29" s="37">
        <v>0</v>
      </c>
      <c r="AL29" s="33">
        <v>1.40884064514E-2</v>
      </c>
      <c r="AM29" s="24">
        <v>0</v>
      </c>
      <c r="AN29" s="24">
        <v>0</v>
      </c>
      <c r="AO29" s="24">
        <v>0</v>
      </c>
      <c r="AP29" s="37">
        <v>1.28308064E-5</v>
      </c>
      <c r="AQ29" s="33">
        <v>0</v>
      </c>
      <c r="AR29" s="24">
        <v>0</v>
      </c>
      <c r="AS29" s="24">
        <v>0</v>
      </c>
      <c r="AT29" s="24">
        <v>0</v>
      </c>
      <c r="AU29" s="37">
        <v>0</v>
      </c>
      <c r="AV29" s="33">
        <v>1.9420769071873996</v>
      </c>
      <c r="AW29" s="24">
        <v>19.000218058820941</v>
      </c>
      <c r="AX29" s="24">
        <v>0</v>
      </c>
      <c r="AY29" s="24">
        <v>0</v>
      </c>
      <c r="AZ29" s="37">
        <v>4.2317592452892994</v>
      </c>
      <c r="BA29" s="33">
        <v>0</v>
      </c>
      <c r="BB29" s="24">
        <v>0</v>
      </c>
      <c r="BC29" s="24">
        <v>0</v>
      </c>
      <c r="BD29" s="24">
        <v>0</v>
      </c>
      <c r="BE29" s="37">
        <v>0</v>
      </c>
      <c r="BF29" s="33">
        <v>0.86651109606090004</v>
      </c>
      <c r="BG29" s="24">
        <v>0</v>
      </c>
      <c r="BH29" s="24">
        <v>0.77478375906450003</v>
      </c>
      <c r="BI29" s="24">
        <v>0</v>
      </c>
      <c r="BJ29" s="37">
        <v>0.58719759774150004</v>
      </c>
      <c r="BK29" s="42">
        <f t="shared" si="10"/>
        <v>95.941779850322646</v>
      </c>
    </row>
    <row r="30" spans="1:63" x14ac:dyDescent="0.25">
      <c r="A30" s="44"/>
      <c r="B30" s="47" t="s">
        <v>135</v>
      </c>
      <c r="C30" s="31">
        <v>0</v>
      </c>
      <c r="D30" s="24">
        <v>11.5618822797741</v>
      </c>
      <c r="E30" s="24">
        <v>0</v>
      </c>
      <c r="F30" s="24">
        <v>0</v>
      </c>
      <c r="G30" s="37">
        <v>0</v>
      </c>
      <c r="H30" s="33">
        <v>1.1253450476113003</v>
      </c>
      <c r="I30" s="24">
        <v>8.1424178955480997</v>
      </c>
      <c r="J30" s="24">
        <v>0</v>
      </c>
      <c r="K30" s="24">
        <v>0</v>
      </c>
      <c r="L30" s="37">
        <v>0.96301827754820002</v>
      </c>
      <c r="M30" s="33">
        <v>0</v>
      </c>
      <c r="N30" s="24">
        <v>0</v>
      </c>
      <c r="O30" s="24">
        <v>0</v>
      </c>
      <c r="P30" s="24">
        <v>0</v>
      </c>
      <c r="Q30" s="37">
        <v>0</v>
      </c>
      <c r="R30" s="33">
        <v>0.41782548428829991</v>
      </c>
      <c r="S30" s="24">
        <v>0</v>
      </c>
      <c r="T30" s="24">
        <v>0</v>
      </c>
      <c r="U30" s="24">
        <v>0</v>
      </c>
      <c r="V30" s="37">
        <v>0.51473822532229996</v>
      </c>
      <c r="W30" s="33">
        <v>0</v>
      </c>
      <c r="X30" s="24">
        <v>0</v>
      </c>
      <c r="Y30" s="24">
        <v>0</v>
      </c>
      <c r="Z30" s="24">
        <v>0</v>
      </c>
      <c r="AA30" s="37">
        <v>0</v>
      </c>
      <c r="AB30" s="33">
        <v>1.2446227263212002</v>
      </c>
      <c r="AC30" s="24">
        <v>1.8940149777417001</v>
      </c>
      <c r="AD30" s="24">
        <v>0</v>
      </c>
      <c r="AE30" s="24">
        <v>0</v>
      </c>
      <c r="AF30" s="37">
        <v>2.8970959301932</v>
      </c>
      <c r="AG30" s="33">
        <v>0</v>
      </c>
      <c r="AH30" s="24">
        <v>0</v>
      </c>
      <c r="AI30" s="24">
        <v>0</v>
      </c>
      <c r="AJ30" s="24">
        <v>0</v>
      </c>
      <c r="AK30" s="37">
        <v>0</v>
      </c>
      <c r="AL30" s="33">
        <v>0.54652286970890007</v>
      </c>
      <c r="AM30" s="24">
        <v>1.24475129E-4</v>
      </c>
      <c r="AN30" s="24">
        <v>10.1089080976774</v>
      </c>
      <c r="AO30" s="24">
        <v>0</v>
      </c>
      <c r="AP30" s="37">
        <v>0.53293445851599996</v>
      </c>
      <c r="AQ30" s="33">
        <v>0</v>
      </c>
      <c r="AR30" s="24">
        <v>0</v>
      </c>
      <c r="AS30" s="24">
        <v>0</v>
      </c>
      <c r="AT30" s="24">
        <v>0</v>
      </c>
      <c r="AU30" s="37">
        <v>0</v>
      </c>
      <c r="AV30" s="33">
        <v>9.6508299283265018</v>
      </c>
      <c r="AW30" s="24">
        <v>12.841722894503976</v>
      </c>
      <c r="AX30" s="24">
        <v>7.0560809706773009</v>
      </c>
      <c r="AY30" s="24">
        <v>0</v>
      </c>
      <c r="AZ30" s="37">
        <v>18.523410823512904</v>
      </c>
      <c r="BA30" s="33">
        <v>0</v>
      </c>
      <c r="BB30" s="24">
        <v>0</v>
      </c>
      <c r="BC30" s="24">
        <v>0</v>
      </c>
      <c r="BD30" s="24">
        <v>0</v>
      </c>
      <c r="BE30" s="37">
        <v>0</v>
      </c>
      <c r="BF30" s="33">
        <v>2.2718916806326011</v>
      </c>
      <c r="BG30" s="24">
        <v>1.7431880954191001</v>
      </c>
      <c r="BH30" s="24">
        <v>0</v>
      </c>
      <c r="BI30" s="24">
        <v>0</v>
      </c>
      <c r="BJ30" s="37">
        <v>1.9568505610317</v>
      </c>
      <c r="BK30" s="42">
        <f t="shared" si="10"/>
        <v>93.993425699483794</v>
      </c>
    </row>
    <row r="31" spans="1:63" x14ac:dyDescent="0.25">
      <c r="A31" s="44"/>
      <c r="B31" s="47" t="s">
        <v>108</v>
      </c>
      <c r="C31" s="31">
        <v>0</v>
      </c>
      <c r="D31" s="24">
        <v>19.8948730756128</v>
      </c>
      <c r="E31" s="24">
        <v>0</v>
      </c>
      <c r="F31" s="24">
        <v>0</v>
      </c>
      <c r="G31" s="37">
        <v>0</v>
      </c>
      <c r="H31" s="33">
        <v>0.90981027235349976</v>
      </c>
      <c r="I31" s="24">
        <v>25.877484569193104</v>
      </c>
      <c r="J31" s="24">
        <v>0</v>
      </c>
      <c r="K31" s="24">
        <v>0</v>
      </c>
      <c r="L31" s="37">
        <v>4.3330223938383003</v>
      </c>
      <c r="M31" s="33">
        <v>0</v>
      </c>
      <c r="N31" s="24">
        <v>0</v>
      </c>
      <c r="O31" s="24">
        <v>0</v>
      </c>
      <c r="P31" s="24">
        <v>0</v>
      </c>
      <c r="Q31" s="37">
        <v>0</v>
      </c>
      <c r="R31" s="33">
        <v>0.30825831628929989</v>
      </c>
      <c r="S31" s="24">
        <v>10.168955038516</v>
      </c>
      <c r="T31" s="24">
        <v>0</v>
      </c>
      <c r="U31" s="24">
        <v>0</v>
      </c>
      <c r="V31" s="37">
        <v>0.19134887441920001</v>
      </c>
      <c r="W31" s="33">
        <v>0</v>
      </c>
      <c r="X31" s="24">
        <v>0</v>
      </c>
      <c r="Y31" s="24">
        <v>0</v>
      </c>
      <c r="Z31" s="24">
        <v>0</v>
      </c>
      <c r="AA31" s="37">
        <v>0</v>
      </c>
      <c r="AB31" s="33">
        <v>2.3489025988691998</v>
      </c>
      <c r="AC31" s="24">
        <v>3.8171078952578004</v>
      </c>
      <c r="AD31" s="24">
        <v>0</v>
      </c>
      <c r="AE31" s="24">
        <v>0</v>
      </c>
      <c r="AF31" s="37">
        <v>3.3938943265799999</v>
      </c>
      <c r="AG31" s="33">
        <v>0</v>
      </c>
      <c r="AH31" s="24">
        <v>0</v>
      </c>
      <c r="AI31" s="24">
        <v>0</v>
      </c>
      <c r="AJ31" s="24">
        <v>0</v>
      </c>
      <c r="AK31" s="37">
        <v>0</v>
      </c>
      <c r="AL31" s="33">
        <v>0.93657471686969995</v>
      </c>
      <c r="AM31" s="24">
        <v>4.3624913356448998</v>
      </c>
      <c r="AN31" s="24">
        <v>15.440304083870799</v>
      </c>
      <c r="AO31" s="24">
        <v>0</v>
      </c>
      <c r="AP31" s="37">
        <v>3.6979917288383</v>
      </c>
      <c r="AQ31" s="33">
        <v>0</v>
      </c>
      <c r="AR31" s="24">
        <v>0</v>
      </c>
      <c r="AS31" s="24">
        <v>0</v>
      </c>
      <c r="AT31" s="24">
        <v>0</v>
      </c>
      <c r="AU31" s="37">
        <v>0</v>
      </c>
      <c r="AV31" s="33">
        <v>4.3431438166340008</v>
      </c>
      <c r="AW31" s="24">
        <v>25.013755837124865</v>
      </c>
      <c r="AX31" s="24">
        <v>0</v>
      </c>
      <c r="AY31" s="24">
        <v>0</v>
      </c>
      <c r="AZ31" s="37">
        <v>15.680330856126503</v>
      </c>
      <c r="BA31" s="33">
        <v>0</v>
      </c>
      <c r="BB31" s="24">
        <v>0</v>
      </c>
      <c r="BC31" s="24">
        <v>0</v>
      </c>
      <c r="BD31" s="24">
        <v>0</v>
      </c>
      <c r="BE31" s="37">
        <v>0</v>
      </c>
      <c r="BF31" s="33">
        <v>1.9328586656077003</v>
      </c>
      <c r="BG31" s="24">
        <v>2.4266415054190995</v>
      </c>
      <c r="BH31" s="24">
        <v>0</v>
      </c>
      <c r="BI31" s="24">
        <v>0</v>
      </c>
      <c r="BJ31" s="37">
        <v>2.5215766841285001</v>
      </c>
      <c r="BK31" s="42">
        <f t="shared" si="10"/>
        <v>147.59932659119357</v>
      </c>
    </row>
    <row r="32" spans="1:63" x14ac:dyDescent="0.25">
      <c r="A32" s="44"/>
      <c r="B32" s="47" t="s">
        <v>125</v>
      </c>
      <c r="C32" s="31">
        <v>0</v>
      </c>
      <c r="D32" s="24">
        <v>0</v>
      </c>
      <c r="E32" s="24">
        <v>0</v>
      </c>
      <c r="F32" s="24">
        <v>0</v>
      </c>
      <c r="G32" s="37">
        <v>0</v>
      </c>
      <c r="H32" s="33">
        <v>0.38408033367569999</v>
      </c>
      <c r="I32" s="24">
        <v>0.44662515238669998</v>
      </c>
      <c r="J32" s="24">
        <v>0</v>
      </c>
      <c r="K32" s="24">
        <v>0</v>
      </c>
      <c r="L32" s="37">
        <v>0.40754625729009997</v>
      </c>
      <c r="M32" s="33">
        <v>0</v>
      </c>
      <c r="N32" s="24">
        <v>0</v>
      </c>
      <c r="O32" s="24">
        <v>0</v>
      </c>
      <c r="P32" s="24">
        <v>0</v>
      </c>
      <c r="Q32" s="37">
        <v>0</v>
      </c>
      <c r="R32" s="33">
        <v>7.8506836676699998E-2</v>
      </c>
      <c r="S32" s="24">
        <v>0</v>
      </c>
      <c r="T32" s="24">
        <v>0</v>
      </c>
      <c r="U32" s="24">
        <v>0</v>
      </c>
      <c r="V32" s="37">
        <v>0</v>
      </c>
      <c r="W32" s="33">
        <v>0</v>
      </c>
      <c r="X32" s="24">
        <v>0</v>
      </c>
      <c r="Y32" s="24">
        <v>0</v>
      </c>
      <c r="Z32" s="24">
        <v>0</v>
      </c>
      <c r="AA32" s="37">
        <v>0</v>
      </c>
      <c r="AB32" s="33">
        <v>0.5773547825469999</v>
      </c>
      <c r="AC32" s="24">
        <v>1.2755940450643002</v>
      </c>
      <c r="AD32" s="24">
        <v>0</v>
      </c>
      <c r="AE32" s="24">
        <v>0</v>
      </c>
      <c r="AF32" s="37">
        <v>0.79923090361269999</v>
      </c>
      <c r="AG32" s="33">
        <v>0</v>
      </c>
      <c r="AH32" s="24">
        <v>0</v>
      </c>
      <c r="AI32" s="24">
        <v>0</v>
      </c>
      <c r="AJ32" s="24">
        <v>0</v>
      </c>
      <c r="AK32" s="37">
        <v>0</v>
      </c>
      <c r="AL32" s="33">
        <v>0.3595980891276</v>
      </c>
      <c r="AM32" s="24">
        <v>0.13668611370940001</v>
      </c>
      <c r="AN32" s="24">
        <v>0</v>
      </c>
      <c r="AO32" s="24">
        <v>0</v>
      </c>
      <c r="AP32" s="37">
        <v>6.2053878580599998E-2</v>
      </c>
      <c r="AQ32" s="33">
        <v>0</v>
      </c>
      <c r="AR32" s="24">
        <v>0</v>
      </c>
      <c r="AS32" s="24">
        <v>0</v>
      </c>
      <c r="AT32" s="24">
        <v>0</v>
      </c>
      <c r="AU32" s="37">
        <v>0</v>
      </c>
      <c r="AV32" s="33">
        <v>6.2373869949737033</v>
      </c>
      <c r="AW32" s="24">
        <v>3.9095407547924066</v>
      </c>
      <c r="AX32" s="24">
        <v>4.8618993516100002E-2</v>
      </c>
      <c r="AY32" s="24">
        <v>0</v>
      </c>
      <c r="AZ32" s="37">
        <v>2.4604553477407998</v>
      </c>
      <c r="BA32" s="33">
        <v>0</v>
      </c>
      <c r="BB32" s="24">
        <v>0</v>
      </c>
      <c r="BC32" s="24">
        <v>0</v>
      </c>
      <c r="BD32" s="24">
        <v>0</v>
      </c>
      <c r="BE32" s="37">
        <v>0</v>
      </c>
      <c r="BF32" s="33">
        <v>2.6279741705000004</v>
      </c>
      <c r="BG32" s="24">
        <v>0.82088685190310007</v>
      </c>
      <c r="BH32" s="24">
        <v>1.4213472903000001E-3</v>
      </c>
      <c r="BI32" s="24">
        <v>0</v>
      </c>
      <c r="BJ32" s="37">
        <v>0.4999541424192</v>
      </c>
      <c r="BK32" s="42">
        <f t="shared" si="10"/>
        <v>21.133514995806411</v>
      </c>
    </row>
    <row r="33" spans="1:64" x14ac:dyDescent="0.25">
      <c r="A33" s="44"/>
      <c r="B33" s="47" t="s">
        <v>109</v>
      </c>
      <c r="C33" s="31">
        <v>0</v>
      </c>
      <c r="D33" s="24">
        <v>0</v>
      </c>
      <c r="E33" s="24">
        <v>0</v>
      </c>
      <c r="F33" s="24">
        <v>0</v>
      </c>
      <c r="G33" s="37">
        <v>0</v>
      </c>
      <c r="H33" s="33">
        <v>6.3492155765147009</v>
      </c>
      <c r="I33" s="24">
        <v>0.29353995887090001</v>
      </c>
      <c r="J33" s="24">
        <v>0</v>
      </c>
      <c r="K33" s="24">
        <v>0</v>
      </c>
      <c r="L33" s="37">
        <v>8.5155285501926983</v>
      </c>
      <c r="M33" s="33">
        <v>0</v>
      </c>
      <c r="N33" s="24">
        <v>0</v>
      </c>
      <c r="O33" s="24">
        <v>0</v>
      </c>
      <c r="P33" s="24">
        <v>0</v>
      </c>
      <c r="Q33" s="37">
        <v>0</v>
      </c>
      <c r="R33" s="33">
        <v>2.0075356333860999</v>
      </c>
      <c r="S33" s="24">
        <v>0</v>
      </c>
      <c r="T33" s="24">
        <v>0</v>
      </c>
      <c r="U33" s="24">
        <v>0</v>
      </c>
      <c r="V33" s="37">
        <v>1.5476810344831999</v>
      </c>
      <c r="W33" s="33">
        <v>0</v>
      </c>
      <c r="X33" s="24">
        <v>0</v>
      </c>
      <c r="Y33" s="24">
        <v>0</v>
      </c>
      <c r="Z33" s="24">
        <v>0</v>
      </c>
      <c r="AA33" s="37">
        <v>0</v>
      </c>
      <c r="AB33" s="33">
        <v>0.73577799086999995</v>
      </c>
      <c r="AC33" s="24">
        <v>0</v>
      </c>
      <c r="AD33" s="24">
        <v>0</v>
      </c>
      <c r="AE33" s="24">
        <v>0</v>
      </c>
      <c r="AF33" s="37">
        <v>2.4971653566122001</v>
      </c>
      <c r="AG33" s="33">
        <v>0</v>
      </c>
      <c r="AH33" s="24">
        <v>0</v>
      </c>
      <c r="AI33" s="24">
        <v>0</v>
      </c>
      <c r="AJ33" s="24">
        <v>0</v>
      </c>
      <c r="AK33" s="37">
        <v>0</v>
      </c>
      <c r="AL33" s="33">
        <v>0.28382216625739998</v>
      </c>
      <c r="AM33" s="24">
        <v>0</v>
      </c>
      <c r="AN33" s="24">
        <v>0</v>
      </c>
      <c r="AO33" s="24">
        <v>0</v>
      </c>
      <c r="AP33" s="37">
        <v>0.78916762738699997</v>
      </c>
      <c r="AQ33" s="33">
        <v>0</v>
      </c>
      <c r="AR33" s="24">
        <v>0</v>
      </c>
      <c r="AS33" s="24">
        <v>0</v>
      </c>
      <c r="AT33" s="24">
        <v>0</v>
      </c>
      <c r="AU33" s="37">
        <v>0</v>
      </c>
      <c r="AV33" s="33">
        <v>5.4139470927674038</v>
      </c>
      <c r="AW33" s="24">
        <v>2.4671222548299999E-2</v>
      </c>
      <c r="AX33" s="24">
        <v>0</v>
      </c>
      <c r="AY33" s="24">
        <v>0</v>
      </c>
      <c r="AZ33" s="37">
        <v>7.4717024641154017</v>
      </c>
      <c r="BA33" s="33">
        <v>0</v>
      </c>
      <c r="BB33" s="24">
        <v>0</v>
      </c>
      <c r="BC33" s="24">
        <v>0</v>
      </c>
      <c r="BD33" s="24">
        <v>0</v>
      </c>
      <c r="BE33" s="37">
        <v>0</v>
      </c>
      <c r="BF33" s="33">
        <v>1.9365505658664999</v>
      </c>
      <c r="BG33" s="24">
        <v>1.290662903E-4</v>
      </c>
      <c r="BH33" s="24">
        <v>0</v>
      </c>
      <c r="BI33" s="24">
        <v>0</v>
      </c>
      <c r="BJ33" s="37">
        <v>1.7021415619991997</v>
      </c>
      <c r="BK33" s="42">
        <f t="shared" si="10"/>
        <v>39.568575868161304</v>
      </c>
    </row>
    <row r="34" spans="1:64" x14ac:dyDescent="0.25">
      <c r="A34" s="44"/>
      <c r="B34" s="47" t="s">
        <v>110</v>
      </c>
      <c r="C34" s="31">
        <v>0</v>
      </c>
      <c r="D34" s="24">
        <v>0</v>
      </c>
      <c r="E34" s="24">
        <v>0</v>
      </c>
      <c r="F34" s="24">
        <v>0</v>
      </c>
      <c r="G34" s="37">
        <v>0</v>
      </c>
      <c r="H34" s="33">
        <v>0.73851755790200013</v>
      </c>
      <c r="I34" s="24">
        <v>0.28166387787090003</v>
      </c>
      <c r="J34" s="24">
        <v>0</v>
      </c>
      <c r="K34" s="24">
        <v>0</v>
      </c>
      <c r="L34" s="37">
        <v>1.6693549168384001</v>
      </c>
      <c r="M34" s="33">
        <v>0</v>
      </c>
      <c r="N34" s="24">
        <v>0</v>
      </c>
      <c r="O34" s="24">
        <v>0</v>
      </c>
      <c r="P34" s="24">
        <v>0</v>
      </c>
      <c r="Q34" s="37">
        <v>0</v>
      </c>
      <c r="R34" s="33">
        <v>0.30320174912780001</v>
      </c>
      <c r="S34" s="24">
        <v>0</v>
      </c>
      <c r="T34" s="24">
        <v>0</v>
      </c>
      <c r="U34" s="24">
        <v>0</v>
      </c>
      <c r="V34" s="37">
        <v>0.3172639271612</v>
      </c>
      <c r="W34" s="33">
        <v>0</v>
      </c>
      <c r="X34" s="24">
        <v>0</v>
      </c>
      <c r="Y34" s="24">
        <v>0</v>
      </c>
      <c r="Z34" s="24">
        <v>0</v>
      </c>
      <c r="AA34" s="37">
        <v>0</v>
      </c>
      <c r="AB34" s="33">
        <v>0.3176318803216</v>
      </c>
      <c r="AC34" s="24">
        <v>0.3206993037741</v>
      </c>
      <c r="AD34" s="24">
        <v>0</v>
      </c>
      <c r="AE34" s="24">
        <v>0</v>
      </c>
      <c r="AF34" s="37">
        <v>0.27495710612890001</v>
      </c>
      <c r="AG34" s="33">
        <v>0</v>
      </c>
      <c r="AH34" s="24">
        <v>0</v>
      </c>
      <c r="AI34" s="24">
        <v>0</v>
      </c>
      <c r="AJ34" s="24">
        <v>0</v>
      </c>
      <c r="AK34" s="37">
        <v>0</v>
      </c>
      <c r="AL34" s="33">
        <v>0.33773779141819993</v>
      </c>
      <c r="AM34" s="24">
        <v>4.0295360967699999E-2</v>
      </c>
      <c r="AN34" s="24">
        <v>0</v>
      </c>
      <c r="AO34" s="24">
        <v>0</v>
      </c>
      <c r="AP34" s="37">
        <v>2.1459007018062004</v>
      </c>
      <c r="AQ34" s="33">
        <v>0</v>
      </c>
      <c r="AR34" s="24">
        <v>0</v>
      </c>
      <c r="AS34" s="24">
        <v>0</v>
      </c>
      <c r="AT34" s="24">
        <v>0</v>
      </c>
      <c r="AU34" s="37">
        <v>0</v>
      </c>
      <c r="AV34" s="33">
        <v>7.249483078553391</v>
      </c>
      <c r="AW34" s="24">
        <v>2.1725163730175643</v>
      </c>
      <c r="AX34" s="24">
        <v>0</v>
      </c>
      <c r="AY34" s="24">
        <v>0</v>
      </c>
      <c r="AZ34" s="37">
        <v>2.7418295570950999</v>
      </c>
      <c r="BA34" s="33">
        <v>0</v>
      </c>
      <c r="BB34" s="24">
        <v>0</v>
      </c>
      <c r="BC34" s="24">
        <v>0</v>
      </c>
      <c r="BD34" s="24">
        <v>0</v>
      </c>
      <c r="BE34" s="37">
        <v>0</v>
      </c>
      <c r="BF34" s="33">
        <v>2.687838167533199</v>
      </c>
      <c r="BG34" s="24">
        <v>0.10169713793540001</v>
      </c>
      <c r="BH34" s="24">
        <v>0</v>
      </c>
      <c r="BI34" s="24">
        <v>0</v>
      </c>
      <c r="BJ34" s="37">
        <v>6.3825921999900004E-2</v>
      </c>
      <c r="BK34" s="42">
        <f t="shared" si="10"/>
        <v>21.764414409451557</v>
      </c>
    </row>
    <row r="35" spans="1:64" x14ac:dyDescent="0.25">
      <c r="A35" s="44"/>
      <c r="B35" s="47" t="s">
        <v>111</v>
      </c>
      <c r="C35" s="31">
        <v>0</v>
      </c>
      <c r="D35" s="24">
        <v>10.434954284741899</v>
      </c>
      <c r="E35" s="24">
        <v>0</v>
      </c>
      <c r="F35" s="24">
        <v>0</v>
      </c>
      <c r="G35" s="37">
        <v>0</v>
      </c>
      <c r="H35" s="33">
        <v>0.5776549637409002</v>
      </c>
      <c r="I35" s="24">
        <v>19.026379570870695</v>
      </c>
      <c r="J35" s="24">
        <v>0</v>
      </c>
      <c r="K35" s="24">
        <v>0</v>
      </c>
      <c r="L35" s="37">
        <v>5.7566465105158002</v>
      </c>
      <c r="M35" s="33">
        <v>0</v>
      </c>
      <c r="N35" s="24">
        <v>0</v>
      </c>
      <c r="O35" s="24">
        <v>0</v>
      </c>
      <c r="P35" s="24">
        <v>0</v>
      </c>
      <c r="Q35" s="37">
        <v>0</v>
      </c>
      <c r="R35" s="33">
        <v>0.18303462461260001</v>
      </c>
      <c r="S35" s="24">
        <v>11.8715146023548</v>
      </c>
      <c r="T35" s="24">
        <v>0</v>
      </c>
      <c r="U35" s="24">
        <v>0</v>
      </c>
      <c r="V35" s="37">
        <v>0.29931691425779999</v>
      </c>
      <c r="W35" s="33">
        <v>0</v>
      </c>
      <c r="X35" s="24">
        <v>0</v>
      </c>
      <c r="Y35" s="24">
        <v>0</v>
      </c>
      <c r="Z35" s="24">
        <v>0</v>
      </c>
      <c r="AA35" s="37">
        <v>0</v>
      </c>
      <c r="AB35" s="33">
        <v>0.26501561274159996</v>
      </c>
      <c r="AC35" s="24">
        <v>0</v>
      </c>
      <c r="AD35" s="24">
        <v>0</v>
      </c>
      <c r="AE35" s="24">
        <v>0</v>
      </c>
      <c r="AF35" s="37">
        <v>0.53969806109670004</v>
      </c>
      <c r="AG35" s="33">
        <v>0</v>
      </c>
      <c r="AH35" s="24">
        <v>0</v>
      </c>
      <c r="AI35" s="24">
        <v>0</v>
      </c>
      <c r="AJ35" s="24">
        <v>0</v>
      </c>
      <c r="AK35" s="37">
        <v>0</v>
      </c>
      <c r="AL35" s="33">
        <v>4.9533628580500005E-2</v>
      </c>
      <c r="AM35" s="24">
        <v>0</v>
      </c>
      <c r="AN35" s="24">
        <v>0</v>
      </c>
      <c r="AO35" s="24">
        <v>0</v>
      </c>
      <c r="AP35" s="37">
        <v>1.6094739580599999E-2</v>
      </c>
      <c r="AQ35" s="33">
        <v>0</v>
      </c>
      <c r="AR35" s="24">
        <v>0</v>
      </c>
      <c r="AS35" s="24">
        <v>0</v>
      </c>
      <c r="AT35" s="24">
        <v>0</v>
      </c>
      <c r="AU35" s="37">
        <v>0</v>
      </c>
      <c r="AV35" s="33">
        <v>3.0095372657031993</v>
      </c>
      <c r="AW35" s="24">
        <v>5.9835268794833993</v>
      </c>
      <c r="AX35" s="24">
        <v>0</v>
      </c>
      <c r="AY35" s="24">
        <v>0</v>
      </c>
      <c r="AZ35" s="37">
        <v>14.943270567788851</v>
      </c>
      <c r="BA35" s="33">
        <v>0</v>
      </c>
      <c r="BB35" s="24">
        <v>0</v>
      </c>
      <c r="BC35" s="24">
        <v>0</v>
      </c>
      <c r="BD35" s="24">
        <v>0</v>
      </c>
      <c r="BE35" s="37">
        <v>0</v>
      </c>
      <c r="BF35" s="33">
        <v>1.3587613448017</v>
      </c>
      <c r="BG35" s="24">
        <v>0.18011506922580001</v>
      </c>
      <c r="BH35" s="24">
        <v>0</v>
      </c>
      <c r="BI35" s="24">
        <v>0</v>
      </c>
      <c r="BJ35" s="37">
        <v>0.14989003009670002</v>
      </c>
      <c r="BK35" s="42">
        <f t="shared" si="10"/>
        <v>74.644944670193553</v>
      </c>
    </row>
    <row r="36" spans="1:64" x14ac:dyDescent="0.25">
      <c r="A36" s="44"/>
      <c r="B36" s="49" t="s">
        <v>89</v>
      </c>
      <c r="C36" s="27">
        <f>SUM(C28:C35)</f>
        <v>0</v>
      </c>
      <c r="D36" s="25">
        <f t="shared" ref="D36:BJ36" si="11">SUM(D28:D35)</f>
        <v>72.783525727354501</v>
      </c>
      <c r="E36" s="25">
        <f t="shared" si="11"/>
        <v>0</v>
      </c>
      <c r="F36" s="25">
        <f t="shared" si="11"/>
        <v>0</v>
      </c>
      <c r="G36" s="38">
        <f t="shared" si="11"/>
        <v>0</v>
      </c>
      <c r="H36" s="34">
        <f t="shared" si="11"/>
        <v>12.338691454633601</v>
      </c>
      <c r="I36" s="25">
        <f t="shared" si="11"/>
        <v>135.69129621586791</v>
      </c>
      <c r="J36" s="25">
        <f t="shared" si="11"/>
        <v>5.7133649364514003</v>
      </c>
      <c r="K36" s="25">
        <f t="shared" si="11"/>
        <v>0</v>
      </c>
      <c r="L36" s="38">
        <f t="shared" si="11"/>
        <v>71.0645306551896</v>
      </c>
      <c r="M36" s="34">
        <f t="shared" si="11"/>
        <v>0</v>
      </c>
      <c r="N36" s="25">
        <f t="shared" si="11"/>
        <v>0</v>
      </c>
      <c r="O36" s="25">
        <f t="shared" si="11"/>
        <v>0</v>
      </c>
      <c r="P36" s="25">
        <f t="shared" si="11"/>
        <v>0</v>
      </c>
      <c r="Q36" s="38">
        <f t="shared" si="11"/>
        <v>0</v>
      </c>
      <c r="R36" s="34">
        <f t="shared" si="11"/>
        <v>4.5314590887979005</v>
      </c>
      <c r="S36" s="25">
        <f t="shared" si="11"/>
        <v>38.320873662580198</v>
      </c>
      <c r="T36" s="25">
        <f t="shared" si="11"/>
        <v>0.9049341634193</v>
      </c>
      <c r="U36" s="25">
        <f t="shared" si="11"/>
        <v>0</v>
      </c>
      <c r="V36" s="38">
        <f t="shared" si="11"/>
        <v>5.9097931164815005</v>
      </c>
      <c r="W36" s="34">
        <f t="shared" si="11"/>
        <v>0</v>
      </c>
      <c r="X36" s="25">
        <f t="shared" si="11"/>
        <v>0</v>
      </c>
      <c r="Y36" s="25">
        <f t="shared" si="11"/>
        <v>0</v>
      </c>
      <c r="Z36" s="25">
        <f t="shared" si="11"/>
        <v>0</v>
      </c>
      <c r="AA36" s="38">
        <f t="shared" si="11"/>
        <v>0</v>
      </c>
      <c r="AB36" s="34">
        <f t="shared" si="11"/>
        <v>5.8811532431525002</v>
      </c>
      <c r="AC36" s="25">
        <f t="shared" si="11"/>
        <v>8.0506134379018004</v>
      </c>
      <c r="AD36" s="25">
        <f t="shared" si="11"/>
        <v>0</v>
      </c>
      <c r="AE36" s="25">
        <f t="shared" si="11"/>
        <v>0</v>
      </c>
      <c r="AF36" s="38">
        <f t="shared" si="11"/>
        <v>11.324443951061902</v>
      </c>
      <c r="AG36" s="34">
        <f t="shared" si="11"/>
        <v>0</v>
      </c>
      <c r="AH36" s="25">
        <f t="shared" si="11"/>
        <v>0</v>
      </c>
      <c r="AI36" s="25">
        <f t="shared" si="11"/>
        <v>0</v>
      </c>
      <c r="AJ36" s="25">
        <f t="shared" si="11"/>
        <v>0</v>
      </c>
      <c r="AK36" s="38">
        <f t="shared" si="11"/>
        <v>0</v>
      </c>
      <c r="AL36" s="34">
        <f t="shared" si="11"/>
        <v>2.6896621727028003</v>
      </c>
      <c r="AM36" s="25">
        <f t="shared" si="11"/>
        <v>5.8844557897409997</v>
      </c>
      <c r="AN36" s="25">
        <f t="shared" si="11"/>
        <v>25.549212181548199</v>
      </c>
      <c r="AO36" s="25">
        <f t="shared" si="11"/>
        <v>0</v>
      </c>
      <c r="AP36" s="38">
        <f t="shared" si="11"/>
        <v>7.8702786750633003</v>
      </c>
      <c r="AQ36" s="34">
        <f t="shared" si="11"/>
        <v>0</v>
      </c>
      <c r="AR36" s="25">
        <f t="shared" si="11"/>
        <v>0</v>
      </c>
      <c r="AS36" s="25">
        <f t="shared" si="11"/>
        <v>0</v>
      </c>
      <c r="AT36" s="25">
        <f t="shared" si="11"/>
        <v>0</v>
      </c>
      <c r="AU36" s="38">
        <f t="shared" si="11"/>
        <v>0</v>
      </c>
      <c r="AV36" s="34">
        <f t="shared" si="11"/>
        <v>47.162857821966199</v>
      </c>
      <c r="AW36" s="25">
        <f t="shared" si="11"/>
        <v>129.64181517302109</v>
      </c>
      <c r="AX36" s="25">
        <f t="shared" si="11"/>
        <v>7.1104891795159011</v>
      </c>
      <c r="AY36" s="25">
        <f t="shared" si="11"/>
        <v>0</v>
      </c>
      <c r="AZ36" s="38">
        <f t="shared" si="11"/>
        <v>126.79680178214605</v>
      </c>
      <c r="BA36" s="34">
        <f t="shared" si="11"/>
        <v>0</v>
      </c>
      <c r="BB36" s="25">
        <f t="shared" si="11"/>
        <v>0</v>
      </c>
      <c r="BC36" s="25">
        <f t="shared" si="11"/>
        <v>0</v>
      </c>
      <c r="BD36" s="25">
        <f t="shared" si="11"/>
        <v>0</v>
      </c>
      <c r="BE36" s="38">
        <f t="shared" si="11"/>
        <v>0</v>
      </c>
      <c r="BF36" s="34">
        <f t="shared" si="11"/>
        <v>17.798140315280101</v>
      </c>
      <c r="BG36" s="25">
        <f t="shared" si="11"/>
        <v>16.499889489643795</v>
      </c>
      <c r="BH36" s="25">
        <f t="shared" si="11"/>
        <v>4.1875312201288999</v>
      </c>
      <c r="BI36" s="25">
        <f t="shared" si="11"/>
        <v>0</v>
      </c>
      <c r="BJ36" s="38">
        <f t="shared" si="11"/>
        <v>11.443000060866801</v>
      </c>
      <c r="BK36" s="41">
        <f t="shared" si="10"/>
        <v>775.14881351451618</v>
      </c>
      <c r="BL36" s="15"/>
    </row>
    <row r="37" spans="1:64" x14ac:dyDescent="0.25">
      <c r="A37" s="44"/>
      <c r="B37" s="49" t="s">
        <v>79</v>
      </c>
      <c r="C37" s="27">
        <f t="shared" ref="C37:AH37" si="12">C9+C12+C20+C23+C26+C36</f>
        <v>0</v>
      </c>
      <c r="D37" s="25">
        <f t="shared" si="12"/>
        <v>161.69233740103141</v>
      </c>
      <c r="E37" s="25">
        <f t="shared" si="12"/>
        <v>0</v>
      </c>
      <c r="F37" s="25">
        <f t="shared" si="12"/>
        <v>0</v>
      </c>
      <c r="G37" s="38">
        <f t="shared" si="12"/>
        <v>0</v>
      </c>
      <c r="H37" s="34">
        <f t="shared" si="12"/>
        <v>15.303505098758601</v>
      </c>
      <c r="I37" s="25">
        <f t="shared" si="12"/>
        <v>618.5504410160911</v>
      </c>
      <c r="J37" s="25">
        <f t="shared" si="12"/>
        <v>561.86743035609538</v>
      </c>
      <c r="K37" s="25">
        <f t="shared" si="12"/>
        <v>0</v>
      </c>
      <c r="L37" s="38">
        <f t="shared" si="12"/>
        <v>96.559682627348394</v>
      </c>
      <c r="M37" s="34">
        <f t="shared" si="12"/>
        <v>0</v>
      </c>
      <c r="N37" s="25">
        <f t="shared" si="12"/>
        <v>0</v>
      </c>
      <c r="O37" s="25">
        <f t="shared" si="12"/>
        <v>0</v>
      </c>
      <c r="P37" s="25">
        <f t="shared" si="12"/>
        <v>0</v>
      </c>
      <c r="Q37" s="38">
        <f t="shared" si="12"/>
        <v>0</v>
      </c>
      <c r="R37" s="34">
        <f t="shared" si="12"/>
        <v>5.1274427141502006</v>
      </c>
      <c r="S37" s="25">
        <f t="shared" si="12"/>
        <v>71.763821148644183</v>
      </c>
      <c r="T37" s="25">
        <f t="shared" si="12"/>
        <v>4.2436722786449002</v>
      </c>
      <c r="U37" s="25">
        <f t="shared" si="12"/>
        <v>0</v>
      </c>
      <c r="V37" s="38">
        <f t="shared" si="12"/>
        <v>9.1271684481258006</v>
      </c>
      <c r="W37" s="34">
        <f t="shared" si="12"/>
        <v>0</v>
      </c>
      <c r="X37" s="25">
        <f t="shared" si="12"/>
        <v>0</v>
      </c>
      <c r="Y37" s="25">
        <f t="shared" si="12"/>
        <v>0</v>
      </c>
      <c r="Z37" s="25">
        <f t="shared" si="12"/>
        <v>0</v>
      </c>
      <c r="AA37" s="38">
        <f t="shared" si="12"/>
        <v>0</v>
      </c>
      <c r="AB37" s="34">
        <f t="shared" si="12"/>
        <v>7.2791194956670999</v>
      </c>
      <c r="AC37" s="25">
        <f t="shared" si="12"/>
        <v>124.40307634141689</v>
      </c>
      <c r="AD37" s="25">
        <f t="shared" si="12"/>
        <v>0</v>
      </c>
      <c r="AE37" s="25">
        <f t="shared" si="12"/>
        <v>0</v>
      </c>
      <c r="AF37" s="38">
        <f t="shared" si="12"/>
        <v>14.013567637286402</v>
      </c>
      <c r="AG37" s="34">
        <f t="shared" si="12"/>
        <v>0</v>
      </c>
      <c r="AH37" s="25">
        <f t="shared" si="12"/>
        <v>0</v>
      </c>
      <c r="AI37" s="25">
        <f t="shared" ref="AI37:BJ37" si="13">AI9+AI12+AI20+AI23+AI26+AI36</f>
        <v>0</v>
      </c>
      <c r="AJ37" s="25">
        <f t="shared" si="13"/>
        <v>0</v>
      </c>
      <c r="AK37" s="38">
        <f t="shared" si="13"/>
        <v>0</v>
      </c>
      <c r="AL37" s="34">
        <f t="shared" si="13"/>
        <v>3.2096157351209005</v>
      </c>
      <c r="AM37" s="25">
        <f t="shared" si="13"/>
        <v>71.695946141965891</v>
      </c>
      <c r="AN37" s="25">
        <f t="shared" si="13"/>
        <v>26.3536687757416</v>
      </c>
      <c r="AO37" s="25">
        <f t="shared" si="13"/>
        <v>0</v>
      </c>
      <c r="AP37" s="38">
        <f t="shared" si="13"/>
        <v>9.1796263880306004</v>
      </c>
      <c r="AQ37" s="34">
        <f t="shared" si="13"/>
        <v>0</v>
      </c>
      <c r="AR37" s="25">
        <f t="shared" si="13"/>
        <v>7.7429444929353997</v>
      </c>
      <c r="AS37" s="25">
        <f t="shared" si="13"/>
        <v>0</v>
      </c>
      <c r="AT37" s="25">
        <f t="shared" si="13"/>
        <v>0</v>
      </c>
      <c r="AU37" s="38">
        <f t="shared" si="13"/>
        <v>0</v>
      </c>
      <c r="AV37" s="34">
        <f t="shared" si="13"/>
        <v>56.471451498298705</v>
      </c>
      <c r="AW37" s="25">
        <f t="shared" si="13"/>
        <v>669.44986843308516</v>
      </c>
      <c r="AX37" s="25">
        <f t="shared" si="13"/>
        <v>86.594615604481362</v>
      </c>
      <c r="AY37" s="25">
        <f t="shared" si="13"/>
        <v>0</v>
      </c>
      <c r="AZ37" s="38">
        <f t="shared" si="13"/>
        <v>180.20339865156711</v>
      </c>
      <c r="BA37" s="34">
        <f t="shared" si="13"/>
        <v>0</v>
      </c>
      <c r="BB37" s="25">
        <f t="shared" si="13"/>
        <v>0</v>
      </c>
      <c r="BC37" s="25">
        <f t="shared" si="13"/>
        <v>0</v>
      </c>
      <c r="BD37" s="25">
        <f t="shared" si="13"/>
        <v>0</v>
      </c>
      <c r="BE37" s="38">
        <f t="shared" si="13"/>
        <v>0</v>
      </c>
      <c r="BF37" s="34">
        <f t="shared" si="13"/>
        <v>21.504613360462002</v>
      </c>
      <c r="BG37" s="25">
        <f t="shared" si="13"/>
        <v>52.87153446241669</v>
      </c>
      <c r="BH37" s="25">
        <f t="shared" si="13"/>
        <v>4.2389886243224</v>
      </c>
      <c r="BI37" s="25">
        <f t="shared" si="13"/>
        <v>0</v>
      </c>
      <c r="BJ37" s="38">
        <f t="shared" si="13"/>
        <v>21.084725845961898</v>
      </c>
      <c r="BK37" s="41">
        <f t="shared" si="10"/>
        <v>2900.5322625776498</v>
      </c>
    </row>
    <row r="38" spans="1:64" ht="3.75" customHeight="1" x14ac:dyDescent="0.25">
      <c r="A38" s="44"/>
      <c r="B38" s="51"/>
      <c r="C38" s="88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</row>
    <row r="39" spans="1:64" x14ac:dyDescent="0.25">
      <c r="A39" s="44" t="s">
        <v>1</v>
      </c>
      <c r="B39" s="46" t="s">
        <v>7</v>
      </c>
      <c r="C39" s="88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</row>
    <row r="40" spans="1:64" s="9" customFormat="1" x14ac:dyDescent="0.25">
      <c r="A40" s="44" t="s">
        <v>75</v>
      </c>
      <c r="B40" s="47" t="s">
        <v>2</v>
      </c>
      <c r="C40" s="9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  <c r="BI40" s="96"/>
      <c r="BJ40" s="96"/>
      <c r="BK40" s="96"/>
    </row>
    <row r="41" spans="1:64" s="9" customFormat="1" x14ac:dyDescent="0.25">
      <c r="A41" s="44"/>
      <c r="B41" s="47" t="s">
        <v>112</v>
      </c>
      <c r="C41" s="31">
        <v>0</v>
      </c>
      <c r="D41" s="24">
        <v>0</v>
      </c>
      <c r="E41" s="24">
        <v>0</v>
      </c>
      <c r="F41" s="24">
        <v>0</v>
      </c>
      <c r="G41" s="37">
        <v>0</v>
      </c>
      <c r="H41" s="33">
        <v>17.796225387931699</v>
      </c>
      <c r="I41" s="24">
        <v>0.51901740332219992</v>
      </c>
      <c r="J41" s="24">
        <v>0</v>
      </c>
      <c r="K41" s="24">
        <v>0</v>
      </c>
      <c r="L41" s="37">
        <v>2.1006806031999999E-2</v>
      </c>
      <c r="M41" s="33">
        <v>0</v>
      </c>
      <c r="N41" s="24">
        <v>0</v>
      </c>
      <c r="O41" s="24">
        <v>0</v>
      </c>
      <c r="P41" s="24">
        <v>0</v>
      </c>
      <c r="Q41" s="37">
        <v>0</v>
      </c>
      <c r="R41" s="33">
        <v>8.5863929896081004</v>
      </c>
      <c r="S41" s="24">
        <v>2.5238941225700001E-2</v>
      </c>
      <c r="T41" s="24">
        <v>0</v>
      </c>
      <c r="U41" s="24">
        <v>0</v>
      </c>
      <c r="V41" s="37">
        <v>3.7740017451000002E-2</v>
      </c>
      <c r="W41" s="33">
        <v>0</v>
      </c>
      <c r="X41" s="24">
        <v>0</v>
      </c>
      <c r="Y41" s="24">
        <v>0</v>
      </c>
      <c r="Z41" s="24">
        <v>0</v>
      </c>
      <c r="AA41" s="37">
        <v>0</v>
      </c>
      <c r="AB41" s="33">
        <v>6.9290540154487994</v>
      </c>
      <c r="AC41" s="24">
        <v>9.5831702322399986E-2</v>
      </c>
      <c r="AD41" s="24">
        <v>0</v>
      </c>
      <c r="AE41" s="24">
        <v>0</v>
      </c>
      <c r="AF41" s="37">
        <v>0.17095268667709998</v>
      </c>
      <c r="AG41" s="33">
        <v>0</v>
      </c>
      <c r="AH41" s="24">
        <v>0</v>
      </c>
      <c r="AI41" s="24">
        <v>0</v>
      </c>
      <c r="AJ41" s="24">
        <v>0</v>
      </c>
      <c r="AK41" s="37">
        <v>0</v>
      </c>
      <c r="AL41" s="33">
        <v>6.5887473151900986</v>
      </c>
      <c r="AM41" s="24">
        <v>2.2009455225399998E-2</v>
      </c>
      <c r="AN41" s="24">
        <v>0</v>
      </c>
      <c r="AO41" s="24">
        <v>0</v>
      </c>
      <c r="AP41" s="37">
        <v>3.07836037096E-2</v>
      </c>
      <c r="AQ41" s="33">
        <v>0</v>
      </c>
      <c r="AR41" s="24">
        <v>0</v>
      </c>
      <c r="AS41" s="24">
        <v>0</v>
      </c>
      <c r="AT41" s="24">
        <v>0</v>
      </c>
      <c r="AU41" s="37">
        <v>0</v>
      </c>
      <c r="AV41" s="33">
        <v>160.77044201956969</v>
      </c>
      <c r="AW41" s="24">
        <v>0.64654837422400002</v>
      </c>
      <c r="AX41" s="24">
        <v>0</v>
      </c>
      <c r="AY41" s="24">
        <v>0</v>
      </c>
      <c r="AZ41" s="37">
        <v>2.3034105527072999</v>
      </c>
      <c r="BA41" s="33">
        <v>0</v>
      </c>
      <c r="BB41" s="24">
        <v>0</v>
      </c>
      <c r="BC41" s="24">
        <v>0</v>
      </c>
      <c r="BD41" s="24">
        <v>0</v>
      </c>
      <c r="BE41" s="37">
        <v>0</v>
      </c>
      <c r="BF41" s="33">
        <v>80.710258980549412</v>
      </c>
      <c r="BG41" s="24">
        <v>7.1089003282572012</v>
      </c>
      <c r="BH41" s="24">
        <v>0</v>
      </c>
      <c r="BI41" s="24">
        <v>0</v>
      </c>
      <c r="BJ41" s="37">
        <v>0.1497687496123</v>
      </c>
      <c r="BK41" s="42">
        <f t="shared" ref="BK41:BK43" si="14">SUM(C41:BJ41)</f>
        <v>292.51232932906402</v>
      </c>
    </row>
    <row r="42" spans="1:64" s="9" customFormat="1" x14ac:dyDescent="0.25">
      <c r="A42" s="44"/>
      <c r="B42" s="48" t="s">
        <v>113</v>
      </c>
      <c r="C42" s="31">
        <v>0</v>
      </c>
      <c r="D42" s="24">
        <v>0</v>
      </c>
      <c r="E42" s="24">
        <v>0</v>
      </c>
      <c r="F42" s="24">
        <v>0</v>
      </c>
      <c r="G42" s="37">
        <v>0</v>
      </c>
      <c r="H42" s="33">
        <v>60.742649591448796</v>
      </c>
      <c r="I42" s="24">
        <v>0.4729643845805</v>
      </c>
      <c r="J42" s="24">
        <v>0</v>
      </c>
      <c r="K42" s="24">
        <v>0</v>
      </c>
      <c r="L42" s="37">
        <v>9.3748552322200002E-2</v>
      </c>
      <c r="M42" s="33">
        <v>0</v>
      </c>
      <c r="N42" s="24">
        <v>0</v>
      </c>
      <c r="O42" s="24">
        <v>0</v>
      </c>
      <c r="P42" s="24">
        <v>0</v>
      </c>
      <c r="Q42" s="37">
        <v>0</v>
      </c>
      <c r="R42" s="33">
        <v>51.136411268092793</v>
      </c>
      <c r="S42" s="24">
        <v>2.4034024387000003E-2</v>
      </c>
      <c r="T42" s="24">
        <v>0</v>
      </c>
      <c r="U42" s="24">
        <v>0</v>
      </c>
      <c r="V42" s="37">
        <v>6.9736150676599995E-2</v>
      </c>
      <c r="W42" s="33">
        <v>0</v>
      </c>
      <c r="X42" s="24">
        <v>0</v>
      </c>
      <c r="Y42" s="24">
        <v>0</v>
      </c>
      <c r="Z42" s="24">
        <v>0</v>
      </c>
      <c r="AA42" s="37">
        <v>0</v>
      </c>
      <c r="AB42" s="33">
        <v>8.6872610679650997</v>
      </c>
      <c r="AC42" s="24">
        <v>0.70435430048350012</v>
      </c>
      <c r="AD42" s="24">
        <v>0</v>
      </c>
      <c r="AE42" s="24">
        <v>0</v>
      </c>
      <c r="AF42" s="37">
        <v>0.97461590412870014</v>
      </c>
      <c r="AG42" s="33">
        <v>0</v>
      </c>
      <c r="AH42" s="24">
        <v>0</v>
      </c>
      <c r="AI42" s="24">
        <v>0</v>
      </c>
      <c r="AJ42" s="24">
        <v>0</v>
      </c>
      <c r="AK42" s="37">
        <v>0</v>
      </c>
      <c r="AL42" s="33">
        <v>10.2179318918677</v>
      </c>
      <c r="AM42" s="24">
        <v>9.2745559870899996E-2</v>
      </c>
      <c r="AN42" s="24">
        <v>0</v>
      </c>
      <c r="AO42" s="24">
        <v>0</v>
      </c>
      <c r="AP42" s="37">
        <v>0.2144525500966</v>
      </c>
      <c r="AQ42" s="33">
        <v>0</v>
      </c>
      <c r="AR42" s="24">
        <v>0</v>
      </c>
      <c r="AS42" s="24">
        <v>0</v>
      </c>
      <c r="AT42" s="24">
        <v>0</v>
      </c>
      <c r="AU42" s="37">
        <v>0</v>
      </c>
      <c r="AV42" s="33">
        <v>62.316017490543707</v>
      </c>
      <c r="AW42" s="24">
        <v>1.0981466769350001</v>
      </c>
      <c r="AX42" s="24">
        <v>0</v>
      </c>
      <c r="AY42" s="24">
        <v>0</v>
      </c>
      <c r="AZ42" s="37">
        <v>3.3227947100292989</v>
      </c>
      <c r="BA42" s="33">
        <v>0</v>
      </c>
      <c r="BB42" s="24">
        <v>0</v>
      </c>
      <c r="BC42" s="24">
        <v>0</v>
      </c>
      <c r="BD42" s="24">
        <v>0</v>
      </c>
      <c r="BE42" s="37">
        <v>0</v>
      </c>
      <c r="BF42" s="33">
        <v>34.704766710347002</v>
      </c>
      <c r="BG42" s="24">
        <v>0.1009742520644</v>
      </c>
      <c r="BH42" s="24">
        <v>0</v>
      </c>
      <c r="BI42" s="24">
        <v>0</v>
      </c>
      <c r="BJ42" s="37">
        <v>0.14438697835440001</v>
      </c>
      <c r="BK42" s="42">
        <f t="shared" si="14"/>
        <v>235.11799206419417</v>
      </c>
    </row>
    <row r="43" spans="1:64" s="9" customFormat="1" x14ac:dyDescent="0.25">
      <c r="A43" s="44"/>
      <c r="B43" s="49" t="s">
        <v>84</v>
      </c>
      <c r="C43" s="32">
        <f>SUM(C41:C42)</f>
        <v>0</v>
      </c>
      <c r="D43" s="26">
        <f t="shared" ref="D43:BJ43" si="15">SUM(D41:D42)</f>
        <v>0</v>
      </c>
      <c r="E43" s="26">
        <f t="shared" si="15"/>
        <v>0</v>
      </c>
      <c r="F43" s="26">
        <f t="shared" si="15"/>
        <v>0</v>
      </c>
      <c r="G43" s="39">
        <f t="shared" si="15"/>
        <v>0</v>
      </c>
      <c r="H43" s="35">
        <f t="shared" si="15"/>
        <v>78.538874979380495</v>
      </c>
      <c r="I43" s="26">
        <f t="shared" si="15"/>
        <v>0.99198178790269997</v>
      </c>
      <c r="J43" s="26">
        <f t="shared" si="15"/>
        <v>0</v>
      </c>
      <c r="K43" s="26">
        <f t="shared" si="15"/>
        <v>0</v>
      </c>
      <c r="L43" s="39">
        <f t="shared" si="15"/>
        <v>0.1147553583542</v>
      </c>
      <c r="M43" s="35">
        <f t="shared" si="15"/>
        <v>0</v>
      </c>
      <c r="N43" s="26">
        <f t="shared" si="15"/>
        <v>0</v>
      </c>
      <c r="O43" s="26">
        <f t="shared" si="15"/>
        <v>0</v>
      </c>
      <c r="P43" s="26">
        <f t="shared" si="15"/>
        <v>0</v>
      </c>
      <c r="Q43" s="39">
        <f t="shared" si="15"/>
        <v>0</v>
      </c>
      <c r="R43" s="35">
        <f t="shared" si="15"/>
        <v>59.722804257700894</v>
      </c>
      <c r="S43" s="26">
        <f t="shared" si="15"/>
        <v>4.9272965612700004E-2</v>
      </c>
      <c r="T43" s="26">
        <f t="shared" si="15"/>
        <v>0</v>
      </c>
      <c r="U43" s="26">
        <f t="shared" si="15"/>
        <v>0</v>
      </c>
      <c r="V43" s="39">
        <f t="shared" si="15"/>
        <v>0.1074761681276</v>
      </c>
      <c r="W43" s="35">
        <f t="shared" si="15"/>
        <v>0</v>
      </c>
      <c r="X43" s="26">
        <f t="shared" si="15"/>
        <v>0</v>
      </c>
      <c r="Y43" s="26">
        <f t="shared" si="15"/>
        <v>0</v>
      </c>
      <c r="Z43" s="26">
        <f t="shared" si="15"/>
        <v>0</v>
      </c>
      <c r="AA43" s="39">
        <f t="shared" si="15"/>
        <v>0</v>
      </c>
      <c r="AB43" s="35">
        <f t="shared" si="15"/>
        <v>15.616315083413898</v>
      </c>
      <c r="AC43" s="26">
        <f t="shared" si="15"/>
        <v>0.80018600280590013</v>
      </c>
      <c r="AD43" s="26">
        <f t="shared" si="15"/>
        <v>0</v>
      </c>
      <c r="AE43" s="26">
        <f t="shared" si="15"/>
        <v>0</v>
      </c>
      <c r="AF43" s="39">
        <f t="shared" si="15"/>
        <v>1.1455685908058002</v>
      </c>
      <c r="AG43" s="35">
        <f t="shared" si="15"/>
        <v>0</v>
      </c>
      <c r="AH43" s="26">
        <f t="shared" si="15"/>
        <v>0</v>
      </c>
      <c r="AI43" s="26">
        <f t="shared" si="15"/>
        <v>0</v>
      </c>
      <c r="AJ43" s="26">
        <f t="shared" si="15"/>
        <v>0</v>
      </c>
      <c r="AK43" s="39">
        <f t="shared" si="15"/>
        <v>0</v>
      </c>
      <c r="AL43" s="35">
        <f t="shared" si="15"/>
        <v>16.806679207057797</v>
      </c>
      <c r="AM43" s="26">
        <f t="shared" si="15"/>
        <v>0.1147550150963</v>
      </c>
      <c r="AN43" s="26">
        <f t="shared" si="15"/>
        <v>0</v>
      </c>
      <c r="AO43" s="26">
        <f t="shared" si="15"/>
        <v>0</v>
      </c>
      <c r="AP43" s="39">
        <f t="shared" si="15"/>
        <v>0.24523615380620001</v>
      </c>
      <c r="AQ43" s="35">
        <f t="shared" si="15"/>
        <v>0</v>
      </c>
      <c r="AR43" s="26">
        <f t="shared" si="15"/>
        <v>0</v>
      </c>
      <c r="AS43" s="26">
        <f t="shared" si="15"/>
        <v>0</v>
      </c>
      <c r="AT43" s="26">
        <f t="shared" si="15"/>
        <v>0</v>
      </c>
      <c r="AU43" s="39">
        <f t="shared" si="15"/>
        <v>0</v>
      </c>
      <c r="AV43" s="35">
        <f t="shared" si="15"/>
        <v>223.0864595101134</v>
      </c>
      <c r="AW43" s="26">
        <f t="shared" si="15"/>
        <v>1.7446950511590003</v>
      </c>
      <c r="AX43" s="26">
        <f t="shared" si="15"/>
        <v>0</v>
      </c>
      <c r="AY43" s="26">
        <f t="shared" si="15"/>
        <v>0</v>
      </c>
      <c r="AZ43" s="39">
        <f t="shared" si="15"/>
        <v>5.6262052627365993</v>
      </c>
      <c r="BA43" s="35">
        <f t="shared" si="15"/>
        <v>0</v>
      </c>
      <c r="BB43" s="26">
        <f t="shared" si="15"/>
        <v>0</v>
      </c>
      <c r="BC43" s="26">
        <f t="shared" si="15"/>
        <v>0</v>
      </c>
      <c r="BD43" s="26">
        <f t="shared" si="15"/>
        <v>0</v>
      </c>
      <c r="BE43" s="39">
        <f t="shared" si="15"/>
        <v>0</v>
      </c>
      <c r="BF43" s="35">
        <f t="shared" si="15"/>
        <v>115.41502569089641</v>
      </c>
      <c r="BG43" s="26">
        <f t="shared" si="15"/>
        <v>7.2098745803216016</v>
      </c>
      <c r="BH43" s="26">
        <f t="shared" si="15"/>
        <v>0</v>
      </c>
      <c r="BI43" s="26">
        <f t="shared" si="15"/>
        <v>0</v>
      </c>
      <c r="BJ43" s="39">
        <f t="shared" si="15"/>
        <v>0.29415572796669998</v>
      </c>
      <c r="BK43" s="41">
        <f t="shared" si="14"/>
        <v>527.63032139325821</v>
      </c>
    </row>
    <row r="44" spans="1:64" x14ac:dyDescent="0.25">
      <c r="A44" s="44" t="s">
        <v>76</v>
      </c>
      <c r="B44" s="47" t="s">
        <v>17</v>
      </c>
      <c r="C44" s="88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</row>
    <row r="45" spans="1:64" x14ac:dyDescent="0.25">
      <c r="A45" s="44"/>
      <c r="B45" s="47" t="s">
        <v>114</v>
      </c>
      <c r="C45" s="31">
        <v>0</v>
      </c>
      <c r="D45" s="24">
        <v>0</v>
      </c>
      <c r="E45" s="24">
        <v>0</v>
      </c>
      <c r="F45" s="24">
        <v>0</v>
      </c>
      <c r="G45" s="37">
        <v>0</v>
      </c>
      <c r="H45" s="33">
        <v>37.32950399532001</v>
      </c>
      <c r="I45" s="24">
        <v>4.5108064055800003</v>
      </c>
      <c r="J45" s="24">
        <v>5.2682103224999995E-3</v>
      </c>
      <c r="K45" s="24">
        <v>0</v>
      </c>
      <c r="L45" s="37">
        <v>0.87786360138670005</v>
      </c>
      <c r="M45" s="33">
        <v>0</v>
      </c>
      <c r="N45" s="24">
        <v>0</v>
      </c>
      <c r="O45" s="24">
        <v>0</v>
      </c>
      <c r="P45" s="24">
        <v>0</v>
      </c>
      <c r="Q45" s="37">
        <v>0</v>
      </c>
      <c r="R45" s="33">
        <v>24.092457053642306</v>
      </c>
      <c r="S45" s="24">
        <v>0.18407729306429998</v>
      </c>
      <c r="T45" s="24">
        <v>0</v>
      </c>
      <c r="U45" s="24">
        <v>0</v>
      </c>
      <c r="V45" s="37">
        <v>0.72505713280609996</v>
      </c>
      <c r="W45" s="33">
        <v>0</v>
      </c>
      <c r="X45" s="24">
        <v>0</v>
      </c>
      <c r="Y45" s="24">
        <v>0</v>
      </c>
      <c r="Z45" s="24">
        <v>0</v>
      </c>
      <c r="AA45" s="37">
        <v>0</v>
      </c>
      <c r="AB45" s="33">
        <v>4.2985773374812011</v>
      </c>
      <c r="AC45" s="24">
        <v>0.43905290509609995</v>
      </c>
      <c r="AD45" s="24">
        <v>0</v>
      </c>
      <c r="AE45" s="24">
        <v>0</v>
      </c>
      <c r="AF45" s="37">
        <v>0</v>
      </c>
      <c r="AG45" s="33">
        <v>0</v>
      </c>
      <c r="AH45" s="24">
        <v>0</v>
      </c>
      <c r="AI45" s="24">
        <v>0</v>
      </c>
      <c r="AJ45" s="24">
        <v>0</v>
      </c>
      <c r="AK45" s="37">
        <v>0</v>
      </c>
      <c r="AL45" s="33">
        <v>1.4255124390617999</v>
      </c>
      <c r="AM45" s="24">
        <v>7.1576169580100005E-2</v>
      </c>
      <c r="AN45" s="24">
        <v>0</v>
      </c>
      <c r="AO45" s="24">
        <v>0</v>
      </c>
      <c r="AP45" s="37">
        <v>0.1347051629354</v>
      </c>
      <c r="AQ45" s="33">
        <v>0</v>
      </c>
      <c r="AR45" s="24">
        <v>0</v>
      </c>
      <c r="AS45" s="24">
        <v>0</v>
      </c>
      <c r="AT45" s="24">
        <v>0</v>
      </c>
      <c r="AU45" s="37">
        <v>0</v>
      </c>
      <c r="AV45" s="33">
        <v>13.663543475144392</v>
      </c>
      <c r="AW45" s="24">
        <v>0.79043254964330001</v>
      </c>
      <c r="AX45" s="24">
        <v>0</v>
      </c>
      <c r="AY45" s="24">
        <v>0</v>
      </c>
      <c r="AZ45" s="37">
        <v>2.2071999070312001</v>
      </c>
      <c r="BA45" s="33">
        <v>0</v>
      </c>
      <c r="BB45" s="24">
        <v>0</v>
      </c>
      <c r="BC45" s="24">
        <v>0</v>
      </c>
      <c r="BD45" s="24">
        <v>0</v>
      </c>
      <c r="BE45" s="37">
        <v>0</v>
      </c>
      <c r="BF45" s="33">
        <v>6.68573823135642</v>
      </c>
      <c r="BG45" s="24">
        <v>0.17372780532220003</v>
      </c>
      <c r="BH45" s="24">
        <v>0</v>
      </c>
      <c r="BI45" s="24">
        <v>0</v>
      </c>
      <c r="BJ45" s="37">
        <v>1.06342267096E-2</v>
      </c>
      <c r="BK45" s="42">
        <f t="shared" ref="BK45:BK53" si="16">SUM(C45:BJ45)</f>
        <v>97.625733901483642</v>
      </c>
    </row>
    <row r="46" spans="1:64" x14ac:dyDescent="0.25">
      <c r="A46" s="44"/>
      <c r="B46" s="47" t="s">
        <v>115</v>
      </c>
      <c r="C46" s="31">
        <v>0</v>
      </c>
      <c r="D46" s="24">
        <v>0</v>
      </c>
      <c r="E46" s="24">
        <v>0</v>
      </c>
      <c r="F46" s="24">
        <v>0</v>
      </c>
      <c r="G46" s="37">
        <v>0</v>
      </c>
      <c r="H46" s="33">
        <v>11.667196189252499</v>
      </c>
      <c r="I46" s="24">
        <v>3.5684432802571004</v>
      </c>
      <c r="J46" s="24">
        <v>0.91872376</v>
      </c>
      <c r="K46" s="24">
        <v>0</v>
      </c>
      <c r="L46" s="37">
        <v>4.9508912647729995</v>
      </c>
      <c r="M46" s="33">
        <v>0</v>
      </c>
      <c r="N46" s="24">
        <v>0</v>
      </c>
      <c r="O46" s="24">
        <v>0</v>
      </c>
      <c r="P46" s="24">
        <v>0</v>
      </c>
      <c r="Q46" s="37">
        <v>0</v>
      </c>
      <c r="R46" s="33">
        <v>6.0938586652845963</v>
      </c>
      <c r="S46" s="24">
        <v>0.29089843390299996</v>
      </c>
      <c r="T46" s="24">
        <v>0</v>
      </c>
      <c r="U46" s="24">
        <v>0</v>
      </c>
      <c r="V46" s="37">
        <v>2.0995347379990004</v>
      </c>
      <c r="W46" s="33">
        <v>0</v>
      </c>
      <c r="X46" s="24">
        <v>0</v>
      </c>
      <c r="Y46" s="24">
        <v>0</v>
      </c>
      <c r="Z46" s="24">
        <v>0</v>
      </c>
      <c r="AA46" s="37">
        <v>0</v>
      </c>
      <c r="AB46" s="33">
        <v>37.536257390381493</v>
      </c>
      <c r="AC46" s="24">
        <v>6.9364693436432994</v>
      </c>
      <c r="AD46" s="24">
        <v>0</v>
      </c>
      <c r="AE46" s="24">
        <v>0</v>
      </c>
      <c r="AF46" s="37">
        <v>6.0204652838375994</v>
      </c>
      <c r="AG46" s="33">
        <v>0</v>
      </c>
      <c r="AH46" s="24">
        <v>0</v>
      </c>
      <c r="AI46" s="24">
        <v>0</v>
      </c>
      <c r="AJ46" s="24">
        <v>0</v>
      </c>
      <c r="AK46" s="37">
        <v>0</v>
      </c>
      <c r="AL46" s="33">
        <v>34.548048562671106</v>
      </c>
      <c r="AM46" s="24">
        <v>3.3627348059336</v>
      </c>
      <c r="AN46" s="24">
        <v>0</v>
      </c>
      <c r="AO46" s="24">
        <v>0</v>
      </c>
      <c r="AP46" s="37">
        <v>2.8175992032893995</v>
      </c>
      <c r="AQ46" s="33">
        <v>0</v>
      </c>
      <c r="AR46" s="24">
        <v>0</v>
      </c>
      <c r="AS46" s="24">
        <v>0</v>
      </c>
      <c r="AT46" s="24">
        <v>0</v>
      </c>
      <c r="AU46" s="37">
        <v>0</v>
      </c>
      <c r="AV46" s="33">
        <v>143.54611055160112</v>
      </c>
      <c r="AW46" s="24">
        <v>26.527134345702894</v>
      </c>
      <c r="AX46" s="24">
        <v>0</v>
      </c>
      <c r="AY46" s="24">
        <v>0</v>
      </c>
      <c r="AZ46" s="37">
        <v>78.1163232972077</v>
      </c>
      <c r="BA46" s="33">
        <v>0</v>
      </c>
      <c r="BB46" s="24">
        <v>0</v>
      </c>
      <c r="BC46" s="24">
        <v>0</v>
      </c>
      <c r="BD46" s="24">
        <v>0</v>
      </c>
      <c r="BE46" s="37">
        <v>0</v>
      </c>
      <c r="BF46" s="33">
        <v>89.641534880339208</v>
      </c>
      <c r="BG46" s="24">
        <v>5.8022277283841994</v>
      </c>
      <c r="BH46" s="24">
        <v>4.8650904741900002E-2</v>
      </c>
      <c r="BI46" s="24">
        <v>0</v>
      </c>
      <c r="BJ46" s="37">
        <v>10.742864343641402</v>
      </c>
      <c r="BK46" s="42">
        <f t="shared" si="16"/>
        <v>475.23596697284415</v>
      </c>
    </row>
    <row r="47" spans="1:64" x14ac:dyDescent="0.25">
      <c r="A47" s="44"/>
      <c r="B47" s="47" t="s">
        <v>116</v>
      </c>
      <c r="C47" s="31">
        <v>0</v>
      </c>
      <c r="D47" s="24">
        <v>0</v>
      </c>
      <c r="E47" s="24">
        <v>0</v>
      </c>
      <c r="F47" s="24">
        <v>0</v>
      </c>
      <c r="G47" s="37">
        <v>0</v>
      </c>
      <c r="H47" s="33">
        <v>10.890162515510998</v>
      </c>
      <c r="I47" s="24">
        <v>6.2405185264828997</v>
      </c>
      <c r="J47" s="24">
        <v>0</v>
      </c>
      <c r="K47" s="24">
        <v>0</v>
      </c>
      <c r="L47" s="37">
        <v>3.7518306412897</v>
      </c>
      <c r="M47" s="33">
        <v>0</v>
      </c>
      <c r="N47" s="24">
        <v>0</v>
      </c>
      <c r="O47" s="24">
        <v>0</v>
      </c>
      <c r="P47" s="24">
        <v>0</v>
      </c>
      <c r="Q47" s="37">
        <v>0</v>
      </c>
      <c r="R47" s="33">
        <v>7.0988817429617992</v>
      </c>
      <c r="S47" s="24">
        <v>1.7436790644899999E-2</v>
      </c>
      <c r="T47" s="24">
        <v>0</v>
      </c>
      <c r="U47" s="24">
        <v>0</v>
      </c>
      <c r="V47" s="37">
        <v>0.56123764235390006</v>
      </c>
      <c r="W47" s="33">
        <v>0</v>
      </c>
      <c r="X47" s="24">
        <v>0</v>
      </c>
      <c r="Y47" s="24">
        <v>0</v>
      </c>
      <c r="Z47" s="24">
        <v>0</v>
      </c>
      <c r="AA47" s="37">
        <v>0</v>
      </c>
      <c r="AB47" s="33">
        <v>17.320321059606794</v>
      </c>
      <c r="AC47" s="24">
        <v>1.2468304492558999</v>
      </c>
      <c r="AD47" s="24">
        <v>0</v>
      </c>
      <c r="AE47" s="24">
        <v>0</v>
      </c>
      <c r="AF47" s="37">
        <v>1.7652564006124003</v>
      </c>
      <c r="AG47" s="33">
        <v>0</v>
      </c>
      <c r="AH47" s="24">
        <v>0</v>
      </c>
      <c r="AI47" s="24">
        <v>0</v>
      </c>
      <c r="AJ47" s="24">
        <v>0</v>
      </c>
      <c r="AK47" s="37">
        <v>0</v>
      </c>
      <c r="AL47" s="33">
        <v>10.463651689316697</v>
      </c>
      <c r="AM47" s="24">
        <v>0.33997697745039995</v>
      </c>
      <c r="AN47" s="24">
        <v>0</v>
      </c>
      <c r="AO47" s="24">
        <v>0</v>
      </c>
      <c r="AP47" s="37">
        <v>0.89335731658009987</v>
      </c>
      <c r="AQ47" s="33">
        <v>0</v>
      </c>
      <c r="AR47" s="24">
        <v>0</v>
      </c>
      <c r="AS47" s="24">
        <v>0</v>
      </c>
      <c r="AT47" s="24">
        <v>0</v>
      </c>
      <c r="AU47" s="37">
        <v>0</v>
      </c>
      <c r="AV47" s="33">
        <v>129.78160811232917</v>
      </c>
      <c r="AW47" s="24">
        <v>37.44367727735191</v>
      </c>
      <c r="AX47" s="24">
        <v>2.4266406296451</v>
      </c>
      <c r="AY47" s="24">
        <v>0</v>
      </c>
      <c r="AZ47" s="37">
        <v>21.084746759477788</v>
      </c>
      <c r="BA47" s="33">
        <v>0</v>
      </c>
      <c r="BB47" s="24">
        <v>0</v>
      </c>
      <c r="BC47" s="24">
        <v>0</v>
      </c>
      <c r="BD47" s="24">
        <v>0</v>
      </c>
      <c r="BE47" s="37">
        <v>0</v>
      </c>
      <c r="BF47" s="33">
        <v>72.369777352650061</v>
      </c>
      <c r="BG47" s="24">
        <v>10.676514047674598</v>
      </c>
      <c r="BH47" s="24">
        <v>0</v>
      </c>
      <c r="BI47" s="24">
        <v>0</v>
      </c>
      <c r="BJ47" s="37">
        <v>2.5698727140952999</v>
      </c>
      <c r="BK47" s="42">
        <f t="shared" si="16"/>
        <v>336.94229864529046</v>
      </c>
    </row>
    <row r="48" spans="1:64" x14ac:dyDescent="0.25">
      <c r="A48" s="44"/>
      <c r="B48" s="47" t="s">
        <v>117</v>
      </c>
      <c r="C48" s="31">
        <v>0</v>
      </c>
      <c r="D48" s="24">
        <v>0</v>
      </c>
      <c r="E48" s="24">
        <v>0</v>
      </c>
      <c r="F48" s="24">
        <v>0</v>
      </c>
      <c r="G48" s="37">
        <v>0</v>
      </c>
      <c r="H48" s="33">
        <v>4.3495903107051985</v>
      </c>
      <c r="I48" s="24">
        <v>35.930565434580203</v>
      </c>
      <c r="J48" s="24">
        <v>0</v>
      </c>
      <c r="K48" s="24">
        <v>0</v>
      </c>
      <c r="L48" s="37">
        <v>2.3657000497410006</v>
      </c>
      <c r="M48" s="33">
        <v>0</v>
      </c>
      <c r="N48" s="24">
        <v>0</v>
      </c>
      <c r="O48" s="24">
        <v>0</v>
      </c>
      <c r="P48" s="24">
        <v>0</v>
      </c>
      <c r="Q48" s="37">
        <v>0</v>
      </c>
      <c r="R48" s="33">
        <v>2.5765567911882994</v>
      </c>
      <c r="S48" s="24">
        <v>0.32817551170940001</v>
      </c>
      <c r="T48" s="24">
        <v>0</v>
      </c>
      <c r="U48" s="24">
        <v>0</v>
      </c>
      <c r="V48" s="37">
        <v>0.35221747283779997</v>
      </c>
      <c r="W48" s="33">
        <v>0</v>
      </c>
      <c r="X48" s="24">
        <v>0</v>
      </c>
      <c r="Y48" s="24">
        <v>0</v>
      </c>
      <c r="Z48" s="24">
        <v>0</v>
      </c>
      <c r="AA48" s="37">
        <v>0</v>
      </c>
      <c r="AB48" s="33">
        <v>18.249522442479609</v>
      </c>
      <c r="AC48" s="24">
        <v>1.7914897157730001</v>
      </c>
      <c r="AD48" s="24">
        <v>0</v>
      </c>
      <c r="AE48" s="24">
        <v>0</v>
      </c>
      <c r="AF48" s="37">
        <v>1.6722102969991997</v>
      </c>
      <c r="AG48" s="33">
        <v>0</v>
      </c>
      <c r="AH48" s="24">
        <v>0</v>
      </c>
      <c r="AI48" s="24">
        <v>0</v>
      </c>
      <c r="AJ48" s="24">
        <v>0</v>
      </c>
      <c r="AK48" s="37">
        <v>0</v>
      </c>
      <c r="AL48" s="33">
        <v>25.354836878768296</v>
      </c>
      <c r="AM48" s="24">
        <v>2.1417547846111997</v>
      </c>
      <c r="AN48" s="24">
        <v>0</v>
      </c>
      <c r="AO48" s="24">
        <v>0</v>
      </c>
      <c r="AP48" s="37">
        <v>1.1957661385478999</v>
      </c>
      <c r="AQ48" s="33">
        <v>0</v>
      </c>
      <c r="AR48" s="24">
        <v>0</v>
      </c>
      <c r="AS48" s="24">
        <v>0</v>
      </c>
      <c r="AT48" s="24">
        <v>0</v>
      </c>
      <c r="AU48" s="37">
        <v>0</v>
      </c>
      <c r="AV48" s="33">
        <v>79.265436596483951</v>
      </c>
      <c r="AW48" s="24">
        <v>15.212739344489888</v>
      </c>
      <c r="AX48" s="24">
        <v>0</v>
      </c>
      <c r="AY48" s="24">
        <v>0</v>
      </c>
      <c r="AZ48" s="37">
        <v>27.641516610542798</v>
      </c>
      <c r="BA48" s="33">
        <v>0</v>
      </c>
      <c r="BB48" s="24">
        <v>0</v>
      </c>
      <c r="BC48" s="24">
        <v>0</v>
      </c>
      <c r="BD48" s="24">
        <v>0</v>
      </c>
      <c r="BE48" s="37">
        <v>0</v>
      </c>
      <c r="BF48" s="33">
        <v>51.336279349772731</v>
      </c>
      <c r="BG48" s="24">
        <v>3.7474779662237996</v>
      </c>
      <c r="BH48" s="24">
        <v>0</v>
      </c>
      <c r="BI48" s="24">
        <v>0</v>
      </c>
      <c r="BJ48" s="37">
        <v>4.2715419410303994</v>
      </c>
      <c r="BK48" s="42">
        <f t="shared" si="16"/>
        <v>277.78337763648466</v>
      </c>
    </row>
    <row r="49" spans="1:63" x14ac:dyDescent="0.25">
      <c r="A49" s="44"/>
      <c r="B49" s="47" t="s">
        <v>118</v>
      </c>
      <c r="C49" s="31">
        <v>0</v>
      </c>
      <c r="D49" s="24">
        <v>0</v>
      </c>
      <c r="E49" s="24">
        <v>0</v>
      </c>
      <c r="F49" s="24">
        <v>0</v>
      </c>
      <c r="G49" s="37">
        <v>0</v>
      </c>
      <c r="H49" s="33">
        <v>0.90294418315960012</v>
      </c>
      <c r="I49" s="24">
        <v>0.50601474490310006</v>
      </c>
      <c r="J49" s="24">
        <v>0</v>
      </c>
      <c r="K49" s="24">
        <v>0</v>
      </c>
      <c r="L49" s="37">
        <v>1.7744882975800997</v>
      </c>
      <c r="M49" s="33">
        <v>0</v>
      </c>
      <c r="N49" s="24">
        <v>0</v>
      </c>
      <c r="O49" s="24">
        <v>0</v>
      </c>
      <c r="P49" s="24">
        <v>0</v>
      </c>
      <c r="Q49" s="37">
        <v>0</v>
      </c>
      <c r="R49" s="33">
        <v>0.34943202303069998</v>
      </c>
      <c r="S49" s="24">
        <v>0.59629816058059992</v>
      </c>
      <c r="T49" s="24">
        <v>0</v>
      </c>
      <c r="U49" s="24">
        <v>0</v>
      </c>
      <c r="V49" s="37">
        <v>0.17178541548349999</v>
      </c>
      <c r="W49" s="33">
        <v>0</v>
      </c>
      <c r="X49" s="24">
        <v>0</v>
      </c>
      <c r="Y49" s="24">
        <v>0</v>
      </c>
      <c r="Z49" s="24">
        <v>0</v>
      </c>
      <c r="AA49" s="37">
        <v>0</v>
      </c>
      <c r="AB49" s="33">
        <v>2.9380150689652988</v>
      </c>
      <c r="AC49" s="24">
        <v>0.88252329374149985</v>
      </c>
      <c r="AD49" s="24">
        <v>0</v>
      </c>
      <c r="AE49" s="24">
        <v>0</v>
      </c>
      <c r="AF49" s="37">
        <v>0.85187897954770009</v>
      </c>
      <c r="AG49" s="33">
        <v>0</v>
      </c>
      <c r="AH49" s="24">
        <v>0</v>
      </c>
      <c r="AI49" s="24">
        <v>0</v>
      </c>
      <c r="AJ49" s="24">
        <v>0</v>
      </c>
      <c r="AK49" s="37">
        <v>0</v>
      </c>
      <c r="AL49" s="33">
        <v>1.9780255658044001</v>
      </c>
      <c r="AM49" s="24">
        <v>1.5073861231932999</v>
      </c>
      <c r="AN49" s="24">
        <v>0</v>
      </c>
      <c r="AO49" s="24">
        <v>0</v>
      </c>
      <c r="AP49" s="37">
        <v>0.37320589103199997</v>
      </c>
      <c r="AQ49" s="33">
        <v>0</v>
      </c>
      <c r="AR49" s="24">
        <v>0</v>
      </c>
      <c r="AS49" s="24">
        <v>0</v>
      </c>
      <c r="AT49" s="24">
        <v>0</v>
      </c>
      <c r="AU49" s="37">
        <v>0</v>
      </c>
      <c r="AV49" s="33">
        <v>27.557053963564993</v>
      </c>
      <c r="AW49" s="24">
        <v>10.648473326321202</v>
      </c>
      <c r="AX49" s="24">
        <v>0</v>
      </c>
      <c r="AY49" s="24">
        <v>0</v>
      </c>
      <c r="AZ49" s="37">
        <v>33.267665748663944</v>
      </c>
      <c r="BA49" s="33">
        <v>0</v>
      </c>
      <c r="BB49" s="24">
        <v>0</v>
      </c>
      <c r="BC49" s="24">
        <v>0</v>
      </c>
      <c r="BD49" s="24">
        <v>0</v>
      </c>
      <c r="BE49" s="37">
        <v>0</v>
      </c>
      <c r="BF49" s="33">
        <v>12.433915772914093</v>
      </c>
      <c r="BG49" s="24">
        <v>3.9303490910959002</v>
      </c>
      <c r="BH49" s="24">
        <v>0</v>
      </c>
      <c r="BI49" s="24">
        <v>0</v>
      </c>
      <c r="BJ49" s="37">
        <v>6.5314937728049998</v>
      </c>
      <c r="BK49" s="42">
        <f t="shared" si="16"/>
        <v>107.20094942238694</v>
      </c>
    </row>
    <row r="50" spans="1:63" x14ac:dyDescent="0.25">
      <c r="A50" s="44"/>
      <c r="B50" s="47" t="s">
        <v>119</v>
      </c>
      <c r="C50" s="31">
        <v>0</v>
      </c>
      <c r="D50" s="24">
        <v>0</v>
      </c>
      <c r="E50" s="24">
        <v>0</v>
      </c>
      <c r="F50" s="24">
        <v>0</v>
      </c>
      <c r="G50" s="37">
        <v>0</v>
      </c>
      <c r="H50" s="33">
        <v>0.7923966865790999</v>
      </c>
      <c r="I50" s="24">
        <v>8.5813381250641996</v>
      </c>
      <c r="J50" s="24">
        <v>0</v>
      </c>
      <c r="K50" s="24">
        <v>0</v>
      </c>
      <c r="L50" s="37">
        <v>8.8976518757095011</v>
      </c>
      <c r="M50" s="33">
        <v>0</v>
      </c>
      <c r="N50" s="24">
        <v>0</v>
      </c>
      <c r="O50" s="24">
        <v>0</v>
      </c>
      <c r="P50" s="24">
        <v>0</v>
      </c>
      <c r="Q50" s="37">
        <v>0</v>
      </c>
      <c r="R50" s="33">
        <v>0.1905316035473</v>
      </c>
      <c r="S50" s="24">
        <v>0</v>
      </c>
      <c r="T50" s="24">
        <v>0</v>
      </c>
      <c r="U50" s="24">
        <v>0</v>
      </c>
      <c r="V50" s="37">
        <v>0</v>
      </c>
      <c r="W50" s="33">
        <v>0</v>
      </c>
      <c r="X50" s="24">
        <v>0</v>
      </c>
      <c r="Y50" s="24">
        <v>0</v>
      </c>
      <c r="Z50" s="24">
        <v>0</v>
      </c>
      <c r="AA50" s="37">
        <v>0</v>
      </c>
      <c r="AB50" s="33">
        <v>4.3561237838200005E-2</v>
      </c>
      <c r="AC50" s="24">
        <v>1.2392170322E-3</v>
      </c>
      <c r="AD50" s="24">
        <v>0</v>
      </c>
      <c r="AE50" s="24">
        <v>0</v>
      </c>
      <c r="AF50" s="37">
        <v>0</v>
      </c>
      <c r="AG50" s="33">
        <v>0</v>
      </c>
      <c r="AH50" s="24">
        <v>0</v>
      </c>
      <c r="AI50" s="24">
        <v>0</v>
      </c>
      <c r="AJ50" s="24">
        <v>0</v>
      </c>
      <c r="AK50" s="37">
        <v>0</v>
      </c>
      <c r="AL50" s="33">
        <v>2.50178115802E-2</v>
      </c>
      <c r="AM50" s="24">
        <v>0</v>
      </c>
      <c r="AN50" s="24">
        <v>0</v>
      </c>
      <c r="AO50" s="24">
        <v>0</v>
      </c>
      <c r="AP50" s="37">
        <v>0</v>
      </c>
      <c r="AQ50" s="33">
        <v>0</v>
      </c>
      <c r="AR50" s="24">
        <v>0</v>
      </c>
      <c r="AS50" s="24">
        <v>0</v>
      </c>
      <c r="AT50" s="24">
        <v>0</v>
      </c>
      <c r="AU50" s="37">
        <v>0</v>
      </c>
      <c r="AV50" s="33">
        <v>4.3880342612352088</v>
      </c>
      <c r="AW50" s="24">
        <v>0.42494993019310001</v>
      </c>
      <c r="AX50" s="24">
        <v>0</v>
      </c>
      <c r="AY50" s="24">
        <v>0</v>
      </c>
      <c r="AZ50" s="37">
        <v>1.9929193539999998E-4</v>
      </c>
      <c r="BA50" s="33">
        <v>0</v>
      </c>
      <c r="BB50" s="24">
        <v>0</v>
      </c>
      <c r="BC50" s="24">
        <v>0</v>
      </c>
      <c r="BD50" s="24">
        <v>0</v>
      </c>
      <c r="BE50" s="37">
        <v>0</v>
      </c>
      <c r="BF50" s="33">
        <v>0.68263278964049989</v>
      </c>
      <c r="BG50" s="24">
        <v>0</v>
      </c>
      <c r="BH50" s="24">
        <v>0</v>
      </c>
      <c r="BI50" s="24">
        <v>0</v>
      </c>
      <c r="BJ50" s="37">
        <v>5.1547400322499999E-2</v>
      </c>
      <c r="BK50" s="42">
        <f t="shared" si="16"/>
        <v>24.079100230677412</v>
      </c>
    </row>
    <row r="51" spans="1:63" x14ac:dyDescent="0.25">
      <c r="A51" s="44"/>
      <c r="B51" s="47" t="s">
        <v>124</v>
      </c>
      <c r="C51" s="31">
        <v>0</v>
      </c>
      <c r="D51" s="24">
        <v>0</v>
      </c>
      <c r="E51" s="24">
        <v>0</v>
      </c>
      <c r="F51" s="24">
        <v>0</v>
      </c>
      <c r="G51" s="37">
        <v>0</v>
      </c>
      <c r="H51" s="33">
        <v>0.32520250667680001</v>
      </c>
      <c r="I51" s="24">
        <v>4.4520498631933005</v>
      </c>
      <c r="J51" s="24">
        <v>0</v>
      </c>
      <c r="K51" s="24">
        <v>0</v>
      </c>
      <c r="L51" s="37">
        <v>0.96223701464499989</v>
      </c>
      <c r="M51" s="33">
        <v>0</v>
      </c>
      <c r="N51" s="24">
        <v>0</v>
      </c>
      <c r="O51" s="24">
        <v>0</v>
      </c>
      <c r="P51" s="24">
        <v>0</v>
      </c>
      <c r="Q51" s="37">
        <v>0</v>
      </c>
      <c r="R51" s="33">
        <v>0.23282714257969997</v>
      </c>
      <c r="S51" s="24">
        <v>0.60236831858059992</v>
      </c>
      <c r="T51" s="24">
        <v>0</v>
      </c>
      <c r="U51" s="24">
        <v>0</v>
      </c>
      <c r="V51" s="37">
        <v>0.10478862864499999</v>
      </c>
      <c r="W51" s="33">
        <v>0</v>
      </c>
      <c r="X51" s="24">
        <v>0</v>
      </c>
      <c r="Y51" s="24">
        <v>0</v>
      </c>
      <c r="Z51" s="24">
        <v>0</v>
      </c>
      <c r="AA51" s="37">
        <v>0</v>
      </c>
      <c r="AB51" s="33">
        <v>0.14461584390280002</v>
      </c>
      <c r="AC51" s="24">
        <v>0</v>
      </c>
      <c r="AD51" s="24">
        <v>0</v>
      </c>
      <c r="AE51" s="24">
        <v>0</v>
      </c>
      <c r="AF51" s="37">
        <v>4.7242711935000003E-3</v>
      </c>
      <c r="AG51" s="33">
        <v>0</v>
      </c>
      <c r="AH51" s="24">
        <v>0</v>
      </c>
      <c r="AI51" s="24">
        <v>0</v>
      </c>
      <c r="AJ51" s="24">
        <v>0</v>
      </c>
      <c r="AK51" s="37">
        <v>0</v>
      </c>
      <c r="AL51" s="33">
        <v>2.2942813870000002E-3</v>
      </c>
      <c r="AM51" s="24">
        <v>0</v>
      </c>
      <c r="AN51" s="24">
        <v>0</v>
      </c>
      <c r="AO51" s="24">
        <v>0</v>
      </c>
      <c r="AP51" s="37">
        <v>0</v>
      </c>
      <c r="AQ51" s="33">
        <v>0</v>
      </c>
      <c r="AR51" s="24">
        <v>0</v>
      </c>
      <c r="AS51" s="24">
        <v>0</v>
      </c>
      <c r="AT51" s="24">
        <v>0</v>
      </c>
      <c r="AU51" s="37">
        <v>0</v>
      </c>
      <c r="AV51" s="33">
        <v>0.75030156228760003</v>
      </c>
      <c r="AW51" s="24">
        <v>1.2233827096000001E-3</v>
      </c>
      <c r="AX51" s="24">
        <v>0</v>
      </c>
      <c r="AY51" s="24">
        <v>0</v>
      </c>
      <c r="AZ51" s="37">
        <v>0.277527783774</v>
      </c>
      <c r="BA51" s="33">
        <v>0</v>
      </c>
      <c r="BB51" s="24">
        <v>0</v>
      </c>
      <c r="BC51" s="24">
        <v>0</v>
      </c>
      <c r="BD51" s="24">
        <v>0</v>
      </c>
      <c r="BE51" s="37">
        <v>0</v>
      </c>
      <c r="BF51" s="33">
        <v>0.19601559693400003</v>
      </c>
      <c r="BG51" s="24">
        <v>0</v>
      </c>
      <c r="BH51" s="24">
        <v>0</v>
      </c>
      <c r="BI51" s="24">
        <v>0</v>
      </c>
      <c r="BJ51" s="37">
        <v>0.1527688057814221</v>
      </c>
      <c r="BK51" s="42">
        <f t="shared" si="16"/>
        <v>8.2089450022903243</v>
      </c>
    </row>
    <row r="52" spans="1:63" x14ac:dyDescent="0.25">
      <c r="A52" s="44"/>
      <c r="B52" s="49" t="s">
        <v>85</v>
      </c>
      <c r="C52" s="27">
        <f>SUM(C45:C51)</f>
        <v>0</v>
      </c>
      <c r="D52" s="25">
        <f t="shared" ref="D52:BJ52" si="17">SUM(D45:D51)</f>
        <v>0</v>
      </c>
      <c r="E52" s="25">
        <f t="shared" si="17"/>
        <v>0</v>
      </c>
      <c r="F52" s="25">
        <f t="shared" si="17"/>
        <v>0</v>
      </c>
      <c r="G52" s="38">
        <f t="shared" si="17"/>
        <v>0</v>
      </c>
      <c r="H52" s="34">
        <f t="shared" si="17"/>
        <v>66.256996387204211</v>
      </c>
      <c r="I52" s="25">
        <f t="shared" si="17"/>
        <v>63.789736380060802</v>
      </c>
      <c r="J52" s="25">
        <f t="shared" si="17"/>
        <v>0.92399197032250002</v>
      </c>
      <c r="K52" s="25">
        <f t="shared" si="17"/>
        <v>0</v>
      </c>
      <c r="L52" s="38">
        <f t="shared" si="17"/>
        <v>23.580662745124997</v>
      </c>
      <c r="M52" s="34">
        <f t="shared" si="17"/>
        <v>0</v>
      </c>
      <c r="N52" s="25">
        <f t="shared" si="17"/>
        <v>0</v>
      </c>
      <c r="O52" s="25">
        <f t="shared" si="17"/>
        <v>0</v>
      </c>
      <c r="P52" s="25">
        <f t="shared" si="17"/>
        <v>0</v>
      </c>
      <c r="Q52" s="38">
        <f t="shared" si="17"/>
        <v>0</v>
      </c>
      <c r="R52" s="34">
        <f t="shared" si="17"/>
        <v>40.634545022234704</v>
      </c>
      <c r="S52" s="25">
        <f t="shared" si="17"/>
        <v>2.0192545084828</v>
      </c>
      <c r="T52" s="25">
        <f t="shared" si="17"/>
        <v>0</v>
      </c>
      <c r="U52" s="25">
        <f t="shared" si="17"/>
        <v>0</v>
      </c>
      <c r="V52" s="38">
        <f t="shared" si="17"/>
        <v>4.0146210301253005</v>
      </c>
      <c r="W52" s="34">
        <f t="shared" si="17"/>
        <v>0</v>
      </c>
      <c r="X52" s="25">
        <f t="shared" si="17"/>
        <v>0</v>
      </c>
      <c r="Y52" s="25">
        <f t="shared" si="17"/>
        <v>0</v>
      </c>
      <c r="Z52" s="25">
        <f t="shared" si="17"/>
        <v>0</v>
      </c>
      <c r="AA52" s="38">
        <f t="shared" si="17"/>
        <v>0</v>
      </c>
      <c r="AB52" s="34">
        <f t="shared" si="17"/>
        <v>80.530870380655401</v>
      </c>
      <c r="AC52" s="25">
        <f t="shared" si="17"/>
        <v>11.297604924541998</v>
      </c>
      <c r="AD52" s="25">
        <f t="shared" si="17"/>
        <v>0</v>
      </c>
      <c r="AE52" s="25">
        <f t="shared" si="17"/>
        <v>0</v>
      </c>
      <c r="AF52" s="38">
        <f t="shared" si="17"/>
        <v>10.3145352321904</v>
      </c>
      <c r="AG52" s="34">
        <f t="shared" si="17"/>
        <v>0</v>
      </c>
      <c r="AH52" s="25">
        <f t="shared" si="17"/>
        <v>0</v>
      </c>
      <c r="AI52" s="25">
        <f t="shared" si="17"/>
        <v>0</v>
      </c>
      <c r="AJ52" s="25">
        <f t="shared" si="17"/>
        <v>0</v>
      </c>
      <c r="AK52" s="38">
        <f t="shared" si="17"/>
        <v>0</v>
      </c>
      <c r="AL52" s="34">
        <f t="shared" si="17"/>
        <v>73.797387228589486</v>
      </c>
      <c r="AM52" s="25">
        <f t="shared" si="17"/>
        <v>7.423428860768599</v>
      </c>
      <c r="AN52" s="25">
        <f t="shared" si="17"/>
        <v>0</v>
      </c>
      <c r="AO52" s="25">
        <f t="shared" si="17"/>
        <v>0</v>
      </c>
      <c r="AP52" s="38">
        <f t="shared" si="17"/>
        <v>5.4146337123847994</v>
      </c>
      <c r="AQ52" s="34">
        <f t="shared" si="17"/>
        <v>0</v>
      </c>
      <c r="AR52" s="25">
        <f t="shared" si="17"/>
        <v>0</v>
      </c>
      <c r="AS52" s="25">
        <f t="shared" si="17"/>
        <v>0</v>
      </c>
      <c r="AT52" s="25">
        <f t="shared" si="17"/>
        <v>0</v>
      </c>
      <c r="AU52" s="38">
        <f t="shared" si="17"/>
        <v>0</v>
      </c>
      <c r="AV52" s="34">
        <f t="shared" si="17"/>
        <v>398.95208852264642</v>
      </c>
      <c r="AW52" s="25">
        <f t="shared" si="17"/>
        <v>91.048630156411875</v>
      </c>
      <c r="AX52" s="25">
        <f t="shared" si="17"/>
        <v>2.4266406296451</v>
      </c>
      <c r="AY52" s="25">
        <f t="shared" si="17"/>
        <v>0</v>
      </c>
      <c r="AZ52" s="38">
        <f t="shared" si="17"/>
        <v>162.59517939863281</v>
      </c>
      <c r="BA52" s="34">
        <f t="shared" si="17"/>
        <v>0</v>
      </c>
      <c r="BB52" s="25">
        <f t="shared" si="17"/>
        <v>0</v>
      </c>
      <c r="BC52" s="25">
        <f t="shared" si="17"/>
        <v>0</v>
      </c>
      <c r="BD52" s="25">
        <f t="shared" si="17"/>
        <v>0</v>
      </c>
      <c r="BE52" s="38">
        <f t="shared" si="17"/>
        <v>0</v>
      </c>
      <c r="BF52" s="34">
        <f t="shared" si="17"/>
        <v>233.34589397360702</v>
      </c>
      <c r="BG52" s="25">
        <f t="shared" si="17"/>
        <v>24.330296638700695</v>
      </c>
      <c r="BH52" s="25">
        <f t="shared" si="17"/>
        <v>4.8650904741900002E-2</v>
      </c>
      <c r="BI52" s="25">
        <f t="shared" si="17"/>
        <v>0</v>
      </c>
      <c r="BJ52" s="38">
        <f t="shared" si="17"/>
        <v>24.330723204385627</v>
      </c>
      <c r="BK52" s="41">
        <f t="shared" si="16"/>
        <v>1327.0763718114572</v>
      </c>
    </row>
    <row r="53" spans="1:63" x14ac:dyDescent="0.25">
      <c r="A53" s="44"/>
      <c r="B53" s="49" t="s">
        <v>83</v>
      </c>
      <c r="C53" s="27">
        <f>C43+C52</f>
        <v>0</v>
      </c>
      <c r="D53" s="25">
        <f t="shared" ref="D53:BJ53" si="18">D43+D52</f>
        <v>0</v>
      </c>
      <c r="E53" s="25">
        <f t="shared" si="18"/>
        <v>0</v>
      </c>
      <c r="F53" s="25">
        <f t="shared" si="18"/>
        <v>0</v>
      </c>
      <c r="G53" s="38">
        <f t="shared" si="18"/>
        <v>0</v>
      </c>
      <c r="H53" s="34">
        <f t="shared" si="18"/>
        <v>144.79587136658472</v>
      </c>
      <c r="I53" s="25">
        <f t="shared" si="18"/>
        <v>64.781718167963504</v>
      </c>
      <c r="J53" s="25">
        <f t="shared" si="18"/>
        <v>0.92399197032250002</v>
      </c>
      <c r="K53" s="25">
        <f t="shared" si="18"/>
        <v>0</v>
      </c>
      <c r="L53" s="38">
        <f t="shared" si="18"/>
        <v>23.695418103479195</v>
      </c>
      <c r="M53" s="34">
        <f t="shared" si="18"/>
        <v>0</v>
      </c>
      <c r="N53" s="25">
        <f t="shared" si="18"/>
        <v>0</v>
      </c>
      <c r="O53" s="25">
        <f t="shared" si="18"/>
        <v>0</v>
      </c>
      <c r="P53" s="25">
        <f t="shared" si="18"/>
        <v>0</v>
      </c>
      <c r="Q53" s="38">
        <f t="shared" si="18"/>
        <v>0</v>
      </c>
      <c r="R53" s="34">
        <f t="shared" si="18"/>
        <v>100.35734927993559</v>
      </c>
      <c r="S53" s="25">
        <f t="shared" si="18"/>
        <v>2.0685274740955002</v>
      </c>
      <c r="T53" s="25">
        <f t="shared" si="18"/>
        <v>0</v>
      </c>
      <c r="U53" s="25">
        <f t="shared" si="18"/>
        <v>0</v>
      </c>
      <c r="V53" s="38">
        <f t="shared" si="18"/>
        <v>4.1220971982529004</v>
      </c>
      <c r="W53" s="34">
        <f t="shared" si="18"/>
        <v>0</v>
      </c>
      <c r="X53" s="25">
        <f t="shared" si="18"/>
        <v>0</v>
      </c>
      <c r="Y53" s="25">
        <f t="shared" si="18"/>
        <v>0</v>
      </c>
      <c r="Z53" s="25">
        <f t="shared" si="18"/>
        <v>0</v>
      </c>
      <c r="AA53" s="38">
        <f t="shared" si="18"/>
        <v>0</v>
      </c>
      <c r="AB53" s="34">
        <f t="shared" si="18"/>
        <v>96.147185464069295</v>
      </c>
      <c r="AC53" s="25">
        <f t="shared" si="18"/>
        <v>12.097790927347898</v>
      </c>
      <c r="AD53" s="25">
        <f t="shared" si="18"/>
        <v>0</v>
      </c>
      <c r="AE53" s="25">
        <f t="shared" si="18"/>
        <v>0</v>
      </c>
      <c r="AF53" s="38">
        <f t="shared" si="18"/>
        <v>11.460103822996199</v>
      </c>
      <c r="AG53" s="34">
        <f t="shared" si="18"/>
        <v>0</v>
      </c>
      <c r="AH53" s="25">
        <f t="shared" si="18"/>
        <v>0</v>
      </c>
      <c r="AI53" s="25">
        <f t="shared" si="18"/>
        <v>0</v>
      </c>
      <c r="AJ53" s="25">
        <f t="shared" si="18"/>
        <v>0</v>
      </c>
      <c r="AK53" s="38">
        <f t="shared" si="18"/>
        <v>0</v>
      </c>
      <c r="AL53" s="34">
        <f t="shared" si="18"/>
        <v>90.604066435647283</v>
      </c>
      <c r="AM53" s="25">
        <f t="shared" si="18"/>
        <v>7.5381838758648989</v>
      </c>
      <c r="AN53" s="25">
        <f t="shared" si="18"/>
        <v>0</v>
      </c>
      <c r="AO53" s="25">
        <f t="shared" si="18"/>
        <v>0</v>
      </c>
      <c r="AP53" s="38">
        <f t="shared" si="18"/>
        <v>5.6598698661909994</v>
      </c>
      <c r="AQ53" s="34">
        <f t="shared" si="18"/>
        <v>0</v>
      </c>
      <c r="AR53" s="25">
        <f t="shared" si="18"/>
        <v>0</v>
      </c>
      <c r="AS53" s="25">
        <f t="shared" si="18"/>
        <v>0</v>
      </c>
      <c r="AT53" s="25">
        <f t="shared" si="18"/>
        <v>0</v>
      </c>
      <c r="AU53" s="38">
        <f t="shared" si="18"/>
        <v>0</v>
      </c>
      <c r="AV53" s="34">
        <f t="shared" si="18"/>
        <v>622.03854803275976</v>
      </c>
      <c r="AW53" s="25">
        <f t="shared" si="18"/>
        <v>92.793325207570874</v>
      </c>
      <c r="AX53" s="25">
        <f t="shared" si="18"/>
        <v>2.4266406296451</v>
      </c>
      <c r="AY53" s="25">
        <f t="shared" si="18"/>
        <v>0</v>
      </c>
      <c r="AZ53" s="38">
        <f t="shared" si="18"/>
        <v>168.2213846613694</v>
      </c>
      <c r="BA53" s="34">
        <f t="shared" si="18"/>
        <v>0</v>
      </c>
      <c r="BB53" s="25">
        <f t="shared" si="18"/>
        <v>0</v>
      </c>
      <c r="BC53" s="25">
        <f t="shared" si="18"/>
        <v>0</v>
      </c>
      <c r="BD53" s="25">
        <f t="shared" si="18"/>
        <v>0</v>
      </c>
      <c r="BE53" s="38">
        <f t="shared" si="18"/>
        <v>0</v>
      </c>
      <c r="BF53" s="34">
        <f t="shared" si="18"/>
        <v>348.76091966450343</v>
      </c>
      <c r="BG53" s="25">
        <f t="shared" si="18"/>
        <v>31.540171219022298</v>
      </c>
      <c r="BH53" s="25">
        <f t="shared" si="18"/>
        <v>4.8650904741900002E-2</v>
      </c>
      <c r="BI53" s="25">
        <f t="shared" si="18"/>
        <v>0</v>
      </c>
      <c r="BJ53" s="38">
        <f t="shared" si="18"/>
        <v>24.624878932352328</v>
      </c>
      <c r="BK53" s="41">
        <f t="shared" si="16"/>
        <v>1854.7066932047157</v>
      </c>
    </row>
    <row r="54" spans="1:63" ht="3" customHeight="1" x14ac:dyDescent="0.25">
      <c r="A54" s="44"/>
      <c r="B54" s="47"/>
      <c r="C54" s="88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</row>
    <row r="55" spans="1:63" x14ac:dyDescent="0.25">
      <c r="A55" s="44" t="s">
        <v>18</v>
      </c>
      <c r="B55" s="46" t="s">
        <v>8</v>
      </c>
      <c r="C55" s="88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</row>
    <row r="56" spans="1:63" x14ac:dyDescent="0.25">
      <c r="A56" s="44" t="s">
        <v>75</v>
      </c>
      <c r="B56" s="47" t="s">
        <v>19</v>
      </c>
      <c r="C56" s="88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</row>
    <row r="57" spans="1:63" x14ac:dyDescent="0.25">
      <c r="A57" s="44"/>
      <c r="B57" s="48" t="s">
        <v>120</v>
      </c>
      <c r="C57" s="31">
        <v>0</v>
      </c>
      <c r="D57" s="24">
        <v>0</v>
      </c>
      <c r="E57" s="24">
        <v>0</v>
      </c>
      <c r="F57" s="24">
        <v>0</v>
      </c>
      <c r="G57" s="37">
        <v>0</v>
      </c>
      <c r="H57" s="33">
        <v>0.57826086744979999</v>
      </c>
      <c r="I57" s="24">
        <v>0.58138583825760004</v>
      </c>
      <c r="J57" s="24">
        <v>0</v>
      </c>
      <c r="K57" s="24">
        <v>0</v>
      </c>
      <c r="L57" s="37">
        <v>0.1927108027095</v>
      </c>
      <c r="M57" s="33">
        <v>0</v>
      </c>
      <c r="N57" s="24">
        <v>0</v>
      </c>
      <c r="O57" s="24">
        <v>0</v>
      </c>
      <c r="P57" s="24">
        <v>0</v>
      </c>
      <c r="Q57" s="37">
        <v>0</v>
      </c>
      <c r="R57" s="33">
        <v>0.17311092774099995</v>
      </c>
      <c r="S57" s="24">
        <v>3.1540576645100002E-2</v>
      </c>
      <c r="T57" s="24">
        <v>0</v>
      </c>
      <c r="U57" s="24">
        <v>0</v>
      </c>
      <c r="V57" s="37">
        <v>0</v>
      </c>
      <c r="W57" s="33">
        <v>0</v>
      </c>
      <c r="X57" s="24">
        <v>0</v>
      </c>
      <c r="Y57" s="24">
        <v>0</v>
      </c>
      <c r="Z57" s="24">
        <v>0</v>
      </c>
      <c r="AA57" s="37">
        <v>0</v>
      </c>
      <c r="AB57" s="33">
        <v>0.23707375370869996</v>
      </c>
      <c r="AC57" s="24">
        <v>0.12493064241930001</v>
      </c>
      <c r="AD57" s="24">
        <v>0</v>
      </c>
      <c r="AE57" s="24">
        <v>0</v>
      </c>
      <c r="AF57" s="37">
        <v>5.1317911612000005E-3</v>
      </c>
      <c r="AG57" s="33">
        <v>0</v>
      </c>
      <c r="AH57" s="24">
        <v>0</v>
      </c>
      <c r="AI57" s="24">
        <v>0</v>
      </c>
      <c r="AJ57" s="24">
        <v>0</v>
      </c>
      <c r="AK57" s="37">
        <v>0</v>
      </c>
      <c r="AL57" s="33">
        <v>6.7636834967000001E-2</v>
      </c>
      <c r="AM57" s="24">
        <v>6.3084325790000004E-4</v>
      </c>
      <c r="AN57" s="24">
        <v>0</v>
      </c>
      <c r="AO57" s="24">
        <v>0</v>
      </c>
      <c r="AP57" s="37">
        <v>2.0112882290299998E-2</v>
      </c>
      <c r="AQ57" s="33">
        <v>0</v>
      </c>
      <c r="AR57" s="24">
        <v>0</v>
      </c>
      <c r="AS57" s="24">
        <v>0</v>
      </c>
      <c r="AT57" s="24">
        <v>0</v>
      </c>
      <c r="AU57" s="37">
        <v>0</v>
      </c>
      <c r="AV57" s="33">
        <v>12.2905617008291</v>
      </c>
      <c r="AW57" s="24">
        <v>0.60103961825709995</v>
      </c>
      <c r="AX57" s="24">
        <v>0</v>
      </c>
      <c r="AY57" s="24">
        <v>0</v>
      </c>
      <c r="AZ57" s="37">
        <v>11.679551812941661</v>
      </c>
      <c r="BA57" s="33">
        <v>0</v>
      </c>
      <c r="BB57" s="24">
        <v>0</v>
      </c>
      <c r="BC57" s="24">
        <v>0</v>
      </c>
      <c r="BD57" s="24">
        <v>0</v>
      </c>
      <c r="BE57" s="37">
        <v>0</v>
      </c>
      <c r="BF57" s="33">
        <v>3.6626252177850014</v>
      </c>
      <c r="BG57" s="24">
        <v>1.1978994866443999</v>
      </c>
      <c r="BH57" s="24">
        <v>0</v>
      </c>
      <c r="BI57" s="24">
        <v>0</v>
      </c>
      <c r="BJ57" s="37">
        <v>0.32218590535469999</v>
      </c>
      <c r="BK57" s="42">
        <f t="shared" ref="BK57:BK58" si="19">SUM(C57:BJ57)</f>
        <v>31.766389502419365</v>
      </c>
    </row>
    <row r="58" spans="1:63" x14ac:dyDescent="0.25">
      <c r="A58" s="44"/>
      <c r="B58" s="49" t="s">
        <v>82</v>
      </c>
      <c r="C58" s="27">
        <f>SUM(C57)</f>
        <v>0</v>
      </c>
      <c r="D58" s="25">
        <f t="shared" ref="D58:BJ58" si="20">SUM(D57)</f>
        <v>0</v>
      </c>
      <c r="E58" s="25">
        <f t="shared" si="20"/>
        <v>0</v>
      </c>
      <c r="F58" s="25">
        <f t="shared" si="20"/>
        <v>0</v>
      </c>
      <c r="G58" s="38">
        <f t="shared" si="20"/>
        <v>0</v>
      </c>
      <c r="H58" s="34">
        <f t="shared" si="20"/>
        <v>0.57826086744979999</v>
      </c>
      <c r="I58" s="25">
        <f t="shared" si="20"/>
        <v>0.58138583825760004</v>
      </c>
      <c r="J58" s="25">
        <f t="shared" si="20"/>
        <v>0</v>
      </c>
      <c r="K58" s="25">
        <f t="shared" si="20"/>
        <v>0</v>
      </c>
      <c r="L58" s="38">
        <f t="shared" si="20"/>
        <v>0.1927108027095</v>
      </c>
      <c r="M58" s="34">
        <f t="shared" si="20"/>
        <v>0</v>
      </c>
      <c r="N58" s="25">
        <f t="shared" si="20"/>
        <v>0</v>
      </c>
      <c r="O58" s="25">
        <f t="shared" si="20"/>
        <v>0</v>
      </c>
      <c r="P58" s="25">
        <f t="shared" si="20"/>
        <v>0</v>
      </c>
      <c r="Q58" s="38">
        <f t="shared" si="20"/>
        <v>0</v>
      </c>
      <c r="R58" s="34">
        <f t="shared" si="20"/>
        <v>0.17311092774099995</v>
      </c>
      <c r="S58" s="25">
        <f t="shared" si="20"/>
        <v>3.1540576645100002E-2</v>
      </c>
      <c r="T58" s="25">
        <f t="shared" si="20"/>
        <v>0</v>
      </c>
      <c r="U58" s="25">
        <f t="shared" si="20"/>
        <v>0</v>
      </c>
      <c r="V58" s="38">
        <f t="shared" si="20"/>
        <v>0</v>
      </c>
      <c r="W58" s="34">
        <f t="shared" si="20"/>
        <v>0</v>
      </c>
      <c r="X58" s="25">
        <f t="shared" si="20"/>
        <v>0</v>
      </c>
      <c r="Y58" s="25">
        <f t="shared" si="20"/>
        <v>0</v>
      </c>
      <c r="Z58" s="25">
        <f t="shared" si="20"/>
        <v>0</v>
      </c>
      <c r="AA58" s="38">
        <f t="shared" si="20"/>
        <v>0</v>
      </c>
      <c r="AB58" s="34">
        <f t="shared" si="20"/>
        <v>0.23707375370869996</v>
      </c>
      <c r="AC58" s="25">
        <f t="shared" si="20"/>
        <v>0.12493064241930001</v>
      </c>
      <c r="AD58" s="25">
        <f t="shared" si="20"/>
        <v>0</v>
      </c>
      <c r="AE58" s="25">
        <f t="shared" si="20"/>
        <v>0</v>
      </c>
      <c r="AF58" s="38">
        <f t="shared" si="20"/>
        <v>5.1317911612000005E-3</v>
      </c>
      <c r="AG58" s="34">
        <f t="shared" si="20"/>
        <v>0</v>
      </c>
      <c r="AH58" s="25">
        <f t="shared" si="20"/>
        <v>0</v>
      </c>
      <c r="AI58" s="25">
        <f t="shared" si="20"/>
        <v>0</v>
      </c>
      <c r="AJ58" s="25">
        <f t="shared" si="20"/>
        <v>0</v>
      </c>
      <c r="AK58" s="38">
        <f t="shared" si="20"/>
        <v>0</v>
      </c>
      <c r="AL58" s="34">
        <f t="shared" si="20"/>
        <v>6.7636834967000001E-2</v>
      </c>
      <c r="AM58" s="25">
        <f t="shared" si="20"/>
        <v>6.3084325790000004E-4</v>
      </c>
      <c r="AN58" s="25">
        <f t="shared" si="20"/>
        <v>0</v>
      </c>
      <c r="AO58" s="25">
        <f t="shared" si="20"/>
        <v>0</v>
      </c>
      <c r="AP58" s="38">
        <f t="shared" si="20"/>
        <v>2.0112882290299998E-2</v>
      </c>
      <c r="AQ58" s="34">
        <f t="shared" si="20"/>
        <v>0</v>
      </c>
      <c r="AR58" s="25">
        <f t="shared" si="20"/>
        <v>0</v>
      </c>
      <c r="AS58" s="25">
        <f t="shared" si="20"/>
        <v>0</v>
      </c>
      <c r="AT58" s="25">
        <f t="shared" si="20"/>
        <v>0</v>
      </c>
      <c r="AU58" s="38">
        <f t="shared" si="20"/>
        <v>0</v>
      </c>
      <c r="AV58" s="34">
        <f t="shared" si="20"/>
        <v>12.2905617008291</v>
      </c>
      <c r="AW58" s="25">
        <f t="shared" si="20"/>
        <v>0.60103961825709995</v>
      </c>
      <c r="AX58" s="25">
        <f t="shared" si="20"/>
        <v>0</v>
      </c>
      <c r="AY58" s="25">
        <f t="shared" si="20"/>
        <v>0</v>
      </c>
      <c r="AZ58" s="38">
        <f t="shared" si="20"/>
        <v>11.679551812941661</v>
      </c>
      <c r="BA58" s="34">
        <f t="shared" si="20"/>
        <v>0</v>
      </c>
      <c r="BB58" s="25">
        <f t="shared" si="20"/>
        <v>0</v>
      </c>
      <c r="BC58" s="25">
        <f t="shared" si="20"/>
        <v>0</v>
      </c>
      <c r="BD58" s="25">
        <f t="shared" si="20"/>
        <v>0</v>
      </c>
      <c r="BE58" s="38">
        <f t="shared" si="20"/>
        <v>0</v>
      </c>
      <c r="BF58" s="34">
        <f t="shared" si="20"/>
        <v>3.6626252177850014</v>
      </c>
      <c r="BG58" s="25">
        <f t="shared" si="20"/>
        <v>1.1978994866443999</v>
      </c>
      <c r="BH58" s="25">
        <f t="shared" si="20"/>
        <v>0</v>
      </c>
      <c r="BI58" s="25">
        <f t="shared" si="20"/>
        <v>0</v>
      </c>
      <c r="BJ58" s="38">
        <f t="shared" si="20"/>
        <v>0.32218590535469999</v>
      </c>
      <c r="BK58" s="41">
        <f t="shared" si="19"/>
        <v>31.766389502419365</v>
      </c>
    </row>
    <row r="59" spans="1:63" ht="2.25" customHeight="1" x14ac:dyDescent="0.25">
      <c r="A59" s="44"/>
      <c r="B59" s="47"/>
      <c r="C59" s="88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</row>
    <row r="60" spans="1:63" x14ac:dyDescent="0.25">
      <c r="A60" s="44" t="s">
        <v>4</v>
      </c>
      <c r="B60" s="46" t="s">
        <v>9</v>
      </c>
      <c r="C60" s="88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</row>
    <row r="61" spans="1:63" x14ac:dyDescent="0.25">
      <c r="A61" s="44" t="s">
        <v>75</v>
      </c>
      <c r="B61" s="47" t="s">
        <v>20</v>
      </c>
      <c r="C61" s="88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</row>
    <row r="62" spans="1:63" x14ac:dyDescent="0.25">
      <c r="A62" s="44"/>
      <c r="B62" s="50"/>
      <c r="C62" s="31">
        <v>0</v>
      </c>
      <c r="D62" s="24">
        <v>0</v>
      </c>
      <c r="E62" s="24">
        <v>0</v>
      </c>
      <c r="F62" s="24">
        <v>0</v>
      </c>
      <c r="G62" s="37">
        <v>0</v>
      </c>
      <c r="H62" s="33">
        <v>0</v>
      </c>
      <c r="I62" s="24">
        <v>0</v>
      </c>
      <c r="J62" s="24">
        <v>0</v>
      </c>
      <c r="K62" s="24">
        <v>0</v>
      </c>
      <c r="L62" s="37">
        <v>0</v>
      </c>
      <c r="M62" s="33">
        <v>0</v>
      </c>
      <c r="N62" s="24">
        <v>0</v>
      </c>
      <c r="O62" s="24">
        <v>0</v>
      </c>
      <c r="P62" s="24">
        <v>0</v>
      </c>
      <c r="Q62" s="37">
        <v>0</v>
      </c>
      <c r="R62" s="33">
        <v>0</v>
      </c>
      <c r="S62" s="24">
        <v>0</v>
      </c>
      <c r="T62" s="24">
        <v>0</v>
      </c>
      <c r="U62" s="24">
        <v>0</v>
      </c>
      <c r="V62" s="37">
        <v>0</v>
      </c>
      <c r="W62" s="33">
        <v>0</v>
      </c>
      <c r="X62" s="24">
        <v>0</v>
      </c>
      <c r="Y62" s="24">
        <v>0</v>
      </c>
      <c r="Z62" s="24">
        <v>0</v>
      </c>
      <c r="AA62" s="37">
        <v>0</v>
      </c>
      <c r="AB62" s="33">
        <v>0</v>
      </c>
      <c r="AC62" s="24">
        <v>0</v>
      </c>
      <c r="AD62" s="24">
        <v>0</v>
      </c>
      <c r="AE62" s="24">
        <v>0</v>
      </c>
      <c r="AF62" s="37">
        <v>0</v>
      </c>
      <c r="AG62" s="33">
        <v>0</v>
      </c>
      <c r="AH62" s="24">
        <v>0</v>
      </c>
      <c r="AI62" s="24">
        <v>0</v>
      </c>
      <c r="AJ62" s="24">
        <v>0</v>
      </c>
      <c r="AK62" s="37">
        <v>0</v>
      </c>
      <c r="AL62" s="33">
        <v>0</v>
      </c>
      <c r="AM62" s="24">
        <v>0</v>
      </c>
      <c r="AN62" s="24">
        <v>0</v>
      </c>
      <c r="AO62" s="24">
        <v>0</v>
      </c>
      <c r="AP62" s="37">
        <v>0</v>
      </c>
      <c r="AQ62" s="33">
        <v>0</v>
      </c>
      <c r="AR62" s="24">
        <v>0</v>
      </c>
      <c r="AS62" s="24">
        <v>0</v>
      </c>
      <c r="AT62" s="24">
        <v>0</v>
      </c>
      <c r="AU62" s="37">
        <v>0</v>
      </c>
      <c r="AV62" s="33">
        <v>0</v>
      </c>
      <c r="AW62" s="24">
        <v>0</v>
      </c>
      <c r="AX62" s="24">
        <v>0</v>
      </c>
      <c r="AY62" s="24">
        <v>0</v>
      </c>
      <c r="AZ62" s="37">
        <v>0</v>
      </c>
      <c r="BA62" s="33">
        <v>0</v>
      </c>
      <c r="BB62" s="24">
        <v>0</v>
      </c>
      <c r="BC62" s="24">
        <v>0</v>
      </c>
      <c r="BD62" s="24">
        <v>0</v>
      </c>
      <c r="BE62" s="37">
        <v>0</v>
      </c>
      <c r="BF62" s="33">
        <v>0</v>
      </c>
      <c r="BG62" s="24">
        <v>0</v>
      </c>
      <c r="BH62" s="24">
        <v>0</v>
      </c>
      <c r="BI62" s="24">
        <v>0</v>
      </c>
      <c r="BJ62" s="37">
        <v>0</v>
      </c>
      <c r="BK62" s="42">
        <f t="shared" ref="BK62:BK63" si="21">SUM(C62:BJ62)</f>
        <v>0</v>
      </c>
    </row>
    <row r="63" spans="1:63" x14ac:dyDescent="0.25">
      <c r="A63" s="44"/>
      <c r="B63" s="49" t="s">
        <v>84</v>
      </c>
      <c r="C63" s="27">
        <f>SUM(C62)</f>
        <v>0</v>
      </c>
      <c r="D63" s="25">
        <f t="shared" ref="D63:BJ63" si="22">SUM(D62)</f>
        <v>0</v>
      </c>
      <c r="E63" s="25">
        <f t="shared" si="22"/>
        <v>0</v>
      </c>
      <c r="F63" s="25">
        <f t="shared" si="22"/>
        <v>0</v>
      </c>
      <c r="G63" s="38">
        <f t="shared" si="22"/>
        <v>0</v>
      </c>
      <c r="H63" s="34">
        <f t="shared" si="22"/>
        <v>0</v>
      </c>
      <c r="I63" s="25">
        <f t="shared" si="22"/>
        <v>0</v>
      </c>
      <c r="J63" s="25">
        <f t="shared" si="22"/>
        <v>0</v>
      </c>
      <c r="K63" s="25">
        <f t="shared" si="22"/>
        <v>0</v>
      </c>
      <c r="L63" s="38">
        <f t="shared" si="22"/>
        <v>0</v>
      </c>
      <c r="M63" s="34">
        <f t="shared" si="22"/>
        <v>0</v>
      </c>
      <c r="N63" s="25">
        <f t="shared" si="22"/>
        <v>0</v>
      </c>
      <c r="O63" s="25">
        <f t="shared" si="22"/>
        <v>0</v>
      </c>
      <c r="P63" s="25">
        <f t="shared" si="22"/>
        <v>0</v>
      </c>
      <c r="Q63" s="38">
        <f t="shared" si="22"/>
        <v>0</v>
      </c>
      <c r="R63" s="34">
        <f t="shared" si="22"/>
        <v>0</v>
      </c>
      <c r="S63" s="25">
        <f t="shared" si="22"/>
        <v>0</v>
      </c>
      <c r="T63" s="25">
        <f t="shared" si="22"/>
        <v>0</v>
      </c>
      <c r="U63" s="25">
        <f t="shared" si="22"/>
        <v>0</v>
      </c>
      <c r="V63" s="38">
        <f t="shared" si="22"/>
        <v>0</v>
      </c>
      <c r="W63" s="34">
        <f t="shared" si="22"/>
        <v>0</v>
      </c>
      <c r="X63" s="25">
        <f t="shared" si="22"/>
        <v>0</v>
      </c>
      <c r="Y63" s="25">
        <f t="shared" si="22"/>
        <v>0</v>
      </c>
      <c r="Z63" s="25">
        <f t="shared" si="22"/>
        <v>0</v>
      </c>
      <c r="AA63" s="38">
        <f t="shared" si="22"/>
        <v>0</v>
      </c>
      <c r="AB63" s="34">
        <f t="shared" si="22"/>
        <v>0</v>
      </c>
      <c r="AC63" s="25">
        <f t="shared" si="22"/>
        <v>0</v>
      </c>
      <c r="AD63" s="25">
        <f t="shared" si="22"/>
        <v>0</v>
      </c>
      <c r="AE63" s="25">
        <f t="shared" si="22"/>
        <v>0</v>
      </c>
      <c r="AF63" s="38">
        <f t="shared" si="22"/>
        <v>0</v>
      </c>
      <c r="AG63" s="34">
        <f t="shared" si="22"/>
        <v>0</v>
      </c>
      <c r="AH63" s="25">
        <f t="shared" si="22"/>
        <v>0</v>
      </c>
      <c r="AI63" s="25">
        <f t="shared" si="22"/>
        <v>0</v>
      </c>
      <c r="AJ63" s="25">
        <f t="shared" si="22"/>
        <v>0</v>
      </c>
      <c r="AK63" s="38">
        <f t="shared" si="22"/>
        <v>0</v>
      </c>
      <c r="AL63" s="34">
        <f t="shared" si="22"/>
        <v>0</v>
      </c>
      <c r="AM63" s="25">
        <f t="shared" si="22"/>
        <v>0</v>
      </c>
      <c r="AN63" s="25">
        <f t="shared" si="22"/>
        <v>0</v>
      </c>
      <c r="AO63" s="25">
        <f t="shared" si="22"/>
        <v>0</v>
      </c>
      <c r="AP63" s="38">
        <f t="shared" si="22"/>
        <v>0</v>
      </c>
      <c r="AQ63" s="34">
        <f t="shared" si="22"/>
        <v>0</v>
      </c>
      <c r="AR63" s="25">
        <f t="shared" si="22"/>
        <v>0</v>
      </c>
      <c r="AS63" s="25">
        <f t="shared" si="22"/>
        <v>0</v>
      </c>
      <c r="AT63" s="25">
        <f t="shared" si="22"/>
        <v>0</v>
      </c>
      <c r="AU63" s="38">
        <f t="shared" si="22"/>
        <v>0</v>
      </c>
      <c r="AV63" s="34">
        <f t="shared" si="22"/>
        <v>0</v>
      </c>
      <c r="AW63" s="25">
        <f t="shared" si="22"/>
        <v>0</v>
      </c>
      <c r="AX63" s="25">
        <f t="shared" si="22"/>
        <v>0</v>
      </c>
      <c r="AY63" s="25">
        <f t="shared" si="22"/>
        <v>0</v>
      </c>
      <c r="AZ63" s="38">
        <f t="shared" si="22"/>
        <v>0</v>
      </c>
      <c r="BA63" s="34">
        <f t="shared" si="22"/>
        <v>0</v>
      </c>
      <c r="BB63" s="25">
        <f t="shared" si="22"/>
        <v>0</v>
      </c>
      <c r="BC63" s="25">
        <f t="shared" si="22"/>
        <v>0</v>
      </c>
      <c r="BD63" s="25">
        <f t="shared" si="22"/>
        <v>0</v>
      </c>
      <c r="BE63" s="38">
        <f t="shared" si="22"/>
        <v>0</v>
      </c>
      <c r="BF63" s="34">
        <f t="shared" si="22"/>
        <v>0</v>
      </c>
      <c r="BG63" s="25">
        <f t="shared" si="22"/>
        <v>0</v>
      </c>
      <c r="BH63" s="25">
        <f t="shared" si="22"/>
        <v>0</v>
      </c>
      <c r="BI63" s="25">
        <f t="shared" si="22"/>
        <v>0</v>
      </c>
      <c r="BJ63" s="38">
        <f t="shared" si="22"/>
        <v>0</v>
      </c>
      <c r="BK63" s="41">
        <f t="shared" si="21"/>
        <v>0</v>
      </c>
    </row>
    <row r="64" spans="1:63" x14ac:dyDescent="0.25">
      <c r="A64" s="44" t="s">
        <v>76</v>
      </c>
      <c r="B64" s="47" t="s">
        <v>21</v>
      </c>
      <c r="C64" s="88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</row>
    <row r="65" spans="1:63" x14ac:dyDescent="0.25">
      <c r="A65" s="44"/>
      <c r="B65" s="50"/>
      <c r="C65" s="31">
        <v>0</v>
      </c>
      <c r="D65" s="24">
        <v>0</v>
      </c>
      <c r="E65" s="24">
        <v>0</v>
      </c>
      <c r="F65" s="24">
        <v>0</v>
      </c>
      <c r="G65" s="37">
        <v>0</v>
      </c>
      <c r="H65" s="33">
        <v>0</v>
      </c>
      <c r="I65" s="24">
        <v>0</v>
      </c>
      <c r="J65" s="24">
        <v>0</v>
      </c>
      <c r="K65" s="24">
        <v>0</v>
      </c>
      <c r="L65" s="37">
        <v>0</v>
      </c>
      <c r="M65" s="33">
        <v>0</v>
      </c>
      <c r="N65" s="24">
        <v>0</v>
      </c>
      <c r="O65" s="24">
        <v>0</v>
      </c>
      <c r="P65" s="24">
        <v>0</v>
      </c>
      <c r="Q65" s="37">
        <v>0</v>
      </c>
      <c r="R65" s="33">
        <v>0</v>
      </c>
      <c r="S65" s="24">
        <v>0</v>
      </c>
      <c r="T65" s="24">
        <v>0</v>
      </c>
      <c r="U65" s="24">
        <v>0</v>
      </c>
      <c r="V65" s="37">
        <v>0</v>
      </c>
      <c r="W65" s="33">
        <v>0</v>
      </c>
      <c r="X65" s="24">
        <v>0</v>
      </c>
      <c r="Y65" s="24">
        <v>0</v>
      </c>
      <c r="Z65" s="24">
        <v>0</v>
      </c>
      <c r="AA65" s="37">
        <v>0</v>
      </c>
      <c r="AB65" s="33">
        <v>0</v>
      </c>
      <c r="AC65" s="24">
        <v>0</v>
      </c>
      <c r="AD65" s="24">
        <v>0</v>
      </c>
      <c r="AE65" s="24">
        <v>0</v>
      </c>
      <c r="AF65" s="37">
        <v>0</v>
      </c>
      <c r="AG65" s="33">
        <v>0</v>
      </c>
      <c r="AH65" s="24">
        <v>0</v>
      </c>
      <c r="AI65" s="24">
        <v>0</v>
      </c>
      <c r="AJ65" s="24">
        <v>0</v>
      </c>
      <c r="AK65" s="37">
        <v>0</v>
      </c>
      <c r="AL65" s="33">
        <v>0</v>
      </c>
      <c r="AM65" s="24">
        <v>0</v>
      </c>
      <c r="AN65" s="24">
        <v>0</v>
      </c>
      <c r="AO65" s="24">
        <v>0</v>
      </c>
      <c r="AP65" s="37">
        <v>0</v>
      </c>
      <c r="AQ65" s="33">
        <v>0</v>
      </c>
      <c r="AR65" s="24">
        <v>0</v>
      </c>
      <c r="AS65" s="24">
        <v>0</v>
      </c>
      <c r="AT65" s="24">
        <v>0</v>
      </c>
      <c r="AU65" s="37">
        <v>0</v>
      </c>
      <c r="AV65" s="33">
        <v>0</v>
      </c>
      <c r="AW65" s="24">
        <v>0</v>
      </c>
      <c r="AX65" s="24">
        <v>0</v>
      </c>
      <c r="AY65" s="24">
        <v>0</v>
      </c>
      <c r="AZ65" s="37">
        <v>0</v>
      </c>
      <c r="BA65" s="33">
        <v>0</v>
      </c>
      <c r="BB65" s="24">
        <v>0</v>
      </c>
      <c r="BC65" s="24">
        <v>0</v>
      </c>
      <c r="BD65" s="24">
        <v>0</v>
      </c>
      <c r="BE65" s="37">
        <v>0</v>
      </c>
      <c r="BF65" s="33">
        <v>0</v>
      </c>
      <c r="BG65" s="24">
        <v>0</v>
      </c>
      <c r="BH65" s="24">
        <v>0</v>
      </c>
      <c r="BI65" s="24">
        <v>0</v>
      </c>
      <c r="BJ65" s="37">
        <v>0</v>
      </c>
      <c r="BK65" s="42">
        <f t="shared" ref="BK65:BK67" si="23">SUM(C65:BJ65)</f>
        <v>0</v>
      </c>
    </row>
    <row r="66" spans="1:63" x14ac:dyDescent="0.25">
      <c r="A66" s="44"/>
      <c r="B66" s="49" t="s">
        <v>85</v>
      </c>
      <c r="C66" s="27">
        <f>SUM(C65)</f>
        <v>0</v>
      </c>
      <c r="D66" s="25">
        <f t="shared" ref="D66:BJ66" si="24">SUM(D65)</f>
        <v>0</v>
      </c>
      <c r="E66" s="25">
        <f t="shared" si="24"/>
        <v>0</v>
      </c>
      <c r="F66" s="25">
        <f t="shared" si="24"/>
        <v>0</v>
      </c>
      <c r="G66" s="38">
        <f t="shared" si="24"/>
        <v>0</v>
      </c>
      <c r="H66" s="34">
        <f t="shared" si="24"/>
        <v>0</v>
      </c>
      <c r="I66" s="25">
        <f t="shared" si="24"/>
        <v>0</v>
      </c>
      <c r="J66" s="25">
        <f t="shared" si="24"/>
        <v>0</v>
      </c>
      <c r="K66" s="25">
        <f t="shared" si="24"/>
        <v>0</v>
      </c>
      <c r="L66" s="38">
        <f t="shared" si="24"/>
        <v>0</v>
      </c>
      <c r="M66" s="34">
        <f t="shared" si="24"/>
        <v>0</v>
      </c>
      <c r="N66" s="25">
        <f t="shared" si="24"/>
        <v>0</v>
      </c>
      <c r="O66" s="25">
        <f t="shared" si="24"/>
        <v>0</v>
      </c>
      <c r="P66" s="25">
        <f t="shared" si="24"/>
        <v>0</v>
      </c>
      <c r="Q66" s="38">
        <f t="shared" si="24"/>
        <v>0</v>
      </c>
      <c r="R66" s="34">
        <f t="shared" si="24"/>
        <v>0</v>
      </c>
      <c r="S66" s="25">
        <f t="shared" si="24"/>
        <v>0</v>
      </c>
      <c r="T66" s="25">
        <f t="shared" si="24"/>
        <v>0</v>
      </c>
      <c r="U66" s="25">
        <f t="shared" si="24"/>
        <v>0</v>
      </c>
      <c r="V66" s="38">
        <f t="shared" si="24"/>
        <v>0</v>
      </c>
      <c r="W66" s="34">
        <f t="shared" si="24"/>
        <v>0</v>
      </c>
      <c r="X66" s="25">
        <f t="shared" si="24"/>
        <v>0</v>
      </c>
      <c r="Y66" s="25">
        <f t="shared" si="24"/>
        <v>0</v>
      </c>
      <c r="Z66" s="25">
        <f t="shared" si="24"/>
        <v>0</v>
      </c>
      <c r="AA66" s="38">
        <f t="shared" si="24"/>
        <v>0</v>
      </c>
      <c r="AB66" s="34">
        <f t="shared" si="24"/>
        <v>0</v>
      </c>
      <c r="AC66" s="25">
        <f t="shared" si="24"/>
        <v>0</v>
      </c>
      <c r="AD66" s="25">
        <f t="shared" si="24"/>
        <v>0</v>
      </c>
      <c r="AE66" s="25">
        <f t="shared" si="24"/>
        <v>0</v>
      </c>
      <c r="AF66" s="38">
        <f t="shared" si="24"/>
        <v>0</v>
      </c>
      <c r="AG66" s="34">
        <f t="shared" si="24"/>
        <v>0</v>
      </c>
      <c r="AH66" s="25">
        <f t="shared" si="24"/>
        <v>0</v>
      </c>
      <c r="AI66" s="25">
        <f t="shared" si="24"/>
        <v>0</v>
      </c>
      <c r="AJ66" s="25">
        <f t="shared" si="24"/>
        <v>0</v>
      </c>
      <c r="AK66" s="38">
        <f t="shared" si="24"/>
        <v>0</v>
      </c>
      <c r="AL66" s="34">
        <f t="shared" si="24"/>
        <v>0</v>
      </c>
      <c r="AM66" s="25">
        <f t="shared" si="24"/>
        <v>0</v>
      </c>
      <c r="AN66" s="25">
        <f t="shared" si="24"/>
        <v>0</v>
      </c>
      <c r="AO66" s="25">
        <f t="shared" si="24"/>
        <v>0</v>
      </c>
      <c r="AP66" s="38">
        <f t="shared" si="24"/>
        <v>0</v>
      </c>
      <c r="AQ66" s="34">
        <f t="shared" si="24"/>
        <v>0</v>
      </c>
      <c r="AR66" s="25">
        <f t="shared" si="24"/>
        <v>0</v>
      </c>
      <c r="AS66" s="25">
        <f t="shared" si="24"/>
        <v>0</v>
      </c>
      <c r="AT66" s="25">
        <f t="shared" si="24"/>
        <v>0</v>
      </c>
      <c r="AU66" s="38">
        <f t="shared" si="24"/>
        <v>0</v>
      </c>
      <c r="AV66" s="34">
        <f t="shared" si="24"/>
        <v>0</v>
      </c>
      <c r="AW66" s="25">
        <f t="shared" si="24"/>
        <v>0</v>
      </c>
      <c r="AX66" s="25">
        <f t="shared" si="24"/>
        <v>0</v>
      </c>
      <c r="AY66" s="25">
        <f t="shared" si="24"/>
        <v>0</v>
      </c>
      <c r="AZ66" s="38">
        <f t="shared" si="24"/>
        <v>0</v>
      </c>
      <c r="BA66" s="34">
        <f t="shared" si="24"/>
        <v>0</v>
      </c>
      <c r="BB66" s="25">
        <f t="shared" si="24"/>
        <v>0</v>
      </c>
      <c r="BC66" s="25">
        <f t="shared" si="24"/>
        <v>0</v>
      </c>
      <c r="BD66" s="25">
        <f t="shared" si="24"/>
        <v>0</v>
      </c>
      <c r="BE66" s="38">
        <f t="shared" si="24"/>
        <v>0</v>
      </c>
      <c r="BF66" s="34">
        <f t="shared" si="24"/>
        <v>0</v>
      </c>
      <c r="BG66" s="25">
        <f t="shared" si="24"/>
        <v>0</v>
      </c>
      <c r="BH66" s="25">
        <f t="shared" si="24"/>
        <v>0</v>
      </c>
      <c r="BI66" s="25">
        <f t="shared" si="24"/>
        <v>0</v>
      </c>
      <c r="BJ66" s="38">
        <f t="shared" si="24"/>
        <v>0</v>
      </c>
      <c r="BK66" s="41">
        <f t="shared" si="23"/>
        <v>0</v>
      </c>
    </row>
    <row r="67" spans="1:63" x14ac:dyDescent="0.25">
      <c r="A67" s="44"/>
      <c r="B67" s="49" t="s">
        <v>83</v>
      </c>
      <c r="C67" s="27">
        <f>C63+C66</f>
        <v>0</v>
      </c>
      <c r="D67" s="25">
        <f t="shared" ref="D67:BJ67" si="25">D63+D66</f>
        <v>0</v>
      </c>
      <c r="E67" s="25">
        <f t="shared" si="25"/>
        <v>0</v>
      </c>
      <c r="F67" s="25">
        <f t="shared" si="25"/>
        <v>0</v>
      </c>
      <c r="G67" s="38">
        <f t="shared" si="25"/>
        <v>0</v>
      </c>
      <c r="H67" s="34">
        <f t="shared" si="25"/>
        <v>0</v>
      </c>
      <c r="I67" s="25">
        <f t="shared" si="25"/>
        <v>0</v>
      </c>
      <c r="J67" s="25">
        <f t="shared" si="25"/>
        <v>0</v>
      </c>
      <c r="K67" s="25">
        <f t="shared" si="25"/>
        <v>0</v>
      </c>
      <c r="L67" s="38">
        <f t="shared" si="25"/>
        <v>0</v>
      </c>
      <c r="M67" s="34">
        <f t="shared" si="25"/>
        <v>0</v>
      </c>
      <c r="N67" s="25">
        <f t="shared" si="25"/>
        <v>0</v>
      </c>
      <c r="O67" s="25">
        <f t="shared" si="25"/>
        <v>0</v>
      </c>
      <c r="P67" s="25">
        <f t="shared" si="25"/>
        <v>0</v>
      </c>
      <c r="Q67" s="38">
        <f t="shared" si="25"/>
        <v>0</v>
      </c>
      <c r="R67" s="34">
        <f t="shared" si="25"/>
        <v>0</v>
      </c>
      <c r="S67" s="25">
        <f t="shared" si="25"/>
        <v>0</v>
      </c>
      <c r="T67" s="25">
        <f t="shared" si="25"/>
        <v>0</v>
      </c>
      <c r="U67" s="25">
        <f t="shared" si="25"/>
        <v>0</v>
      </c>
      <c r="V67" s="38">
        <f t="shared" si="25"/>
        <v>0</v>
      </c>
      <c r="W67" s="34">
        <f t="shared" si="25"/>
        <v>0</v>
      </c>
      <c r="X67" s="25">
        <f t="shared" si="25"/>
        <v>0</v>
      </c>
      <c r="Y67" s="25">
        <f t="shared" si="25"/>
        <v>0</v>
      </c>
      <c r="Z67" s="25">
        <f t="shared" si="25"/>
        <v>0</v>
      </c>
      <c r="AA67" s="38">
        <f t="shared" si="25"/>
        <v>0</v>
      </c>
      <c r="AB67" s="34">
        <f t="shared" si="25"/>
        <v>0</v>
      </c>
      <c r="AC67" s="25">
        <f t="shared" si="25"/>
        <v>0</v>
      </c>
      <c r="AD67" s="25">
        <f t="shared" si="25"/>
        <v>0</v>
      </c>
      <c r="AE67" s="25">
        <f t="shared" si="25"/>
        <v>0</v>
      </c>
      <c r="AF67" s="38">
        <f t="shared" si="25"/>
        <v>0</v>
      </c>
      <c r="AG67" s="34">
        <f t="shared" si="25"/>
        <v>0</v>
      </c>
      <c r="AH67" s="25">
        <f t="shared" si="25"/>
        <v>0</v>
      </c>
      <c r="AI67" s="25">
        <f t="shared" si="25"/>
        <v>0</v>
      </c>
      <c r="AJ67" s="25">
        <f t="shared" si="25"/>
        <v>0</v>
      </c>
      <c r="AK67" s="38">
        <f t="shared" si="25"/>
        <v>0</v>
      </c>
      <c r="AL67" s="34">
        <f t="shared" si="25"/>
        <v>0</v>
      </c>
      <c r="AM67" s="25">
        <f t="shared" si="25"/>
        <v>0</v>
      </c>
      <c r="AN67" s="25">
        <f t="shared" si="25"/>
        <v>0</v>
      </c>
      <c r="AO67" s="25">
        <f t="shared" si="25"/>
        <v>0</v>
      </c>
      <c r="AP67" s="38">
        <f t="shared" si="25"/>
        <v>0</v>
      </c>
      <c r="AQ67" s="34">
        <f t="shared" si="25"/>
        <v>0</v>
      </c>
      <c r="AR67" s="25">
        <f t="shared" si="25"/>
        <v>0</v>
      </c>
      <c r="AS67" s="25">
        <f t="shared" si="25"/>
        <v>0</v>
      </c>
      <c r="AT67" s="25">
        <f t="shared" si="25"/>
        <v>0</v>
      </c>
      <c r="AU67" s="38">
        <f t="shared" si="25"/>
        <v>0</v>
      </c>
      <c r="AV67" s="34">
        <f t="shared" si="25"/>
        <v>0</v>
      </c>
      <c r="AW67" s="25">
        <f t="shared" si="25"/>
        <v>0</v>
      </c>
      <c r="AX67" s="25">
        <f t="shared" si="25"/>
        <v>0</v>
      </c>
      <c r="AY67" s="25">
        <f t="shared" si="25"/>
        <v>0</v>
      </c>
      <c r="AZ67" s="38">
        <f t="shared" si="25"/>
        <v>0</v>
      </c>
      <c r="BA67" s="34">
        <f t="shared" si="25"/>
        <v>0</v>
      </c>
      <c r="BB67" s="25">
        <f t="shared" si="25"/>
        <v>0</v>
      </c>
      <c r="BC67" s="25">
        <f t="shared" si="25"/>
        <v>0</v>
      </c>
      <c r="BD67" s="25">
        <f t="shared" si="25"/>
        <v>0</v>
      </c>
      <c r="BE67" s="38">
        <f t="shared" si="25"/>
        <v>0</v>
      </c>
      <c r="BF67" s="34">
        <f t="shared" si="25"/>
        <v>0</v>
      </c>
      <c r="BG67" s="25">
        <f t="shared" si="25"/>
        <v>0</v>
      </c>
      <c r="BH67" s="25">
        <f t="shared" si="25"/>
        <v>0</v>
      </c>
      <c r="BI67" s="25">
        <f t="shared" si="25"/>
        <v>0</v>
      </c>
      <c r="BJ67" s="38">
        <f t="shared" si="25"/>
        <v>0</v>
      </c>
      <c r="BK67" s="41">
        <f t="shared" si="23"/>
        <v>0</v>
      </c>
    </row>
    <row r="68" spans="1:63" ht="4.5" customHeight="1" x14ac:dyDescent="0.25">
      <c r="A68" s="44"/>
      <c r="B68" s="47"/>
      <c r="C68" s="88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</row>
    <row r="69" spans="1:63" x14ac:dyDescent="0.25">
      <c r="A69" s="44" t="s">
        <v>22</v>
      </c>
      <c r="B69" s="46" t="s">
        <v>23</v>
      </c>
      <c r="C69" s="88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</row>
    <row r="70" spans="1:63" x14ac:dyDescent="0.25">
      <c r="A70" s="44" t="s">
        <v>75</v>
      </c>
      <c r="B70" s="47" t="s">
        <v>24</v>
      </c>
      <c r="C70" s="88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</row>
    <row r="71" spans="1:63" x14ac:dyDescent="0.25">
      <c r="A71" s="44"/>
      <c r="B71" s="48" t="s">
        <v>121</v>
      </c>
      <c r="C71" s="31">
        <v>0</v>
      </c>
      <c r="D71" s="24">
        <v>0</v>
      </c>
      <c r="E71" s="24">
        <v>0</v>
      </c>
      <c r="F71" s="24">
        <v>0</v>
      </c>
      <c r="G71" s="37">
        <v>0</v>
      </c>
      <c r="H71" s="33">
        <v>0.56360033619190009</v>
      </c>
      <c r="I71" s="24">
        <v>0.22157865606449997</v>
      </c>
      <c r="J71" s="24">
        <v>0</v>
      </c>
      <c r="K71" s="24">
        <v>0</v>
      </c>
      <c r="L71" s="37">
        <v>6.0335332258E-3</v>
      </c>
      <c r="M71" s="33">
        <v>0</v>
      </c>
      <c r="N71" s="24">
        <v>0</v>
      </c>
      <c r="O71" s="24">
        <v>0</v>
      </c>
      <c r="P71" s="24">
        <v>0</v>
      </c>
      <c r="Q71" s="37">
        <v>0</v>
      </c>
      <c r="R71" s="33">
        <v>8.5292316063399987E-2</v>
      </c>
      <c r="S71" s="24">
        <v>0</v>
      </c>
      <c r="T71" s="24">
        <v>0</v>
      </c>
      <c r="U71" s="24">
        <v>0</v>
      </c>
      <c r="V71" s="37">
        <v>4.0695096128000006E-3</v>
      </c>
      <c r="W71" s="33">
        <v>0</v>
      </c>
      <c r="X71" s="24">
        <v>0</v>
      </c>
      <c r="Y71" s="24">
        <v>0</v>
      </c>
      <c r="Z71" s="24">
        <v>0</v>
      </c>
      <c r="AA71" s="37">
        <v>0</v>
      </c>
      <c r="AB71" s="33">
        <v>0.33420501706319994</v>
      </c>
      <c r="AC71" s="24">
        <v>1.4972252580000001E-3</v>
      </c>
      <c r="AD71" s="24">
        <v>0</v>
      </c>
      <c r="AE71" s="24">
        <v>0</v>
      </c>
      <c r="AF71" s="37">
        <v>0</v>
      </c>
      <c r="AG71" s="33">
        <v>0</v>
      </c>
      <c r="AH71" s="24">
        <v>0</v>
      </c>
      <c r="AI71" s="24">
        <v>0</v>
      </c>
      <c r="AJ71" s="24">
        <v>0</v>
      </c>
      <c r="AK71" s="37">
        <v>0</v>
      </c>
      <c r="AL71" s="33">
        <v>0.26012318038540005</v>
      </c>
      <c r="AM71" s="24">
        <v>8.3235949676000003E-3</v>
      </c>
      <c r="AN71" s="24">
        <v>0</v>
      </c>
      <c r="AO71" s="24">
        <v>0</v>
      </c>
      <c r="AP71" s="37">
        <v>0</v>
      </c>
      <c r="AQ71" s="33">
        <v>0</v>
      </c>
      <c r="AR71" s="24">
        <v>0</v>
      </c>
      <c r="AS71" s="24">
        <v>0</v>
      </c>
      <c r="AT71" s="24">
        <v>0</v>
      </c>
      <c r="AU71" s="37">
        <v>0</v>
      </c>
      <c r="AV71" s="33">
        <v>8.2510006076785771</v>
      </c>
      <c r="AW71" s="24">
        <v>0.75105889603169995</v>
      </c>
      <c r="AX71" s="24">
        <v>0</v>
      </c>
      <c r="AY71" s="24">
        <v>0</v>
      </c>
      <c r="AZ71" s="37">
        <v>2.613612203119597</v>
      </c>
      <c r="BA71" s="33">
        <v>0</v>
      </c>
      <c r="BB71" s="24">
        <v>0</v>
      </c>
      <c r="BC71" s="24">
        <v>0</v>
      </c>
      <c r="BD71" s="24">
        <v>0</v>
      </c>
      <c r="BE71" s="37">
        <v>0</v>
      </c>
      <c r="BF71" s="33">
        <v>2.1086174135634006</v>
      </c>
      <c r="BG71" s="24">
        <v>3.4768822483799998E-2</v>
      </c>
      <c r="BH71" s="24">
        <v>0</v>
      </c>
      <c r="BI71" s="24">
        <v>0</v>
      </c>
      <c r="BJ71" s="37">
        <v>0</v>
      </c>
      <c r="BK71" s="42">
        <f t="shared" ref="BK71:BK72" si="26">SUM(C71:BJ71)</f>
        <v>15.243781311709677</v>
      </c>
    </row>
    <row r="72" spans="1:63" x14ac:dyDescent="0.25">
      <c r="A72" s="44"/>
      <c r="B72" s="49" t="s">
        <v>82</v>
      </c>
      <c r="C72" s="27">
        <f>SUM(C71)</f>
        <v>0</v>
      </c>
      <c r="D72" s="25">
        <f t="shared" ref="D72:BJ72" si="27">SUM(D71)</f>
        <v>0</v>
      </c>
      <c r="E72" s="25">
        <f t="shared" si="27"/>
        <v>0</v>
      </c>
      <c r="F72" s="25">
        <f t="shared" si="27"/>
        <v>0</v>
      </c>
      <c r="G72" s="38">
        <f t="shared" si="27"/>
        <v>0</v>
      </c>
      <c r="H72" s="34">
        <f t="shared" si="27"/>
        <v>0.56360033619190009</v>
      </c>
      <c r="I72" s="25">
        <f t="shared" si="27"/>
        <v>0.22157865606449997</v>
      </c>
      <c r="J72" s="25">
        <f t="shared" si="27"/>
        <v>0</v>
      </c>
      <c r="K72" s="25">
        <f t="shared" si="27"/>
        <v>0</v>
      </c>
      <c r="L72" s="38">
        <f t="shared" si="27"/>
        <v>6.0335332258E-3</v>
      </c>
      <c r="M72" s="34">
        <f t="shared" si="27"/>
        <v>0</v>
      </c>
      <c r="N72" s="25">
        <f t="shared" si="27"/>
        <v>0</v>
      </c>
      <c r="O72" s="25">
        <f t="shared" si="27"/>
        <v>0</v>
      </c>
      <c r="P72" s="25">
        <f t="shared" si="27"/>
        <v>0</v>
      </c>
      <c r="Q72" s="38">
        <f t="shared" si="27"/>
        <v>0</v>
      </c>
      <c r="R72" s="34">
        <f t="shared" si="27"/>
        <v>8.5292316063399987E-2</v>
      </c>
      <c r="S72" s="25">
        <f t="shared" si="27"/>
        <v>0</v>
      </c>
      <c r="T72" s="25">
        <f t="shared" si="27"/>
        <v>0</v>
      </c>
      <c r="U72" s="25">
        <f t="shared" si="27"/>
        <v>0</v>
      </c>
      <c r="V72" s="38">
        <f t="shared" si="27"/>
        <v>4.0695096128000006E-3</v>
      </c>
      <c r="W72" s="34">
        <f t="shared" si="27"/>
        <v>0</v>
      </c>
      <c r="X72" s="25">
        <f t="shared" si="27"/>
        <v>0</v>
      </c>
      <c r="Y72" s="25">
        <f t="shared" si="27"/>
        <v>0</v>
      </c>
      <c r="Z72" s="25">
        <f t="shared" si="27"/>
        <v>0</v>
      </c>
      <c r="AA72" s="38">
        <f t="shared" si="27"/>
        <v>0</v>
      </c>
      <c r="AB72" s="34">
        <f t="shared" si="27"/>
        <v>0.33420501706319994</v>
      </c>
      <c r="AC72" s="25">
        <f t="shared" si="27"/>
        <v>1.4972252580000001E-3</v>
      </c>
      <c r="AD72" s="25">
        <f t="shared" si="27"/>
        <v>0</v>
      </c>
      <c r="AE72" s="25">
        <f t="shared" si="27"/>
        <v>0</v>
      </c>
      <c r="AF72" s="38">
        <f t="shared" si="27"/>
        <v>0</v>
      </c>
      <c r="AG72" s="34">
        <f t="shared" si="27"/>
        <v>0</v>
      </c>
      <c r="AH72" s="25">
        <f t="shared" si="27"/>
        <v>0</v>
      </c>
      <c r="AI72" s="25">
        <f t="shared" si="27"/>
        <v>0</v>
      </c>
      <c r="AJ72" s="25">
        <f t="shared" si="27"/>
        <v>0</v>
      </c>
      <c r="AK72" s="38">
        <f t="shared" si="27"/>
        <v>0</v>
      </c>
      <c r="AL72" s="34">
        <f t="shared" si="27"/>
        <v>0.26012318038540005</v>
      </c>
      <c r="AM72" s="25">
        <f t="shared" si="27"/>
        <v>8.3235949676000003E-3</v>
      </c>
      <c r="AN72" s="25">
        <f t="shared" si="27"/>
        <v>0</v>
      </c>
      <c r="AO72" s="25">
        <f t="shared" si="27"/>
        <v>0</v>
      </c>
      <c r="AP72" s="38">
        <f t="shared" si="27"/>
        <v>0</v>
      </c>
      <c r="AQ72" s="34">
        <f t="shared" si="27"/>
        <v>0</v>
      </c>
      <c r="AR72" s="25">
        <f t="shared" si="27"/>
        <v>0</v>
      </c>
      <c r="AS72" s="25">
        <f t="shared" si="27"/>
        <v>0</v>
      </c>
      <c r="AT72" s="25">
        <f t="shared" si="27"/>
        <v>0</v>
      </c>
      <c r="AU72" s="38">
        <f t="shared" si="27"/>
        <v>0</v>
      </c>
      <c r="AV72" s="34">
        <f t="shared" si="27"/>
        <v>8.2510006076785771</v>
      </c>
      <c r="AW72" s="25">
        <f t="shared" si="27"/>
        <v>0.75105889603169995</v>
      </c>
      <c r="AX72" s="25">
        <f t="shared" si="27"/>
        <v>0</v>
      </c>
      <c r="AY72" s="25">
        <f t="shared" si="27"/>
        <v>0</v>
      </c>
      <c r="AZ72" s="38">
        <f t="shared" si="27"/>
        <v>2.613612203119597</v>
      </c>
      <c r="BA72" s="34">
        <f t="shared" si="27"/>
        <v>0</v>
      </c>
      <c r="BB72" s="25">
        <f t="shared" si="27"/>
        <v>0</v>
      </c>
      <c r="BC72" s="25">
        <f t="shared" si="27"/>
        <v>0</v>
      </c>
      <c r="BD72" s="25">
        <f t="shared" si="27"/>
        <v>0</v>
      </c>
      <c r="BE72" s="38">
        <f t="shared" si="27"/>
        <v>0</v>
      </c>
      <c r="BF72" s="34">
        <f t="shared" si="27"/>
        <v>2.1086174135634006</v>
      </c>
      <c r="BG72" s="25">
        <f t="shared" si="27"/>
        <v>3.4768822483799998E-2</v>
      </c>
      <c r="BH72" s="25">
        <f t="shared" si="27"/>
        <v>0</v>
      </c>
      <c r="BI72" s="25">
        <f t="shared" si="27"/>
        <v>0</v>
      </c>
      <c r="BJ72" s="38">
        <f t="shared" si="27"/>
        <v>0</v>
      </c>
      <c r="BK72" s="41">
        <f t="shared" si="26"/>
        <v>15.243781311709677</v>
      </c>
    </row>
    <row r="73" spans="1:63" ht="4.5" customHeight="1" x14ac:dyDescent="0.25">
      <c r="A73" s="44"/>
      <c r="B73" s="52"/>
      <c r="C73" s="90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</row>
    <row r="74" spans="1:63" x14ac:dyDescent="0.25">
      <c r="A74" s="44"/>
      <c r="B74" s="53" t="s">
        <v>98</v>
      </c>
      <c r="C74" s="27">
        <f>C37+C53+C58+C67+C72</f>
        <v>0</v>
      </c>
      <c r="D74" s="25">
        <f t="shared" ref="D74:BJ74" si="28">D37+D53+D58+D67+D72</f>
        <v>161.69233740103141</v>
      </c>
      <c r="E74" s="25">
        <f t="shared" si="28"/>
        <v>0</v>
      </c>
      <c r="F74" s="25">
        <f t="shared" si="28"/>
        <v>0</v>
      </c>
      <c r="G74" s="38">
        <f t="shared" si="28"/>
        <v>0</v>
      </c>
      <c r="H74" s="34">
        <f t="shared" si="28"/>
        <v>161.24123766898504</v>
      </c>
      <c r="I74" s="25">
        <f t="shared" si="28"/>
        <v>684.13512367837666</v>
      </c>
      <c r="J74" s="25">
        <f t="shared" si="28"/>
        <v>562.79142232641789</v>
      </c>
      <c r="K74" s="25">
        <f t="shared" si="28"/>
        <v>0</v>
      </c>
      <c r="L74" s="38">
        <f t="shared" si="28"/>
        <v>120.4538450667629</v>
      </c>
      <c r="M74" s="34">
        <f t="shared" si="28"/>
        <v>0</v>
      </c>
      <c r="N74" s="25">
        <f t="shared" si="28"/>
        <v>0</v>
      </c>
      <c r="O74" s="25">
        <f t="shared" si="28"/>
        <v>0</v>
      </c>
      <c r="P74" s="25">
        <f t="shared" si="28"/>
        <v>0</v>
      </c>
      <c r="Q74" s="38">
        <f t="shared" si="28"/>
        <v>0</v>
      </c>
      <c r="R74" s="34">
        <f t="shared" si="28"/>
        <v>105.74319523789021</v>
      </c>
      <c r="S74" s="25">
        <f t="shared" si="28"/>
        <v>73.863889199384786</v>
      </c>
      <c r="T74" s="25">
        <f t="shared" si="28"/>
        <v>4.2436722786449002</v>
      </c>
      <c r="U74" s="25">
        <f t="shared" si="28"/>
        <v>0</v>
      </c>
      <c r="V74" s="38">
        <f t="shared" si="28"/>
        <v>13.2533351559915</v>
      </c>
      <c r="W74" s="34">
        <f t="shared" si="28"/>
        <v>0</v>
      </c>
      <c r="X74" s="25">
        <f t="shared" si="28"/>
        <v>0</v>
      </c>
      <c r="Y74" s="25">
        <f t="shared" si="28"/>
        <v>0</v>
      </c>
      <c r="Z74" s="25">
        <f t="shared" si="28"/>
        <v>0</v>
      </c>
      <c r="AA74" s="38">
        <f t="shared" si="28"/>
        <v>0</v>
      </c>
      <c r="AB74" s="34">
        <f t="shared" si="28"/>
        <v>103.9975837305083</v>
      </c>
      <c r="AC74" s="25">
        <f t="shared" si="28"/>
        <v>136.62729513644206</v>
      </c>
      <c r="AD74" s="25">
        <f t="shared" si="28"/>
        <v>0</v>
      </c>
      <c r="AE74" s="25">
        <f t="shared" si="28"/>
        <v>0</v>
      </c>
      <c r="AF74" s="38">
        <f t="shared" si="28"/>
        <v>25.478803251443804</v>
      </c>
      <c r="AG74" s="34">
        <f t="shared" si="28"/>
        <v>0</v>
      </c>
      <c r="AH74" s="25">
        <f t="shared" si="28"/>
        <v>0</v>
      </c>
      <c r="AI74" s="25">
        <f t="shared" si="28"/>
        <v>0</v>
      </c>
      <c r="AJ74" s="25">
        <f t="shared" si="28"/>
        <v>0</v>
      </c>
      <c r="AK74" s="38">
        <f t="shared" si="28"/>
        <v>0</v>
      </c>
      <c r="AL74" s="34">
        <f t="shared" si="28"/>
        <v>94.141442186120599</v>
      </c>
      <c r="AM74" s="25">
        <f t="shared" si="28"/>
        <v>79.243084456056295</v>
      </c>
      <c r="AN74" s="25">
        <f t="shared" si="28"/>
        <v>26.3536687757416</v>
      </c>
      <c r="AO74" s="25">
        <f t="shared" si="28"/>
        <v>0</v>
      </c>
      <c r="AP74" s="38">
        <f t="shared" si="28"/>
        <v>14.859609136511901</v>
      </c>
      <c r="AQ74" s="34">
        <f t="shared" si="28"/>
        <v>0</v>
      </c>
      <c r="AR74" s="25">
        <f t="shared" si="28"/>
        <v>7.7429444929353997</v>
      </c>
      <c r="AS74" s="25">
        <f t="shared" si="28"/>
        <v>0</v>
      </c>
      <c r="AT74" s="25">
        <f t="shared" si="28"/>
        <v>0</v>
      </c>
      <c r="AU74" s="38">
        <f t="shared" si="28"/>
        <v>0</v>
      </c>
      <c r="AV74" s="34">
        <f t="shared" si="28"/>
        <v>699.05156183956615</v>
      </c>
      <c r="AW74" s="25">
        <f t="shared" si="28"/>
        <v>763.5952921549449</v>
      </c>
      <c r="AX74" s="25">
        <f t="shared" si="28"/>
        <v>89.021256234126469</v>
      </c>
      <c r="AY74" s="25">
        <f t="shared" si="28"/>
        <v>0</v>
      </c>
      <c r="AZ74" s="38">
        <f t="shared" si="28"/>
        <v>362.71794732899775</v>
      </c>
      <c r="BA74" s="34">
        <f t="shared" si="28"/>
        <v>0</v>
      </c>
      <c r="BB74" s="25">
        <f t="shared" si="28"/>
        <v>0</v>
      </c>
      <c r="BC74" s="25">
        <f t="shared" si="28"/>
        <v>0</v>
      </c>
      <c r="BD74" s="25">
        <f t="shared" si="28"/>
        <v>0</v>
      </c>
      <c r="BE74" s="38">
        <f t="shared" si="28"/>
        <v>0</v>
      </c>
      <c r="BF74" s="34">
        <f t="shared" si="28"/>
        <v>376.03677565631381</v>
      </c>
      <c r="BG74" s="25">
        <f t="shared" si="28"/>
        <v>85.644373990567189</v>
      </c>
      <c r="BH74" s="25">
        <f t="shared" si="28"/>
        <v>4.2876395290643003</v>
      </c>
      <c r="BI74" s="25">
        <f t="shared" si="28"/>
        <v>0</v>
      </c>
      <c r="BJ74" s="38">
        <f t="shared" si="28"/>
        <v>46.03179068366893</v>
      </c>
      <c r="BK74" s="41">
        <f>SUM(C74:BJ74)</f>
        <v>4802.2491265964945</v>
      </c>
    </row>
    <row r="75" spans="1:63" ht="4.5" customHeight="1" x14ac:dyDescent="0.25">
      <c r="A75" s="44"/>
      <c r="B75" s="53"/>
      <c r="C75" s="88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</row>
    <row r="76" spans="1:63" ht="14.25" customHeight="1" x14ac:dyDescent="0.25">
      <c r="A76" s="44" t="s">
        <v>5</v>
      </c>
      <c r="B76" s="54" t="s">
        <v>26</v>
      </c>
      <c r="C76" s="88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</row>
    <row r="77" spans="1:63" ht="14.25" customHeight="1" x14ac:dyDescent="0.25">
      <c r="A77" s="44" t="s">
        <v>75</v>
      </c>
      <c r="B77" s="47" t="s">
        <v>132</v>
      </c>
      <c r="C77" s="31">
        <v>0</v>
      </c>
      <c r="D77" s="24">
        <v>0</v>
      </c>
      <c r="E77" s="24">
        <v>0</v>
      </c>
      <c r="F77" s="24">
        <v>0</v>
      </c>
      <c r="G77" s="37">
        <v>0</v>
      </c>
      <c r="H77" s="33">
        <v>8.5811908708000005E-3</v>
      </c>
      <c r="I77" s="24">
        <v>8.0423569483870008</v>
      </c>
      <c r="J77" s="24">
        <v>0</v>
      </c>
      <c r="K77" s="24">
        <v>0</v>
      </c>
      <c r="L77" s="37">
        <v>9.8643376257899998E-2</v>
      </c>
      <c r="M77" s="33">
        <v>0</v>
      </c>
      <c r="N77" s="24">
        <v>0</v>
      </c>
      <c r="O77" s="24">
        <v>0</v>
      </c>
      <c r="P77" s="24">
        <v>0</v>
      </c>
      <c r="Q77" s="37">
        <v>0</v>
      </c>
      <c r="R77" s="33">
        <v>1.27878903224E-2</v>
      </c>
      <c r="S77" s="24">
        <v>0</v>
      </c>
      <c r="T77" s="24">
        <v>0</v>
      </c>
      <c r="U77" s="24">
        <v>0</v>
      </c>
      <c r="V77" s="37">
        <v>0</v>
      </c>
      <c r="W77" s="33">
        <v>0</v>
      </c>
      <c r="X77" s="24">
        <v>0</v>
      </c>
      <c r="Y77" s="24">
        <v>0</v>
      </c>
      <c r="Z77" s="24">
        <v>0</v>
      </c>
      <c r="AA77" s="37">
        <v>0</v>
      </c>
      <c r="AB77" s="33">
        <v>0.32642771312859997</v>
      </c>
      <c r="AC77" s="24">
        <v>0.15639604367740001</v>
      </c>
      <c r="AD77" s="24">
        <v>0</v>
      </c>
      <c r="AE77" s="24">
        <v>0</v>
      </c>
      <c r="AF77" s="37">
        <v>0.35678735509659998</v>
      </c>
      <c r="AG77" s="33">
        <v>0</v>
      </c>
      <c r="AH77" s="24">
        <v>0</v>
      </c>
      <c r="AI77" s="24">
        <v>0</v>
      </c>
      <c r="AJ77" s="24">
        <v>0</v>
      </c>
      <c r="AK77" s="37">
        <v>0</v>
      </c>
      <c r="AL77" s="33">
        <v>0.25033280041880002</v>
      </c>
      <c r="AM77" s="24">
        <v>1.3261871502258</v>
      </c>
      <c r="AN77" s="24">
        <v>0</v>
      </c>
      <c r="AO77" s="24">
        <v>0</v>
      </c>
      <c r="AP77" s="37">
        <v>5.3987591935400002E-2</v>
      </c>
      <c r="AQ77" s="33">
        <v>0</v>
      </c>
      <c r="AR77" s="24">
        <v>0</v>
      </c>
      <c r="AS77" s="24">
        <v>0</v>
      </c>
      <c r="AT77" s="24">
        <v>0</v>
      </c>
      <c r="AU77" s="37">
        <v>0</v>
      </c>
      <c r="AV77" s="33">
        <v>1.5017390518078875E-2</v>
      </c>
      <c r="AW77" s="24">
        <v>6.3364222580000002E-3</v>
      </c>
      <c r="AX77" s="24">
        <v>0</v>
      </c>
      <c r="AY77" s="24">
        <v>0</v>
      </c>
      <c r="AZ77" s="37">
        <v>0</v>
      </c>
      <c r="BA77" s="33">
        <v>0</v>
      </c>
      <c r="BB77" s="24">
        <v>0</v>
      </c>
      <c r="BC77" s="24">
        <v>0</v>
      </c>
      <c r="BD77" s="24">
        <v>0</v>
      </c>
      <c r="BE77" s="37">
        <v>0</v>
      </c>
      <c r="BF77" s="33">
        <v>0</v>
      </c>
      <c r="BG77" s="24">
        <v>0</v>
      </c>
      <c r="BH77" s="24">
        <v>0</v>
      </c>
      <c r="BI77" s="24">
        <v>0</v>
      </c>
      <c r="BJ77" s="37">
        <v>0</v>
      </c>
      <c r="BK77" s="42">
        <f t="shared" ref="BK77:BK79" si="29">SUM(C77:BJ77)</f>
        <v>10.653841873096781</v>
      </c>
    </row>
    <row r="78" spans="1:63" ht="14.25" customHeight="1" x14ac:dyDescent="0.25">
      <c r="A78" s="44"/>
      <c r="B78" s="47" t="s">
        <v>133</v>
      </c>
      <c r="C78" s="31">
        <v>0</v>
      </c>
      <c r="D78" s="24">
        <v>0</v>
      </c>
      <c r="E78" s="24">
        <v>0</v>
      </c>
      <c r="F78" s="24">
        <v>0</v>
      </c>
      <c r="G78" s="37">
        <v>0</v>
      </c>
      <c r="H78" s="33">
        <v>9.2593359029999999E-3</v>
      </c>
      <c r="I78" s="24">
        <v>0.11426621354829999</v>
      </c>
      <c r="J78" s="24">
        <v>0</v>
      </c>
      <c r="K78" s="24">
        <v>0</v>
      </c>
      <c r="L78" s="37">
        <v>2.3691752258E-2</v>
      </c>
      <c r="M78" s="33">
        <v>0</v>
      </c>
      <c r="N78" s="24">
        <v>0</v>
      </c>
      <c r="O78" s="24">
        <v>0</v>
      </c>
      <c r="P78" s="24">
        <v>0</v>
      </c>
      <c r="Q78" s="37">
        <v>0</v>
      </c>
      <c r="R78" s="33">
        <v>6.6279991933999999E-3</v>
      </c>
      <c r="S78" s="24">
        <v>0</v>
      </c>
      <c r="T78" s="24">
        <v>0</v>
      </c>
      <c r="U78" s="24">
        <v>0</v>
      </c>
      <c r="V78" s="37">
        <v>0</v>
      </c>
      <c r="W78" s="33">
        <v>0</v>
      </c>
      <c r="X78" s="24">
        <v>0</v>
      </c>
      <c r="Y78" s="24">
        <v>0</v>
      </c>
      <c r="Z78" s="24">
        <v>0</v>
      </c>
      <c r="AA78" s="37">
        <v>0</v>
      </c>
      <c r="AB78" s="33">
        <v>0.26899654809619999</v>
      </c>
      <c r="AC78" s="24">
        <v>1.3716873238064</v>
      </c>
      <c r="AD78" s="24">
        <v>0</v>
      </c>
      <c r="AE78" s="24">
        <v>0</v>
      </c>
      <c r="AF78" s="37">
        <v>0.38287121983859995</v>
      </c>
      <c r="AG78" s="33">
        <v>0</v>
      </c>
      <c r="AH78" s="24">
        <v>0</v>
      </c>
      <c r="AI78" s="24">
        <v>0</v>
      </c>
      <c r="AJ78" s="24">
        <v>0</v>
      </c>
      <c r="AK78" s="37">
        <v>0</v>
      </c>
      <c r="AL78" s="33">
        <v>0.2492786237737</v>
      </c>
      <c r="AM78" s="24">
        <v>4.8291385612799997E-2</v>
      </c>
      <c r="AN78" s="24">
        <v>0</v>
      </c>
      <c r="AO78" s="24">
        <v>0</v>
      </c>
      <c r="AP78" s="37">
        <v>0</v>
      </c>
      <c r="AQ78" s="33">
        <v>0</v>
      </c>
      <c r="AR78" s="24">
        <v>0</v>
      </c>
      <c r="AS78" s="24">
        <v>0</v>
      </c>
      <c r="AT78" s="24">
        <v>0</v>
      </c>
      <c r="AU78" s="37">
        <v>0</v>
      </c>
      <c r="AV78" s="33">
        <v>0.10932800738938324</v>
      </c>
      <c r="AW78" s="24">
        <v>4.2293096999999995E-2</v>
      </c>
      <c r="AX78" s="24">
        <v>0</v>
      </c>
      <c r="AY78" s="24">
        <v>0</v>
      </c>
      <c r="AZ78" s="37">
        <v>0</v>
      </c>
      <c r="BA78" s="33">
        <v>0</v>
      </c>
      <c r="BB78" s="24">
        <v>0</v>
      </c>
      <c r="BC78" s="24">
        <v>0</v>
      </c>
      <c r="BD78" s="24">
        <v>0</v>
      </c>
      <c r="BE78" s="37">
        <v>0</v>
      </c>
      <c r="BF78" s="33">
        <v>2.0263103515700001E-2</v>
      </c>
      <c r="BG78" s="24">
        <v>0</v>
      </c>
      <c r="BH78" s="24">
        <v>0</v>
      </c>
      <c r="BI78" s="24">
        <v>0</v>
      </c>
      <c r="BJ78" s="37">
        <v>0</v>
      </c>
      <c r="BK78" s="42">
        <f t="shared" si="29"/>
        <v>2.6468546099354833</v>
      </c>
    </row>
    <row r="79" spans="1:63" x14ac:dyDescent="0.25">
      <c r="A79" s="45"/>
      <c r="B79" s="55" t="s">
        <v>134</v>
      </c>
      <c r="C79" s="31">
        <v>0</v>
      </c>
      <c r="D79" s="24">
        <v>0</v>
      </c>
      <c r="E79" s="24">
        <v>0</v>
      </c>
      <c r="F79" s="24">
        <v>0</v>
      </c>
      <c r="G79" s="37">
        <v>0</v>
      </c>
      <c r="H79" s="33">
        <v>2.7979005999800001E-2</v>
      </c>
      <c r="I79" s="24">
        <v>0.48146235774189999</v>
      </c>
      <c r="J79" s="24">
        <v>0</v>
      </c>
      <c r="K79" s="24">
        <v>0</v>
      </c>
      <c r="L79" s="37">
        <v>8.0661445161199996E-2</v>
      </c>
      <c r="M79" s="33">
        <v>0</v>
      </c>
      <c r="N79" s="24">
        <v>0</v>
      </c>
      <c r="O79" s="24">
        <v>0</v>
      </c>
      <c r="P79" s="24">
        <v>0</v>
      </c>
      <c r="Q79" s="37">
        <v>0</v>
      </c>
      <c r="R79" s="33">
        <v>5.1837558062999998E-3</v>
      </c>
      <c r="S79" s="24">
        <v>0</v>
      </c>
      <c r="T79" s="24">
        <v>0</v>
      </c>
      <c r="U79" s="24">
        <v>0</v>
      </c>
      <c r="V79" s="37">
        <v>0</v>
      </c>
      <c r="W79" s="33">
        <v>0</v>
      </c>
      <c r="X79" s="24">
        <v>0</v>
      </c>
      <c r="Y79" s="24">
        <v>0</v>
      </c>
      <c r="Z79" s="24">
        <v>0</v>
      </c>
      <c r="AA79" s="37">
        <v>0</v>
      </c>
      <c r="AB79" s="33">
        <v>0.34697317880599998</v>
      </c>
      <c r="AC79" s="24">
        <v>4.6310742028059</v>
      </c>
      <c r="AD79" s="24">
        <v>0</v>
      </c>
      <c r="AE79" s="24">
        <v>0</v>
      </c>
      <c r="AF79" s="37">
        <v>2.5337108122253</v>
      </c>
      <c r="AG79" s="33">
        <v>0</v>
      </c>
      <c r="AH79" s="24">
        <v>0</v>
      </c>
      <c r="AI79" s="24">
        <v>0</v>
      </c>
      <c r="AJ79" s="24">
        <v>0</v>
      </c>
      <c r="AK79" s="37">
        <v>0</v>
      </c>
      <c r="AL79" s="33">
        <v>0.40559900483799999</v>
      </c>
      <c r="AM79" s="24">
        <v>3.6661207358061998</v>
      </c>
      <c r="AN79" s="24">
        <v>0</v>
      </c>
      <c r="AO79" s="24">
        <v>0</v>
      </c>
      <c r="AP79" s="37">
        <v>0.23482922683850002</v>
      </c>
      <c r="AQ79" s="33">
        <v>0</v>
      </c>
      <c r="AR79" s="24">
        <v>0</v>
      </c>
      <c r="AS79" s="24">
        <v>0</v>
      </c>
      <c r="AT79" s="24">
        <v>0</v>
      </c>
      <c r="AU79" s="37">
        <v>0</v>
      </c>
      <c r="AV79" s="33">
        <v>3.3092722580000001E-3</v>
      </c>
      <c r="AW79" s="24">
        <v>0</v>
      </c>
      <c r="AX79" s="24">
        <v>0</v>
      </c>
      <c r="AY79" s="24">
        <v>0</v>
      </c>
      <c r="AZ79" s="37">
        <v>0</v>
      </c>
      <c r="BA79" s="33">
        <v>0</v>
      </c>
      <c r="BB79" s="24">
        <v>0</v>
      </c>
      <c r="BC79" s="24">
        <v>0</v>
      </c>
      <c r="BD79" s="24">
        <v>0</v>
      </c>
      <c r="BE79" s="37">
        <v>0</v>
      </c>
      <c r="BF79" s="33">
        <v>3.8530864838E-3</v>
      </c>
      <c r="BG79" s="24">
        <v>0</v>
      </c>
      <c r="BH79" s="24">
        <v>0</v>
      </c>
      <c r="BI79" s="24">
        <v>0</v>
      </c>
      <c r="BJ79" s="37">
        <v>4.9292011551685333E-2</v>
      </c>
      <c r="BK79" s="42">
        <f t="shared" si="29"/>
        <v>12.470048096322584</v>
      </c>
    </row>
    <row r="80" spans="1:63" ht="15.75" thickBot="1" x14ac:dyDescent="0.3">
      <c r="A80" s="63"/>
      <c r="B80" s="63" t="s">
        <v>82</v>
      </c>
      <c r="C80" s="27">
        <f>SUM(C77:C79)</f>
        <v>0</v>
      </c>
      <c r="D80" s="27">
        <f t="shared" ref="D80:BK80" si="30">SUM(D77:D79)</f>
        <v>0</v>
      </c>
      <c r="E80" s="27">
        <f t="shared" si="30"/>
        <v>0</v>
      </c>
      <c r="F80" s="27">
        <f t="shared" si="30"/>
        <v>0</v>
      </c>
      <c r="G80" s="40">
        <f t="shared" si="30"/>
        <v>0</v>
      </c>
      <c r="H80" s="34">
        <f t="shared" si="30"/>
        <v>4.58195327736E-2</v>
      </c>
      <c r="I80" s="27">
        <f t="shared" si="30"/>
        <v>8.6380855196772011</v>
      </c>
      <c r="J80" s="27">
        <f t="shared" si="30"/>
        <v>0</v>
      </c>
      <c r="K80" s="27">
        <f t="shared" si="30"/>
        <v>0</v>
      </c>
      <c r="L80" s="40">
        <f t="shared" si="30"/>
        <v>0.2029965736771</v>
      </c>
      <c r="M80" s="34">
        <f t="shared" si="30"/>
        <v>0</v>
      </c>
      <c r="N80" s="27">
        <f t="shared" si="30"/>
        <v>0</v>
      </c>
      <c r="O80" s="27">
        <f t="shared" si="30"/>
        <v>0</v>
      </c>
      <c r="P80" s="27">
        <f t="shared" si="30"/>
        <v>0</v>
      </c>
      <c r="Q80" s="40">
        <f t="shared" si="30"/>
        <v>0</v>
      </c>
      <c r="R80" s="34">
        <f t="shared" si="30"/>
        <v>2.4599645322099999E-2</v>
      </c>
      <c r="S80" s="27">
        <f t="shared" si="30"/>
        <v>0</v>
      </c>
      <c r="T80" s="27">
        <f t="shared" si="30"/>
        <v>0</v>
      </c>
      <c r="U80" s="27">
        <f t="shared" si="30"/>
        <v>0</v>
      </c>
      <c r="V80" s="40">
        <f t="shared" si="30"/>
        <v>0</v>
      </c>
      <c r="W80" s="34">
        <f t="shared" si="30"/>
        <v>0</v>
      </c>
      <c r="X80" s="27">
        <f t="shared" si="30"/>
        <v>0</v>
      </c>
      <c r="Y80" s="27">
        <f t="shared" si="30"/>
        <v>0</v>
      </c>
      <c r="Z80" s="27">
        <f t="shared" si="30"/>
        <v>0</v>
      </c>
      <c r="AA80" s="40">
        <f t="shared" si="30"/>
        <v>0</v>
      </c>
      <c r="AB80" s="34">
        <f t="shared" si="30"/>
        <v>0.94239744003079995</v>
      </c>
      <c r="AC80" s="27">
        <f t="shared" si="30"/>
        <v>6.1591575702897003</v>
      </c>
      <c r="AD80" s="27">
        <f t="shared" si="30"/>
        <v>0</v>
      </c>
      <c r="AE80" s="27">
        <f t="shared" si="30"/>
        <v>0</v>
      </c>
      <c r="AF80" s="40">
        <f t="shared" si="30"/>
        <v>3.2733693871604999</v>
      </c>
      <c r="AG80" s="34">
        <f t="shared" si="30"/>
        <v>0</v>
      </c>
      <c r="AH80" s="27">
        <f t="shared" si="30"/>
        <v>0</v>
      </c>
      <c r="AI80" s="27">
        <f t="shared" si="30"/>
        <v>0</v>
      </c>
      <c r="AJ80" s="27">
        <f t="shared" si="30"/>
        <v>0</v>
      </c>
      <c r="AK80" s="40">
        <f t="shared" si="30"/>
        <v>0</v>
      </c>
      <c r="AL80" s="34">
        <f t="shared" si="30"/>
        <v>0.90521042903050009</v>
      </c>
      <c r="AM80" s="27">
        <f t="shared" si="30"/>
        <v>5.0405992716447994</v>
      </c>
      <c r="AN80" s="27">
        <f t="shared" si="30"/>
        <v>0</v>
      </c>
      <c r="AO80" s="27">
        <f t="shared" si="30"/>
        <v>0</v>
      </c>
      <c r="AP80" s="40">
        <f t="shared" si="30"/>
        <v>0.28881681877390003</v>
      </c>
      <c r="AQ80" s="34">
        <f t="shared" si="30"/>
        <v>0</v>
      </c>
      <c r="AR80" s="27">
        <f t="shared" si="30"/>
        <v>0</v>
      </c>
      <c r="AS80" s="27">
        <f t="shared" si="30"/>
        <v>0</v>
      </c>
      <c r="AT80" s="27">
        <f t="shared" si="30"/>
        <v>0</v>
      </c>
      <c r="AU80" s="40">
        <f t="shared" si="30"/>
        <v>0</v>
      </c>
      <c r="AV80" s="34">
        <f t="shared" si="30"/>
        <v>0.12765467016546211</v>
      </c>
      <c r="AW80" s="27">
        <f t="shared" si="30"/>
        <v>4.8629519257999992E-2</v>
      </c>
      <c r="AX80" s="27">
        <f t="shared" si="30"/>
        <v>0</v>
      </c>
      <c r="AY80" s="27">
        <f t="shared" si="30"/>
        <v>0</v>
      </c>
      <c r="AZ80" s="40">
        <f t="shared" si="30"/>
        <v>0</v>
      </c>
      <c r="BA80" s="34">
        <f t="shared" si="30"/>
        <v>0</v>
      </c>
      <c r="BB80" s="27">
        <f t="shared" si="30"/>
        <v>0</v>
      </c>
      <c r="BC80" s="27">
        <f t="shared" si="30"/>
        <v>0</v>
      </c>
      <c r="BD80" s="27">
        <f t="shared" si="30"/>
        <v>0</v>
      </c>
      <c r="BE80" s="40">
        <f t="shared" si="30"/>
        <v>0</v>
      </c>
      <c r="BF80" s="34">
        <f t="shared" si="30"/>
        <v>2.41161899995E-2</v>
      </c>
      <c r="BG80" s="27">
        <f t="shared" si="30"/>
        <v>0</v>
      </c>
      <c r="BH80" s="27">
        <f t="shared" si="30"/>
        <v>0</v>
      </c>
      <c r="BI80" s="27">
        <f t="shared" si="30"/>
        <v>0</v>
      </c>
      <c r="BJ80" s="40">
        <f t="shared" si="30"/>
        <v>4.9292011551685333E-2</v>
      </c>
      <c r="BK80" s="41">
        <f t="shared" si="30"/>
        <v>25.770744579354847</v>
      </c>
    </row>
    <row r="81" spans="1:63" ht="6" customHeight="1" x14ac:dyDescent="0.25">
      <c r="A81" s="9"/>
      <c r="B81" s="56"/>
      <c r="H81" s="36"/>
      <c r="M81" s="36"/>
      <c r="R81" s="36"/>
      <c r="W81" s="36"/>
      <c r="AB81" s="36"/>
      <c r="AG81" s="36"/>
      <c r="AL81" s="36"/>
      <c r="AQ81" s="36"/>
      <c r="AV81" s="36"/>
      <c r="BA81" s="36"/>
      <c r="BF81" s="36"/>
      <c r="BK81" s="43"/>
    </row>
    <row r="82" spans="1:63" x14ac:dyDescent="0.25">
      <c r="A82" s="9"/>
      <c r="B82" s="9" t="s">
        <v>29</v>
      </c>
      <c r="L82" s="29" t="s">
        <v>40</v>
      </c>
    </row>
    <row r="83" spans="1:63" x14ac:dyDescent="0.25">
      <c r="A83" s="9"/>
      <c r="B83" s="9" t="s">
        <v>30</v>
      </c>
      <c r="L83" s="30" t="s">
        <v>33</v>
      </c>
    </row>
    <row r="84" spans="1:63" x14ac:dyDescent="0.25">
      <c r="L84" s="30" t="s">
        <v>34</v>
      </c>
    </row>
    <row r="85" spans="1:63" x14ac:dyDescent="0.25">
      <c r="B85" s="9" t="s">
        <v>36</v>
      </c>
      <c r="L85" s="30" t="s">
        <v>97</v>
      </c>
    </row>
    <row r="86" spans="1:63" x14ac:dyDescent="0.25">
      <c r="B86" s="9" t="s">
        <v>37</v>
      </c>
      <c r="L86" s="30" t="s">
        <v>99</v>
      </c>
    </row>
    <row r="87" spans="1:63" x14ac:dyDescent="0.25">
      <c r="B87" s="9"/>
      <c r="L87" s="30" t="s">
        <v>35</v>
      </c>
    </row>
    <row r="88" spans="1:63" x14ac:dyDescent="0.25"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</row>
    <row r="89" spans="1:63" x14ac:dyDescent="0.25"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</row>
    <row r="95" spans="1:63" x14ac:dyDescent="0.25">
      <c r="B95" s="9"/>
    </row>
  </sheetData>
  <mergeCells count="49">
    <mergeCell ref="C73:BK73"/>
    <mergeCell ref="A1:A5"/>
    <mergeCell ref="C56:BK56"/>
    <mergeCell ref="C75:BK75"/>
    <mergeCell ref="C76:BK76"/>
    <mergeCell ref="C60:BK60"/>
    <mergeCell ref="C61:BK61"/>
    <mergeCell ref="C64:BK64"/>
    <mergeCell ref="C68:BK68"/>
    <mergeCell ref="C69:BK69"/>
    <mergeCell ref="C39:BK39"/>
    <mergeCell ref="C70:BK70"/>
    <mergeCell ref="C40:BK40"/>
    <mergeCell ref="C38:BK38"/>
    <mergeCell ref="C44:BK44"/>
    <mergeCell ref="C54:BK54"/>
    <mergeCell ref="C55:BK55"/>
    <mergeCell ref="C59:BK59"/>
    <mergeCell ref="C10:BK10"/>
    <mergeCell ref="C13:BK13"/>
    <mergeCell ref="C21:BK21"/>
    <mergeCell ref="C24:BK24"/>
    <mergeCell ref="C27:BK27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abSelected="1" zoomScale="95" zoomScaleNormal="95" workbookViewId="0"/>
  </sheetViews>
  <sheetFormatPr defaultRowHeight="12.75" x14ac:dyDescent="0.2"/>
  <cols>
    <col min="1" max="1" width="2.28515625" style="10" customWidth="1"/>
    <col min="2" max="2" width="9.140625" style="10"/>
    <col min="3" max="3" width="25.28515625" style="10" bestFit="1" customWidth="1"/>
    <col min="4" max="4" width="9.28515625" style="10" bestFit="1" customWidth="1"/>
    <col min="5" max="6" width="18.28515625" style="10" bestFit="1" customWidth="1"/>
    <col min="7" max="7" width="10" style="10" bestFit="1" customWidth="1"/>
    <col min="8" max="8" width="19.85546875" style="10" bestFit="1" customWidth="1"/>
    <col min="9" max="9" width="15.85546875" style="10" bestFit="1" customWidth="1"/>
    <col min="10" max="10" width="17" style="10" bestFit="1" customWidth="1"/>
    <col min="11" max="11" width="9.28515625" style="10" bestFit="1" customWidth="1"/>
    <col min="12" max="12" width="19.85546875" style="10" bestFit="1" customWidth="1"/>
    <col min="13" max="16384" width="9.140625" style="10"/>
  </cols>
  <sheetData>
    <row r="2" spans="2:12" x14ac:dyDescent="0.2">
      <c r="B2" s="97" t="s">
        <v>136</v>
      </c>
      <c r="C2" s="98"/>
      <c r="D2" s="98"/>
      <c r="E2" s="98"/>
      <c r="F2" s="98"/>
      <c r="G2" s="98"/>
      <c r="H2" s="98"/>
      <c r="I2" s="98"/>
      <c r="J2" s="98"/>
      <c r="K2" s="98"/>
      <c r="L2" s="99"/>
    </row>
    <row r="3" spans="2:12" x14ac:dyDescent="0.2">
      <c r="B3" s="97" t="s">
        <v>100</v>
      </c>
      <c r="C3" s="98"/>
      <c r="D3" s="98"/>
      <c r="E3" s="98"/>
      <c r="F3" s="98"/>
      <c r="G3" s="98"/>
      <c r="H3" s="98"/>
      <c r="I3" s="98"/>
      <c r="J3" s="98"/>
      <c r="K3" s="98"/>
      <c r="L3" s="99"/>
    </row>
    <row r="4" spans="2:12" ht="25.5" x14ac:dyDescent="0.2">
      <c r="B4" s="18" t="s">
        <v>74</v>
      </c>
      <c r="C4" s="11" t="s">
        <v>41</v>
      </c>
      <c r="D4" s="11" t="s">
        <v>86</v>
      </c>
      <c r="E4" s="11" t="s">
        <v>87</v>
      </c>
      <c r="F4" s="11" t="s">
        <v>7</v>
      </c>
      <c r="G4" s="11" t="s">
        <v>8</v>
      </c>
      <c r="H4" s="11" t="s">
        <v>23</v>
      </c>
      <c r="I4" s="11" t="s">
        <v>93</v>
      </c>
      <c r="J4" s="11" t="s">
        <v>94</v>
      </c>
      <c r="K4" s="11" t="s">
        <v>73</v>
      </c>
      <c r="L4" s="11" t="s">
        <v>95</v>
      </c>
    </row>
    <row r="5" spans="2:12" x14ac:dyDescent="0.2">
      <c r="B5" s="12">
        <v>1</v>
      </c>
      <c r="C5" s="13" t="s">
        <v>42</v>
      </c>
      <c r="D5" s="22">
        <v>0</v>
      </c>
      <c r="E5" s="20">
        <v>0</v>
      </c>
      <c r="F5" s="20">
        <v>2.3166793386700003E-2</v>
      </c>
      <c r="G5" s="20">
        <v>0</v>
      </c>
      <c r="H5" s="20">
        <v>0</v>
      </c>
      <c r="I5" s="20">
        <v>0</v>
      </c>
      <c r="J5" s="20">
        <v>0</v>
      </c>
      <c r="K5" s="20">
        <f>SUM(D5:J5)</f>
        <v>2.3166793386700003E-2</v>
      </c>
      <c r="L5" s="20">
        <v>0</v>
      </c>
    </row>
    <row r="6" spans="2:12" x14ac:dyDescent="0.2">
      <c r="B6" s="12">
        <v>2</v>
      </c>
      <c r="C6" s="14" t="s">
        <v>43</v>
      </c>
      <c r="D6" s="22">
        <v>7.4880775967199997E-2</v>
      </c>
      <c r="E6" s="20">
        <v>1.0556636801584995</v>
      </c>
      <c r="F6" s="20">
        <v>13.179820741628829</v>
      </c>
      <c r="G6" s="20">
        <v>0.13637735506330001</v>
      </c>
      <c r="H6" s="20">
        <v>4.0711555096299992E-2</v>
      </c>
      <c r="I6" s="20">
        <v>0</v>
      </c>
      <c r="J6" s="20">
        <v>0</v>
      </c>
      <c r="K6" s="20">
        <f t="shared" ref="K6:K41" si="0">SUM(D6:J6)</f>
        <v>14.487454107914127</v>
      </c>
      <c r="L6" s="20">
        <v>2.9574779999000001E-3</v>
      </c>
    </row>
    <row r="7" spans="2:12" x14ac:dyDescent="0.2">
      <c r="B7" s="12">
        <v>3</v>
      </c>
      <c r="C7" s="13" t="s">
        <v>44</v>
      </c>
      <c r="D7" s="22">
        <v>0</v>
      </c>
      <c r="E7" s="20">
        <v>1.7904663225000001E-3</v>
      </c>
      <c r="F7" s="20">
        <v>2.6769961773599998E-2</v>
      </c>
      <c r="G7" s="20">
        <v>0</v>
      </c>
      <c r="H7" s="20">
        <v>0</v>
      </c>
      <c r="I7" s="20">
        <v>0</v>
      </c>
      <c r="J7" s="20">
        <v>0</v>
      </c>
      <c r="K7" s="20">
        <f t="shared" si="0"/>
        <v>2.8560428096099998E-2</v>
      </c>
      <c r="L7" s="20">
        <v>0</v>
      </c>
    </row>
    <row r="8" spans="2:12" x14ac:dyDescent="0.2">
      <c r="B8" s="12">
        <v>4</v>
      </c>
      <c r="C8" s="14" t="s">
        <v>45</v>
      </c>
      <c r="D8" s="22">
        <v>3.1479576580200001E-2</v>
      </c>
      <c r="E8" s="20">
        <v>12.1380175282225</v>
      </c>
      <c r="F8" s="20">
        <v>7.7684093203640954</v>
      </c>
      <c r="G8" s="20">
        <v>0.10879843093509999</v>
      </c>
      <c r="H8" s="20">
        <v>0.15877597099969998</v>
      </c>
      <c r="I8" s="20">
        <v>0</v>
      </c>
      <c r="J8" s="20">
        <v>0</v>
      </c>
      <c r="K8" s="20">
        <f t="shared" si="0"/>
        <v>20.205480827101592</v>
      </c>
      <c r="L8" s="20">
        <v>0</v>
      </c>
    </row>
    <row r="9" spans="2:12" x14ac:dyDescent="0.2">
      <c r="B9" s="12">
        <v>5</v>
      </c>
      <c r="C9" s="14" t="s">
        <v>46</v>
      </c>
      <c r="D9" s="22">
        <v>7.4642383064300002E-2</v>
      </c>
      <c r="E9" s="20">
        <v>0.79160486286800025</v>
      </c>
      <c r="F9" s="20">
        <v>12.499729932055519</v>
      </c>
      <c r="G9" s="20">
        <v>0.1286807975799</v>
      </c>
      <c r="H9" s="20">
        <v>9.8364027935100004E-2</v>
      </c>
      <c r="I9" s="20">
        <v>0</v>
      </c>
      <c r="J9" s="20">
        <v>0</v>
      </c>
      <c r="K9" s="20">
        <f t="shared" si="0"/>
        <v>13.593022003502819</v>
      </c>
      <c r="L9" s="20">
        <v>0.11347797383859999</v>
      </c>
    </row>
    <row r="10" spans="2:12" x14ac:dyDescent="0.2">
      <c r="B10" s="12">
        <v>6</v>
      </c>
      <c r="C10" s="14" t="s">
        <v>47</v>
      </c>
      <c r="D10" s="22">
        <v>0.28005717364480009</v>
      </c>
      <c r="E10" s="20">
        <v>4.735868913769</v>
      </c>
      <c r="F10" s="20">
        <v>15.721208246678104</v>
      </c>
      <c r="G10" s="20">
        <v>0.1359859980316</v>
      </c>
      <c r="H10" s="20">
        <v>3.1891096225299995E-2</v>
      </c>
      <c r="I10" s="20">
        <v>0</v>
      </c>
      <c r="J10" s="20">
        <v>0</v>
      </c>
      <c r="K10" s="20">
        <f t="shared" si="0"/>
        <v>20.905011428348807</v>
      </c>
      <c r="L10" s="20">
        <v>0.2343925280643</v>
      </c>
    </row>
    <row r="11" spans="2:12" x14ac:dyDescent="0.2">
      <c r="B11" s="12">
        <v>7</v>
      </c>
      <c r="C11" s="14" t="s">
        <v>48</v>
      </c>
      <c r="D11" s="22">
        <v>4.8237376328709001</v>
      </c>
      <c r="E11" s="20">
        <v>3.1641803907406993</v>
      </c>
      <c r="F11" s="20">
        <v>6.2059398408819995</v>
      </c>
      <c r="G11" s="20">
        <v>2.22412515159E-2</v>
      </c>
      <c r="H11" s="20">
        <v>1.82475363869E-2</v>
      </c>
      <c r="I11" s="20">
        <v>0</v>
      </c>
      <c r="J11" s="20">
        <v>0</v>
      </c>
      <c r="K11" s="20">
        <f t="shared" si="0"/>
        <v>14.234346652396399</v>
      </c>
      <c r="L11" s="20">
        <v>0</v>
      </c>
    </row>
    <row r="12" spans="2:12" x14ac:dyDescent="0.2">
      <c r="B12" s="12">
        <v>8</v>
      </c>
      <c r="C12" s="13" t="s">
        <v>126</v>
      </c>
      <c r="D12" s="22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f t="shared" si="0"/>
        <v>0</v>
      </c>
      <c r="L12" s="20">
        <v>0</v>
      </c>
    </row>
    <row r="13" spans="2:12" x14ac:dyDescent="0.2">
      <c r="B13" s="12">
        <v>9</v>
      </c>
      <c r="C13" s="13" t="s">
        <v>127</v>
      </c>
      <c r="D13" s="22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f t="shared" si="0"/>
        <v>0</v>
      </c>
      <c r="L13" s="20">
        <v>0</v>
      </c>
    </row>
    <row r="14" spans="2:12" x14ac:dyDescent="0.2">
      <c r="B14" s="12">
        <v>10</v>
      </c>
      <c r="C14" s="14" t="s">
        <v>49</v>
      </c>
      <c r="D14" s="22">
        <v>0.19100555858039997</v>
      </c>
      <c r="E14" s="20">
        <v>3.9963595451199992E-2</v>
      </c>
      <c r="F14" s="20">
        <v>3.1569272414661973</v>
      </c>
      <c r="G14" s="20">
        <v>0.2391105049351</v>
      </c>
      <c r="H14" s="20">
        <v>5.3207897739999989E-3</v>
      </c>
      <c r="I14" s="20">
        <v>0</v>
      </c>
      <c r="J14" s="20">
        <v>0</v>
      </c>
      <c r="K14" s="20">
        <f t="shared" si="0"/>
        <v>3.6323276902068975</v>
      </c>
      <c r="L14" s="20">
        <v>1.4525366129E-3</v>
      </c>
    </row>
    <row r="15" spans="2:12" x14ac:dyDescent="0.2">
      <c r="B15" s="12">
        <v>11</v>
      </c>
      <c r="C15" s="14" t="s">
        <v>50</v>
      </c>
      <c r="D15" s="22">
        <v>111.54698627289555</v>
      </c>
      <c r="E15" s="20">
        <v>76.35530243618598</v>
      </c>
      <c r="F15" s="20">
        <v>213.54551538588794</v>
      </c>
      <c r="G15" s="20">
        <v>3.3192733305416007</v>
      </c>
      <c r="H15" s="20">
        <v>0.83979522160819975</v>
      </c>
      <c r="I15" s="20">
        <v>0</v>
      </c>
      <c r="J15" s="20">
        <v>0</v>
      </c>
      <c r="K15" s="20">
        <f t="shared" si="0"/>
        <v>405.60687264711925</v>
      </c>
      <c r="L15" s="20">
        <v>3.2604586776766995</v>
      </c>
    </row>
    <row r="16" spans="2:12" x14ac:dyDescent="0.2">
      <c r="B16" s="12">
        <v>12</v>
      </c>
      <c r="C16" s="14" t="s">
        <v>51</v>
      </c>
      <c r="D16" s="22">
        <v>291.99619878186633</v>
      </c>
      <c r="E16" s="20">
        <v>62.093689680960011</v>
      </c>
      <c r="F16" s="20">
        <v>46.562082299499288</v>
      </c>
      <c r="G16" s="20">
        <v>0.16150636651469999</v>
      </c>
      <c r="H16" s="20">
        <v>0.30073073461149996</v>
      </c>
      <c r="I16" s="20">
        <v>0</v>
      </c>
      <c r="J16" s="20">
        <v>0</v>
      </c>
      <c r="K16" s="20">
        <f t="shared" si="0"/>
        <v>401.11420786345184</v>
      </c>
      <c r="L16" s="20">
        <v>0.48990882026068533</v>
      </c>
    </row>
    <row r="17" spans="2:12" x14ac:dyDescent="0.2">
      <c r="B17" s="12">
        <v>13</v>
      </c>
      <c r="C17" s="14" t="s">
        <v>52</v>
      </c>
      <c r="D17" s="22">
        <v>0.53233864948380005</v>
      </c>
      <c r="E17" s="20">
        <v>0.24753256822519998</v>
      </c>
      <c r="F17" s="20">
        <v>3.2160424079913024</v>
      </c>
      <c r="G17" s="20">
        <v>1.3680813838499999E-2</v>
      </c>
      <c r="H17" s="20">
        <v>5.6782747095999991E-3</v>
      </c>
      <c r="I17" s="20">
        <v>0</v>
      </c>
      <c r="J17" s="20">
        <v>0</v>
      </c>
      <c r="K17" s="20">
        <f t="shared" si="0"/>
        <v>4.0152727142484022</v>
      </c>
      <c r="L17" s="20">
        <v>0</v>
      </c>
    </row>
    <row r="18" spans="2:12" x14ac:dyDescent="0.2">
      <c r="B18" s="12">
        <v>14</v>
      </c>
      <c r="C18" s="14" t="s">
        <v>53</v>
      </c>
      <c r="D18" s="22">
        <v>7.7341999999999992E-5</v>
      </c>
      <c r="E18" s="20">
        <v>2.1065247741699999E-2</v>
      </c>
      <c r="F18" s="20">
        <v>3.6054803717007995</v>
      </c>
      <c r="G18" s="20">
        <v>4.7916055805999995E-3</v>
      </c>
      <c r="H18" s="20">
        <v>7.2342303128800009E-2</v>
      </c>
      <c r="I18" s="20">
        <v>0</v>
      </c>
      <c r="J18" s="20">
        <v>0</v>
      </c>
      <c r="K18" s="20">
        <f t="shared" si="0"/>
        <v>3.7037568701518997</v>
      </c>
      <c r="L18" s="20">
        <v>0</v>
      </c>
    </row>
    <row r="19" spans="2:12" x14ac:dyDescent="0.2">
      <c r="B19" s="12">
        <v>15</v>
      </c>
      <c r="C19" s="14" t="s">
        <v>54</v>
      </c>
      <c r="D19" s="22">
        <v>1.0324107574182999</v>
      </c>
      <c r="E19" s="20">
        <v>1.6306220645125005</v>
      </c>
      <c r="F19" s="20">
        <v>16.542881573149504</v>
      </c>
      <c r="G19" s="20">
        <v>0.22660546199890003</v>
      </c>
      <c r="H19" s="20">
        <v>0.16884118409579996</v>
      </c>
      <c r="I19" s="20">
        <v>0</v>
      </c>
      <c r="J19" s="20">
        <v>0</v>
      </c>
      <c r="K19" s="20">
        <f t="shared" si="0"/>
        <v>19.601361041175007</v>
      </c>
      <c r="L19" s="20">
        <v>7.9621544806300001E-2</v>
      </c>
    </row>
    <row r="20" spans="2:12" x14ac:dyDescent="0.2">
      <c r="B20" s="12">
        <v>16</v>
      </c>
      <c r="C20" s="14" t="s">
        <v>55</v>
      </c>
      <c r="D20" s="22">
        <v>107.93235495296445</v>
      </c>
      <c r="E20" s="20">
        <v>48.510691183747163</v>
      </c>
      <c r="F20" s="20">
        <v>85.262486009559169</v>
      </c>
      <c r="G20" s="20">
        <v>1.2483795644458999</v>
      </c>
      <c r="H20" s="20">
        <v>1.3054199159637008</v>
      </c>
      <c r="I20" s="20">
        <v>0</v>
      </c>
      <c r="J20" s="20">
        <v>0</v>
      </c>
      <c r="K20" s="20">
        <f t="shared" si="0"/>
        <v>244.25933162668042</v>
      </c>
      <c r="L20" s="20">
        <v>0.3802557291607</v>
      </c>
    </row>
    <row r="21" spans="2:12" x14ac:dyDescent="0.2">
      <c r="B21" s="12">
        <v>17</v>
      </c>
      <c r="C21" s="14" t="s">
        <v>56</v>
      </c>
      <c r="D21" s="22">
        <v>3.9801643152573001</v>
      </c>
      <c r="E21" s="20">
        <v>5.0589347765765966</v>
      </c>
      <c r="F21" s="20">
        <v>21.220176670360889</v>
      </c>
      <c r="G21" s="20">
        <v>0.45644479306289992</v>
      </c>
      <c r="H21" s="20">
        <v>0.2762132758693</v>
      </c>
      <c r="I21" s="20">
        <v>0</v>
      </c>
      <c r="J21" s="20">
        <v>0</v>
      </c>
      <c r="K21" s="20">
        <f t="shared" si="0"/>
        <v>30.991933831126985</v>
      </c>
      <c r="L21" s="20">
        <v>9.637986612900001E-3</v>
      </c>
    </row>
    <row r="22" spans="2:12" x14ac:dyDescent="0.2">
      <c r="B22" s="12">
        <v>18</v>
      </c>
      <c r="C22" s="13" t="s">
        <v>128</v>
      </c>
      <c r="D22" s="22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f t="shared" si="0"/>
        <v>0</v>
      </c>
      <c r="L22" s="20">
        <v>0</v>
      </c>
    </row>
    <row r="23" spans="2:12" x14ac:dyDescent="0.2">
      <c r="B23" s="12">
        <v>19</v>
      </c>
      <c r="C23" s="14" t="s">
        <v>57</v>
      </c>
      <c r="D23" s="22">
        <v>3.9902579976429013</v>
      </c>
      <c r="E23" s="20">
        <v>8.6306285922459089</v>
      </c>
      <c r="F23" s="20">
        <v>30.768292535631083</v>
      </c>
      <c r="G23" s="20">
        <v>0.25181267380470002</v>
      </c>
      <c r="H23" s="20">
        <v>0.12138471186950002</v>
      </c>
      <c r="I23" s="20">
        <v>0</v>
      </c>
      <c r="J23" s="20">
        <v>0</v>
      </c>
      <c r="K23" s="20">
        <f t="shared" si="0"/>
        <v>43.762376511194098</v>
      </c>
      <c r="L23" s="20">
        <v>0.28296607661220002</v>
      </c>
    </row>
    <row r="24" spans="2:12" x14ac:dyDescent="0.2">
      <c r="B24" s="12">
        <v>20</v>
      </c>
      <c r="C24" s="14" t="s">
        <v>58</v>
      </c>
      <c r="D24" s="22">
        <v>850.52289851795081</v>
      </c>
      <c r="E24" s="20">
        <v>359.9797451525065</v>
      </c>
      <c r="F24" s="20">
        <v>488.96067680516688</v>
      </c>
      <c r="G24" s="20">
        <v>17.331319125307662</v>
      </c>
      <c r="H24" s="20">
        <v>6.5338891742105902</v>
      </c>
      <c r="I24" s="20">
        <v>0</v>
      </c>
      <c r="J24" s="20">
        <v>0</v>
      </c>
      <c r="K24" s="20">
        <f t="shared" si="0"/>
        <v>1723.3285287751423</v>
      </c>
      <c r="L24" s="20">
        <v>11.344876694805</v>
      </c>
    </row>
    <row r="25" spans="2:12" x14ac:dyDescent="0.2">
      <c r="B25" s="12">
        <v>21</v>
      </c>
      <c r="C25" s="13" t="s">
        <v>59</v>
      </c>
      <c r="D25" s="22">
        <v>0</v>
      </c>
      <c r="E25" s="20">
        <v>9.1099019354000006E-3</v>
      </c>
      <c r="F25" s="20">
        <v>0.3333951150633</v>
      </c>
      <c r="G25" s="20">
        <v>0</v>
      </c>
      <c r="H25" s="20">
        <v>0</v>
      </c>
      <c r="I25" s="20">
        <v>0</v>
      </c>
      <c r="J25" s="20">
        <v>0</v>
      </c>
      <c r="K25" s="20">
        <f t="shared" si="0"/>
        <v>0.34250501699870001</v>
      </c>
      <c r="L25" s="20">
        <v>0</v>
      </c>
    </row>
    <row r="26" spans="2:12" x14ac:dyDescent="0.2">
      <c r="B26" s="12">
        <v>22</v>
      </c>
      <c r="C26" s="14" t="s">
        <v>60</v>
      </c>
      <c r="D26" s="22">
        <v>7.0507390967600003E-2</v>
      </c>
      <c r="E26" s="20">
        <v>9.0338681289000005E-3</v>
      </c>
      <c r="F26" s="20">
        <v>7.1371688512871998</v>
      </c>
      <c r="G26" s="20">
        <v>2.3958049677000001E-3</v>
      </c>
      <c r="H26" s="20">
        <v>4.0223554837999992E-3</v>
      </c>
      <c r="I26" s="20">
        <v>0</v>
      </c>
      <c r="J26" s="20">
        <v>0</v>
      </c>
      <c r="K26" s="20">
        <f t="shared" si="0"/>
        <v>7.2231282708351996</v>
      </c>
      <c r="L26" s="20">
        <v>0</v>
      </c>
    </row>
    <row r="27" spans="2:12" x14ac:dyDescent="0.2">
      <c r="B27" s="12">
        <v>23</v>
      </c>
      <c r="C27" s="13" t="s">
        <v>129</v>
      </c>
      <c r="D27" s="22">
        <v>0</v>
      </c>
      <c r="E27" s="20">
        <v>0</v>
      </c>
      <c r="F27" s="20">
        <v>0.1646213199031</v>
      </c>
      <c r="G27" s="20">
        <v>0</v>
      </c>
      <c r="H27" s="20">
        <v>0</v>
      </c>
      <c r="I27" s="20">
        <v>0</v>
      </c>
      <c r="J27" s="20">
        <v>0</v>
      </c>
      <c r="K27" s="20">
        <f t="shared" si="0"/>
        <v>0.1646213199031</v>
      </c>
      <c r="L27" s="20">
        <v>0</v>
      </c>
    </row>
    <row r="28" spans="2:12" x14ac:dyDescent="0.2">
      <c r="B28" s="12">
        <v>24</v>
      </c>
      <c r="C28" s="13" t="s">
        <v>61</v>
      </c>
      <c r="D28" s="22">
        <v>0</v>
      </c>
      <c r="E28" s="20">
        <v>0.3287547826451</v>
      </c>
      <c r="F28" s="20">
        <v>7.2657447935100011E-2</v>
      </c>
      <c r="G28" s="20">
        <v>0</v>
      </c>
      <c r="H28" s="20">
        <v>0</v>
      </c>
      <c r="I28" s="20">
        <v>0</v>
      </c>
      <c r="J28" s="20">
        <v>0</v>
      </c>
      <c r="K28" s="20">
        <f t="shared" si="0"/>
        <v>0.40141223058020004</v>
      </c>
      <c r="L28" s="20">
        <v>0</v>
      </c>
    </row>
    <row r="29" spans="2:12" x14ac:dyDescent="0.2">
      <c r="B29" s="12">
        <v>25</v>
      </c>
      <c r="C29" s="14" t="s">
        <v>62</v>
      </c>
      <c r="D29" s="22">
        <v>174.78246045464155</v>
      </c>
      <c r="E29" s="20">
        <v>100.9886024560943</v>
      </c>
      <c r="F29" s="20">
        <v>143.35100556746096</v>
      </c>
      <c r="G29" s="20">
        <v>2.0329970477688004</v>
      </c>
      <c r="H29" s="20">
        <v>1.5213681132536006</v>
      </c>
      <c r="I29" s="20">
        <v>0</v>
      </c>
      <c r="J29" s="20">
        <v>0</v>
      </c>
      <c r="K29" s="20">
        <f t="shared" si="0"/>
        <v>422.67643363921917</v>
      </c>
      <c r="L29" s="20">
        <v>1.3435307503867</v>
      </c>
    </row>
    <row r="30" spans="2:12" x14ac:dyDescent="0.2">
      <c r="B30" s="12">
        <v>26</v>
      </c>
      <c r="C30" s="14" t="s">
        <v>63</v>
      </c>
      <c r="D30" s="22">
        <v>1.66163357095E-2</v>
      </c>
      <c r="E30" s="20">
        <v>1.5901814224168001</v>
      </c>
      <c r="F30" s="20">
        <v>11.787793203321305</v>
      </c>
      <c r="G30" s="20">
        <v>7.8935825612600014E-2</v>
      </c>
      <c r="H30" s="20">
        <v>3.52396351609E-2</v>
      </c>
      <c r="I30" s="20">
        <v>0</v>
      </c>
      <c r="J30" s="20">
        <v>0</v>
      </c>
      <c r="K30" s="20">
        <f t="shared" si="0"/>
        <v>13.508766422221106</v>
      </c>
      <c r="L30" s="20">
        <v>0</v>
      </c>
    </row>
    <row r="31" spans="2:12" x14ac:dyDescent="0.2">
      <c r="B31" s="12">
        <v>27</v>
      </c>
      <c r="C31" s="14" t="s">
        <v>17</v>
      </c>
      <c r="D31" s="22">
        <v>3.8732832386999996E-2</v>
      </c>
      <c r="E31" s="20">
        <v>1.1622555580954999</v>
      </c>
      <c r="F31" s="20">
        <v>6.4278149084313947</v>
      </c>
      <c r="G31" s="20">
        <v>4.4130671419199997E-2</v>
      </c>
      <c r="H31" s="20">
        <v>2.65161858385E-2</v>
      </c>
      <c r="I31" s="20">
        <v>0</v>
      </c>
      <c r="J31" s="20">
        <v>0</v>
      </c>
      <c r="K31" s="20">
        <f t="shared" si="0"/>
        <v>7.6994501561715945</v>
      </c>
      <c r="L31" s="20">
        <v>0</v>
      </c>
    </row>
    <row r="32" spans="2:12" x14ac:dyDescent="0.2">
      <c r="B32" s="12">
        <v>28</v>
      </c>
      <c r="C32" s="14" t="s">
        <v>64</v>
      </c>
      <c r="D32" s="22">
        <v>2.6659483799999997E-5</v>
      </c>
      <c r="E32" s="20">
        <v>0.24642832683850002</v>
      </c>
      <c r="F32" s="20">
        <v>0.72833732657399974</v>
      </c>
      <c r="G32" s="20">
        <v>5.3357258064000001E-3</v>
      </c>
      <c r="H32" s="20">
        <v>0</v>
      </c>
      <c r="I32" s="20">
        <v>0</v>
      </c>
      <c r="J32" s="20">
        <v>0</v>
      </c>
      <c r="K32" s="20">
        <f t="shared" si="0"/>
        <v>0.98012803870269971</v>
      </c>
      <c r="L32" s="20">
        <v>0</v>
      </c>
    </row>
    <row r="33" spans="2:12" x14ac:dyDescent="0.2">
      <c r="B33" s="12">
        <v>29</v>
      </c>
      <c r="C33" s="14" t="s">
        <v>65</v>
      </c>
      <c r="D33" s="22">
        <v>46.887744832869402</v>
      </c>
      <c r="E33" s="20">
        <v>47.496301910149874</v>
      </c>
      <c r="F33" s="20">
        <v>55.38603708547052</v>
      </c>
      <c r="G33" s="20">
        <v>0.13980246283790002</v>
      </c>
      <c r="H33" s="20">
        <v>0.17711508593460004</v>
      </c>
      <c r="I33" s="20">
        <v>0</v>
      </c>
      <c r="J33" s="20">
        <v>0</v>
      </c>
      <c r="K33" s="20">
        <f t="shared" si="0"/>
        <v>150.08700137726228</v>
      </c>
      <c r="L33" s="20">
        <v>3.2068209497736002</v>
      </c>
    </row>
    <row r="34" spans="2:12" x14ac:dyDescent="0.2">
      <c r="B34" s="12">
        <v>30</v>
      </c>
      <c r="C34" s="14" t="s">
        <v>66</v>
      </c>
      <c r="D34" s="22">
        <v>2.6392561132237993</v>
      </c>
      <c r="E34" s="20">
        <v>12.305835910921603</v>
      </c>
      <c r="F34" s="20">
        <v>103.83298367700108</v>
      </c>
      <c r="G34" s="20">
        <v>2.3714241574818997</v>
      </c>
      <c r="H34" s="20">
        <v>0.14300530486969998</v>
      </c>
      <c r="I34" s="20">
        <v>0</v>
      </c>
      <c r="J34" s="20">
        <v>0</v>
      </c>
      <c r="K34" s="20">
        <f t="shared" si="0"/>
        <v>121.29250516349809</v>
      </c>
      <c r="L34" s="20">
        <v>1.5492150783225</v>
      </c>
    </row>
    <row r="35" spans="2:12" x14ac:dyDescent="0.2">
      <c r="B35" s="12">
        <v>31</v>
      </c>
      <c r="C35" s="13" t="s">
        <v>67</v>
      </c>
      <c r="D35" s="22">
        <v>1.25628193548E-2</v>
      </c>
      <c r="E35" s="20">
        <v>5.7197366903099997E-2</v>
      </c>
      <c r="F35" s="20">
        <v>0.3944443518688</v>
      </c>
      <c r="G35" s="20">
        <v>0</v>
      </c>
      <c r="H35" s="20">
        <v>1.2120982386999999E-2</v>
      </c>
      <c r="I35" s="20">
        <v>0</v>
      </c>
      <c r="J35" s="20">
        <v>0</v>
      </c>
      <c r="K35" s="20">
        <f t="shared" si="0"/>
        <v>0.47632552051369997</v>
      </c>
      <c r="L35" s="20">
        <v>0</v>
      </c>
    </row>
    <row r="36" spans="2:12" x14ac:dyDescent="0.2">
      <c r="B36" s="12">
        <v>32</v>
      </c>
      <c r="C36" s="14" t="s">
        <v>68</v>
      </c>
      <c r="D36" s="22">
        <v>179.10647802009325</v>
      </c>
      <c r="E36" s="20">
        <v>50.757218071367426</v>
      </c>
      <c r="F36" s="20">
        <v>72.991090672343631</v>
      </c>
      <c r="G36" s="20">
        <v>1.0630462191236998</v>
      </c>
      <c r="H36" s="20">
        <v>0.94440242183459988</v>
      </c>
      <c r="I36" s="20">
        <v>0</v>
      </c>
      <c r="J36" s="20">
        <v>0</v>
      </c>
      <c r="K36" s="20">
        <f t="shared" si="0"/>
        <v>304.8622354047626</v>
      </c>
      <c r="L36" s="20">
        <v>0.37811978916060002</v>
      </c>
    </row>
    <row r="37" spans="2:12" x14ac:dyDescent="0.2">
      <c r="B37" s="12">
        <v>33</v>
      </c>
      <c r="C37" s="14" t="s">
        <v>130</v>
      </c>
      <c r="D37" s="22">
        <v>72.38132173712691</v>
      </c>
      <c r="E37" s="20">
        <v>21.504102784890993</v>
      </c>
      <c r="F37" s="20">
        <v>239.79873131965658</v>
      </c>
      <c r="G37" s="20">
        <v>0.49403630419099998</v>
      </c>
      <c r="H37" s="20">
        <v>0.71150652766629674</v>
      </c>
      <c r="I37" s="20">
        <v>0</v>
      </c>
      <c r="J37" s="20">
        <v>0</v>
      </c>
      <c r="K37" s="20">
        <f t="shared" si="0"/>
        <v>334.88969867353183</v>
      </c>
      <c r="L37" s="20">
        <v>0.123881454677</v>
      </c>
    </row>
    <row r="38" spans="2:12" x14ac:dyDescent="0.2">
      <c r="B38" s="12">
        <v>34</v>
      </c>
      <c r="C38" s="14" t="s">
        <v>69</v>
      </c>
      <c r="D38" s="22">
        <v>6.3539129029999998E-4</v>
      </c>
      <c r="E38" s="20">
        <v>1.9498340000000001E-3</v>
      </c>
      <c r="F38" s="20">
        <v>9.8869945547100005E-2</v>
      </c>
      <c r="G38" s="20">
        <v>0</v>
      </c>
      <c r="H38" s="20">
        <v>0</v>
      </c>
      <c r="I38" s="20">
        <v>0</v>
      </c>
      <c r="J38" s="20">
        <v>0</v>
      </c>
      <c r="K38" s="20">
        <f t="shared" si="0"/>
        <v>0.10145517083740001</v>
      </c>
      <c r="L38" s="20">
        <v>0</v>
      </c>
    </row>
    <row r="39" spans="2:12" x14ac:dyDescent="0.2">
      <c r="B39" s="12">
        <v>35</v>
      </c>
      <c r="C39" s="14" t="s">
        <v>70</v>
      </c>
      <c r="D39" s="22">
        <v>6.0472164290611019</v>
      </c>
      <c r="E39" s="20">
        <v>66.720753925185122</v>
      </c>
      <c r="F39" s="20">
        <v>140.03146569920901</v>
      </c>
      <c r="G39" s="20">
        <v>0.92088235063990032</v>
      </c>
      <c r="H39" s="20">
        <v>0.68831107386640011</v>
      </c>
      <c r="I39" s="20">
        <v>0</v>
      </c>
      <c r="J39" s="20">
        <v>0</v>
      </c>
      <c r="K39" s="20">
        <f t="shared" si="0"/>
        <v>214.40862947796154</v>
      </c>
      <c r="L39" s="20">
        <v>2.7748661294235624</v>
      </c>
    </row>
    <row r="40" spans="2:12" x14ac:dyDescent="0.2">
      <c r="B40" s="12">
        <v>36</v>
      </c>
      <c r="C40" s="14" t="s">
        <v>71</v>
      </c>
      <c r="D40" s="22">
        <v>1.9599207967600001E-2</v>
      </c>
      <c r="E40" s="20">
        <v>0.25890583206310003</v>
      </c>
      <c r="F40" s="20">
        <v>6.7576477655289038</v>
      </c>
      <c r="G40" s="20">
        <v>3.0203234128599998E-2</v>
      </c>
      <c r="H40" s="20">
        <v>4.5594345804E-3</v>
      </c>
      <c r="I40" s="20">
        <v>0</v>
      </c>
      <c r="J40" s="20">
        <v>0</v>
      </c>
      <c r="K40" s="20">
        <f t="shared" si="0"/>
        <v>7.0709154742686033</v>
      </c>
      <c r="L40" s="20">
        <v>9.5172087090000009E-4</v>
      </c>
    </row>
    <row r="41" spans="2:12" x14ac:dyDescent="0.2">
      <c r="B41" s="12">
        <v>37</v>
      </c>
      <c r="C41" s="14" t="s">
        <v>72</v>
      </c>
      <c r="D41" s="22">
        <v>93.548644840157195</v>
      </c>
      <c r="E41" s="20">
        <v>60.079035733259715</v>
      </c>
      <c r="F41" s="20">
        <v>97.147022810931048</v>
      </c>
      <c r="G41" s="20">
        <v>0.79819162528529986</v>
      </c>
      <c r="H41" s="20">
        <v>0.99800841834959986</v>
      </c>
      <c r="I41" s="20">
        <v>0</v>
      </c>
      <c r="J41" s="20">
        <v>0</v>
      </c>
      <c r="K41" s="20">
        <f t="shared" si="0"/>
        <v>252.57090342798287</v>
      </c>
      <c r="L41" s="20">
        <v>0.1933526602898</v>
      </c>
    </row>
    <row r="42" spans="2:12" x14ac:dyDescent="0.2">
      <c r="B42" s="12"/>
      <c r="C42" s="14"/>
      <c r="D42" s="19"/>
      <c r="E42" s="20"/>
      <c r="F42" s="20"/>
      <c r="G42" s="20"/>
      <c r="H42" s="20"/>
      <c r="I42" s="20"/>
      <c r="J42" s="20"/>
      <c r="K42" s="20"/>
      <c r="L42" s="20"/>
    </row>
    <row r="43" spans="2:12" x14ac:dyDescent="0.2">
      <c r="B43" s="11" t="s">
        <v>11</v>
      </c>
      <c r="C43" s="1"/>
      <c r="D43" s="21">
        <f>SUM(D5:D42)</f>
        <v>1952.5612937525209</v>
      </c>
      <c r="E43" s="21">
        <f t="shared" ref="E43:L43" si="1">SUM(E5:E42)</f>
        <v>947.97096882512938</v>
      </c>
      <c r="F43" s="21">
        <f t="shared" si="1"/>
        <v>1854.7066932047151</v>
      </c>
      <c r="G43" s="21">
        <f t="shared" si="1"/>
        <v>31.766389502419358</v>
      </c>
      <c r="H43" s="21">
        <f t="shared" si="1"/>
        <v>15.243781311709689</v>
      </c>
      <c r="I43" s="21">
        <f t="shared" si="1"/>
        <v>0</v>
      </c>
      <c r="J43" s="21">
        <f t="shared" si="1"/>
        <v>0</v>
      </c>
      <c r="K43" s="21">
        <f t="shared" si="1"/>
        <v>4802.2491265964954</v>
      </c>
      <c r="L43" s="21">
        <f t="shared" si="1"/>
        <v>25.770744579354851</v>
      </c>
    </row>
    <row r="44" spans="2:12" x14ac:dyDescent="0.2">
      <c r="B44" s="10" t="s">
        <v>88</v>
      </c>
    </row>
    <row r="45" spans="2:12" x14ac:dyDescent="0.2">
      <c r="E45" s="16"/>
      <c r="F45" s="16"/>
      <c r="G45" s="16"/>
      <c r="H45" s="16"/>
    </row>
    <row r="47" spans="2:12" x14ac:dyDescent="0.2">
      <c r="D47" s="17"/>
      <c r="E47" s="17"/>
      <c r="F47" s="17"/>
      <c r="G47" s="17"/>
      <c r="H47" s="17"/>
    </row>
    <row r="49" spans="4:8" x14ac:dyDescent="0.2">
      <c r="D49" s="17"/>
      <c r="E49" s="17"/>
      <c r="F49" s="17"/>
      <c r="G49" s="17"/>
      <c r="H49" s="17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Sharma, Pallavi</cp:lastModifiedBy>
  <cp:lastPrinted>2014-03-24T10:58:12Z</cp:lastPrinted>
  <dcterms:created xsi:type="dcterms:W3CDTF">2014-01-06T04:43:23Z</dcterms:created>
  <dcterms:modified xsi:type="dcterms:W3CDTF">2016-04-08T10:54:13Z</dcterms:modified>
</cp:coreProperties>
</file>