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Legal &amp; comp - secr-7-4-08\Comp- Secr\AMFI correspondence\Monthly AAUM Disclosure\2017\June\"/>
    </mc:Choice>
  </mc:AlternateContent>
  <bookViews>
    <workbookView xWindow="-6750" yWindow="495" windowWidth="15480" windowHeight="8190" tabRatio="827" activeTab="1"/>
  </bookViews>
  <sheets>
    <sheet name="Anex A1 Frmt for AUM disclosure" sheetId="8" r:id="rId1"/>
    <sheet name="Anex A2 Frmt AUM stateUT wi" sheetId="12" r:id="rId2"/>
  </sheets>
  <calcPr calcId="152511"/>
</workbook>
</file>

<file path=xl/calcChain.xml><?xml version="1.0" encoding="utf-8"?>
<calcChain xmlns="http://schemas.openxmlformats.org/spreadsheetml/2006/main">
  <c r="K22" i="12" l="1"/>
  <c r="K13" i="12"/>
  <c r="K12" i="12"/>
  <c r="BK9" i="8" l="1"/>
  <c r="BK45" i="8"/>
  <c r="BK46" i="8"/>
  <c r="BK47" i="8"/>
  <c r="BK48" i="8"/>
  <c r="BK49" i="8"/>
  <c r="BK50" i="8"/>
  <c r="BK51" i="8"/>
  <c r="BK52" i="8"/>
  <c r="BK29" i="8"/>
  <c r="BK30" i="8"/>
  <c r="BK31" i="8"/>
  <c r="BK32" i="8"/>
  <c r="BK33" i="8"/>
  <c r="BK34" i="8"/>
  <c r="BK28" i="8"/>
  <c r="BK35" i="8" s="1"/>
  <c r="BK25" i="8"/>
  <c r="BK26" i="8" s="1"/>
  <c r="BK22" i="8"/>
  <c r="BK23" i="8" s="1"/>
  <c r="BK15" i="8"/>
  <c r="BK20" i="8" s="1"/>
  <c r="BK16" i="8"/>
  <c r="BK17" i="8"/>
  <c r="BK18" i="8"/>
  <c r="BK19" i="8"/>
  <c r="BK14" i="8"/>
  <c r="BK11" i="8"/>
  <c r="BK12" i="8" s="1"/>
  <c r="BK8" i="8"/>
  <c r="BK36" i="8" l="1"/>
  <c r="K5" i="12"/>
  <c r="K43" i="12" s="1"/>
  <c r="K6" i="12"/>
  <c r="K7" i="12"/>
  <c r="K8" i="12"/>
  <c r="K9" i="12"/>
  <c r="K10" i="12"/>
  <c r="K11" i="12"/>
  <c r="K14" i="12"/>
  <c r="K15" i="12"/>
  <c r="K16" i="12"/>
  <c r="K17" i="12"/>
  <c r="K18" i="12"/>
  <c r="K19" i="12"/>
  <c r="K20" i="12"/>
  <c r="K21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D43" i="12"/>
  <c r="E43" i="12"/>
  <c r="F43" i="12"/>
  <c r="G43" i="12"/>
  <c r="H43" i="12"/>
  <c r="I43" i="12"/>
  <c r="J43" i="12"/>
  <c r="L43" i="12"/>
  <c r="D35" i="8" l="1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C35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C53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K79" i="8"/>
  <c r="BK78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80" i="8"/>
  <c r="BK72" i="8"/>
  <c r="BK73" i="8" s="1"/>
  <c r="BK66" i="8"/>
  <c r="BK67" i="8" s="1"/>
  <c r="BK68" i="8" s="1"/>
  <c r="BK63" i="8"/>
  <c r="BK64" i="8" s="1"/>
  <c r="BK58" i="8"/>
  <c r="BK59" i="8" s="1"/>
  <c r="BK44" i="8"/>
  <c r="BK53" i="8" s="1"/>
  <c r="BK41" i="8"/>
  <c r="BK40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J64" i="8"/>
  <c r="BJ68" i="8" s="1"/>
  <c r="BI64" i="8"/>
  <c r="BI68" i="8" s="1"/>
  <c r="BH64" i="8"/>
  <c r="BH68" i="8" s="1"/>
  <c r="BG64" i="8"/>
  <c r="BG68" i="8" s="1"/>
  <c r="BF64" i="8"/>
  <c r="BF68" i="8" s="1"/>
  <c r="BE64" i="8"/>
  <c r="BE68" i="8" s="1"/>
  <c r="BD64" i="8"/>
  <c r="BD68" i="8" s="1"/>
  <c r="BC64" i="8"/>
  <c r="BC68" i="8" s="1"/>
  <c r="BB64" i="8"/>
  <c r="BB68" i="8" s="1"/>
  <c r="BA64" i="8"/>
  <c r="BA68" i="8" s="1"/>
  <c r="AZ64" i="8"/>
  <c r="AZ68" i="8" s="1"/>
  <c r="AY64" i="8"/>
  <c r="AY68" i="8" s="1"/>
  <c r="AX64" i="8"/>
  <c r="AX68" i="8" s="1"/>
  <c r="AW64" i="8"/>
  <c r="AW68" i="8" s="1"/>
  <c r="AV64" i="8"/>
  <c r="AV68" i="8" s="1"/>
  <c r="AU64" i="8"/>
  <c r="AU68" i="8" s="1"/>
  <c r="AT64" i="8"/>
  <c r="AT68" i="8" s="1"/>
  <c r="AS64" i="8"/>
  <c r="AS68" i="8" s="1"/>
  <c r="AR64" i="8"/>
  <c r="AR68" i="8" s="1"/>
  <c r="AQ64" i="8"/>
  <c r="AQ68" i="8" s="1"/>
  <c r="AP64" i="8"/>
  <c r="AP68" i="8" s="1"/>
  <c r="AO64" i="8"/>
  <c r="AO68" i="8" s="1"/>
  <c r="AN64" i="8"/>
  <c r="AN68" i="8" s="1"/>
  <c r="AM64" i="8"/>
  <c r="AM68" i="8" s="1"/>
  <c r="AL64" i="8"/>
  <c r="AL68" i="8" s="1"/>
  <c r="AK64" i="8"/>
  <c r="AK68" i="8" s="1"/>
  <c r="AJ64" i="8"/>
  <c r="AJ68" i="8" s="1"/>
  <c r="AI64" i="8"/>
  <c r="AI68" i="8" s="1"/>
  <c r="AH64" i="8"/>
  <c r="AH68" i="8" s="1"/>
  <c r="AG64" i="8"/>
  <c r="AG68" i="8" s="1"/>
  <c r="AF64" i="8"/>
  <c r="AF68" i="8" s="1"/>
  <c r="AE64" i="8"/>
  <c r="AE68" i="8" s="1"/>
  <c r="AD64" i="8"/>
  <c r="AD68" i="8" s="1"/>
  <c r="AC64" i="8"/>
  <c r="AC68" i="8" s="1"/>
  <c r="AB64" i="8"/>
  <c r="AB68" i="8" s="1"/>
  <c r="AA64" i="8"/>
  <c r="AA68" i="8" s="1"/>
  <c r="Z64" i="8"/>
  <c r="Z68" i="8" s="1"/>
  <c r="Y64" i="8"/>
  <c r="Y68" i="8" s="1"/>
  <c r="X64" i="8"/>
  <c r="X68" i="8" s="1"/>
  <c r="W64" i="8"/>
  <c r="W68" i="8" s="1"/>
  <c r="V64" i="8"/>
  <c r="V68" i="8" s="1"/>
  <c r="U64" i="8"/>
  <c r="U68" i="8" s="1"/>
  <c r="T64" i="8"/>
  <c r="T68" i="8" s="1"/>
  <c r="S64" i="8"/>
  <c r="S68" i="8" s="1"/>
  <c r="R64" i="8"/>
  <c r="R68" i="8" s="1"/>
  <c r="Q64" i="8"/>
  <c r="Q68" i="8" s="1"/>
  <c r="P64" i="8"/>
  <c r="P68" i="8" s="1"/>
  <c r="O64" i="8"/>
  <c r="O68" i="8" s="1"/>
  <c r="N64" i="8"/>
  <c r="N68" i="8" s="1"/>
  <c r="M64" i="8"/>
  <c r="M68" i="8" s="1"/>
  <c r="L64" i="8"/>
  <c r="L68" i="8" s="1"/>
  <c r="K64" i="8"/>
  <c r="K68" i="8" s="1"/>
  <c r="J64" i="8"/>
  <c r="J68" i="8" s="1"/>
  <c r="I64" i="8"/>
  <c r="I68" i="8" s="1"/>
  <c r="H64" i="8"/>
  <c r="H68" i="8" s="1"/>
  <c r="G64" i="8"/>
  <c r="G68" i="8" s="1"/>
  <c r="F64" i="8"/>
  <c r="F68" i="8" s="1"/>
  <c r="E64" i="8"/>
  <c r="E68" i="8" s="1"/>
  <c r="D64" i="8"/>
  <c r="D68" i="8" s="1"/>
  <c r="C64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J42" i="8"/>
  <c r="BI42" i="8"/>
  <c r="BI54" i="8" s="1"/>
  <c r="BH42" i="8"/>
  <c r="BG42" i="8"/>
  <c r="BG54" i="8" s="1"/>
  <c r="BF42" i="8"/>
  <c r="BE42" i="8"/>
  <c r="BE54" i="8" s="1"/>
  <c r="BD42" i="8"/>
  <c r="BC42" i="8"/>
  <c r="BC54" i="8" s="1"/>
  <c r="BB42" i="8"/>
  <c r="BA42" i="8"/>
  <c r="BA54" i="8" s="1"/>
  <c r="AZ42" i="8"/>
  <c r="AY42" i="8"/>
  <c r="AY54" i="8" s="1"/>
  <c r="AX42" i="8"/>
  <c r="AW42" i="8"/>
  <c r="AW54" i="8" s="1"/>
  <c r="AV42" i="8"/>
  <c r="AU42" i="8"/>
  <c r="AU54" i="8" s="1"/>
  <c r="AT42" i="8"/>
  <c r="AS42" i="8"/>
  <c r="AS54" i="8" s="1"/>
  <c r="AR42" i="8"/>
  <c r="AQ42" i="8"/>
  <c r="AQ54" i="8" s="1"/>
  <c r="AP42" i="8"/>
  <c r="AO42" i="8"/>
  <c r="AO54" i="8" s="1"/>
  <c r="AN42" i="8"/>
  <c r="AM42" i="8"/>
  <c r="AM54" i="8" s="1"/>
  <c r="AL42" i="8"/>
  <c r="AK42" i="8"/>
  <c r="AK54" i="8" s="1"/>
  <c r="AJ42" i="8"/>
  <c r="AI42" i="8"/>
  <c r="AI54" i="8" s="1"/>
  <c r="AH42" i="8"/>
  <c r="AG42" i="8"/>
  <c r="AG54" i="8" s="1"/>
  <c r="AF42" i="8"/>
  <c r="AE42" i="8"/>
  <c r="AE54" i="8" s="1"/>
  <c r="AD42" i="8"/>
  <c r="AC42" i="8"/>
  <c r="AC54" i="8" s="1"/>
  <c r="AB42" i="8"/>
  <c r="AA42" i="8"/>
  <c r="AA54" i="8" s="1"/>
  <c r="Z42" i="8"/>
  <c r="Y42" i="8"/>
  <c r="Y54" i="8" s="1"/>
  <c r="X42" i="8"/>
  <c r="W42" i="8"/>
  <c r="W54" i="8" s="1"/>
  <c r="V42" i="8"/>
  <c r="U42" i="8"/>
  <c r="U54" i="8" s="1"/>
  <c r="T42" i="8"/>
  <c r="S42" i="8"/>
  <c r="S54" i="8" s="1"/>
  <c r="R42" i="8"/>
  <c r="Q42" i="8"/>
  <c r="Q54" i="8" s="1"/>
  <c r="P42" i="8"/>
  <c r="O42" i="8"/>
  <c r="O54" i="8" s="1"/>
  <c r="N42" i="8"/>
  <c r="M42" i="8"/>
  <c r="M54" i="8" s="1"/>
  <c r="L42" i="8"/>
  <c r="K42" i="8"/>
  <c r="K54" i="8" s="1"/>
  <c r="J42" i="8"/>
  <c r="I42" i="8"/>
  <c r="I54" i="8" s="1"/>
  <c r="H42" i="8"/>
  <c r="G42" i="8"/>
  <c r="G54" i="8" s="1"/>
  <c r="F42" i="8"/>
  <c r="E42" i="8"/>
  <c r="E54" i="8" s="1"/>
  <c r="D42" i="8"/>
  <c r="C42" i="8"/>
  <c r="C54" i="8" s="1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J36" i="8" s="1"/>
  <c r="BI9" i="8"/>
  <c r="BH9" i="8"/>
  <c r="BH36" i="8" s="1"/>
  <c r="BG9" i="8"/>
  <c r="BF9" i="8"/>
  <c r="BF36" i="8" s="1"/>
  <c r="BE9" i="8"/>
  <c r="BD9" i="8"/>
  <c r="BD36" i="8" s="1"/>
  <c r="BC9" i="8"/>
  <c r="BB9" i="8"/>
  <c r="BB36" i="8" s="1"/>
  <c r="BA9" i="8"/>
  <c r="AZ9" i="8"/>
  <c r="AZ36" i="8" s="1"/>
  <c r="AY9" i="8"/>
  <c r="AX9" i="8"/>
  <c r="AX36" i="8" s="1"/>
  <c r="AW9" i="8"/>
  <c r="AV9" i="8"/>
  <c r="AV36" i="8" s="1"/>
  <c r="AU9" i="8"/>
  <c r="AT9" i="8"/>
  <c r="AT36" i="8" s="1"/>
  <c r="AS9" i="8"/>
  <c r="AR9" i="8"/>
  <c r="AR36" i="8" s="1"/>
  <c r="AQ9" i="8"/>
  <c r="AP9" i="8"/>
  <c r="AP36" i="8" s="1"/>
  <c r="AO9" i="8"/>
  <c r="AN9" i="8"/>
  <c r="AN36" i="8" s="1"/>
  <c r="AM9" i="8"/>
  <c r="AL9" i="8"/>
  <c r="AL36" i="8" s="1"/>
  <c r="AK9" i="8"/>
  <c r="AJ9" i="8"/>
  <c r="AI9" i="8"/>
  <c r="AH9" i="8"/>
  <c r="AH36" i="8" s="1"/>
  <c r="AG9" i="8"/>
  <c r="AF9" i="8"/>
  <c r="AF36" i="8" s="1"/>
  <c r="AE9" i="8"/>
  <c r="AD9" i="8"/>
  <c r="AD36" i="8" s="1"/>
  <c r="AC9" i="8"/>
  <c r="AB9" i="8"/>
  <c r="AB36" i="8" s="1"/>
  <c r="AA9" i="8"/>
  <c r="Z9" i="8"/>
  <c r="Z36" i="8" s="1"/>
  <c r="Y9" i="8"/>
  <c r="X9" i="8"/>
  <c r="X36" i="8" s="1"/>
  <c r="W9" i="8"/>
  <c r="V9" i="8"/>
  <c r="V36" i="8" s="1"/>
  <c r="U9" i="8"/>
  <c r="T9" i="8"/>
  <c r="T36" i="8" s="1"/>
  <c r="S9" i="8"/>
  <c r="R9" i="8"/>
  <c r="R36" i="8" s="1"/>
  <c r="Q9" i="8"/>
  <c r="P9" i="8"/>
  <c r="P36" i="8" s="1"/>
  <c r="O9" i="8"/>
  <c r="N9" i="8"/>
  <c r="N36" i="8" s="1"/>
  <c r="M9" i="8"/>
  <c r="L9" i="8"/>
  <c r="L36" i="8" s="1"/>
  <c r="K9" i="8"/>
  <c r="J9" i="8"/>
  <c r="J36" i="8" s="1"/>
  <c r="I9" i="8"/>
  <c r="H9" i="8"/>
  <c r="H36" i="8" s="1"/>
  <c r="G9" i="8"/>
  <c r="F9" i="8"/>
  <c r="F36" i="8" s="1"/>
  <c r="E9" i="8"/>
  <c r="D9" i="8"/>
  <c r="D36" i="8" s="1"/>
  <c r="C9" i="8"/>
  <c r="C36" i="8" l="1"/>
  <c r="E36" i="8"/>
  <c r="E75" i="8" s="1"/>
  <c r="G36" i="8"/>
  <c r="I36" i="8"/>
  <c r="K36" i="8"/>
  <c r="M36" i="8"/>
  <c r="O36" i="8"/>
  <c r="Q36" i="8"/>
  <c r="Q75" i="8" s="1"/>
  <c r="S36" i="8"/>
  <c r="U36" i="8"/>
  <c r="U75" i="8" s="1"/>
  <c r="W36" i="8"/>
  <c r="Y36" i="8"/>
  <c r="Y75" i="8" s="1"/>
  <c r="AA36" i="8"/>
  <c r="AC36" i="8"/>
  <c r="AC75" i="8" s="1"/>
  <c r="AE36" i="8"/>
  <c r="AG36" i="8"/>
  <c r="AG75" i="8" s="1"/>
  <c r="AI36" i="8"/>
  <c r="AK36" i="8"/>
  <c r="AK75" i="8" s="1"/>
  <c r="AM36" i="8"/>
  <c r="AO36" i="8"/>
  <c r="AO75" i="8" s="1"/>
  <c r="AQ36" i="8"/>
  <c r="AS36" i="8"/>
  <c r="AS75" i="8" s="1"/>
  <c r="AU36" i="8"/>
  <c r="AW36" i="8"/>
  <c r="AY36" i="8"/>
  <c r="BA36" i="8"/>
  <c r="BC36" i="8"/>
  <c r="BE36" i="8"/>
  <c r="BG36" i="8"/>
  <c r="BI36" i="8"/>
  <c r="BI75" i="8" s="1"/>
  <c r="BK42" i="8"/>
  <c r="BK54" i="8"/>
  <c r="BK75" i="8" s="1"/>
  <c r="BK81" i="8"/>
  <c r="D54" i="8"/>
  <c r="F54" i="8"/>
  <c r="H54" i="8"/>
  <c r="H75" i="8" s="1"/>
  <c r="J54" i="8"/>
  <c r="L54" i="8"/>
  <c r="L75" i="8" s="1"/>
  <c r="N54" i="8"/>
  <c r="P54" i="8"/>
  <c r="R54" i="8"/>
  <c r="T54" i="8"/>
  <c r="V54" i="8"/>
  <c r="X54" i="8"/>
  <c r="X75" i="8" s="1"/>
  <c r="Z54" i="8"/>
  <c r="AB54" i="8"/>
  <c r="AB75" i="8" s="1"/>
  <c r="AD54" i="8"/>
  <c r="AF54" i="8"/>
  <c r="AH54" i="8"/>
  <c r="AJ54" i="8"/>
  <c r="AL54" i="8"/>
  <c r="AN54" i="8"/>
  <c r="AN75" i="8" s="1"/>
  <c r="AP54" i="8"/>
  <c r="AR54" i="8"/>
  <c r="AR75" i="8" s="1"/>
  <c r="AT54" i="8"/>
  <c r="AV54" i="8"/>
  <c r="AV75" i="8" s="1"/>
  <c r="AX54" i="8"/>
  <c r="AZ54" i="8"/>
  <c r="AZ75" i="8" s="1"/>
  <c r="BB54" i="8"/>
  <c r="BD54" i="8"/>
  <c r="BD75" i="8" s="1"/>
  <c r="BF54" i="8"/>
  <c r="BH54" i="8"/>
  <c r="BH75" i="8" s="1"/>
  <c r="BJ54" i="8"/>
  <c r="D75" i="8"/>
  <c r="F75" i="8"/>
  <c r="J75" i="8"/>
  <c r="N75" i="8"/>
  <c r="R75" i="8"/>
  <c r="T75" i="8"/>
  <c r="V75" i="8"/>
  <c r="Z75" i="8"/>
  <c r="AD75" i="8"/>
  <c r="AH75" i="8"/>
  <c r="AJ36" i="8"/>
  <c r="AJ75" i="8" s="1"/>
  <c r="AL75" i="8"/>
  <c r="AP75" i="8"/>
  <c r="AT75" i="8"/>
  <c r="AX75" i="8"/>
  <c r="BB75" i="8"/>
  <c r="BF75" i="8"/>
  <c r="BJ75" i="8"/>
  <c r="I75" i="8"/>
  <c r="K75" i="8"/>
  <c r="M75" i="8"/>
  <c r="S75" i="8"/>
  <c r="W75" i="8"/>
  <c r="AA75" i="8"/>
  <c r="AE75" i="8"/>
  <c r="AI75" i="8"/>
  <c r="AM75" i="8"/>
  <c r="AQ75" i="8"/>
  <c r="AU75" i="8"/>
  <c r="AY75" i="8"/>
  <c r="BA75" i="8"/>
  <c r="BC75" i="8"/>
  <c r="BE75" i="8"/>
  <c r="G75" i="8"/>
  <c r="O75" i="8"/>
  <c r="BG75" i="8"/>
  <c r="P75" i="8"/>
  <c r="AF75" i="8"/>
  <c r="C68" i="8"/>
  <c r="C75" i="8" l="1"/>
  <c r="AW75" i="8"/>
</calcChain>
</file>

<file path=xl/sharedStrings.xml><?xml version="1.0" encoding="utf-8"?>
<sst xmlns="http://schemas.openxmlformats.org/spreadsheetml/2006/main" count="172" uniqueCount="139">
  <si>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</si>
  <si>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</si>
  <si>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</si>
  <si>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</si>
  <si>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</si>
  <si>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</si>
  <si>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</si>
  <si>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</si>
  <si>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</si>
  <si>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</si>
  <si>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</si>
  <si>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</si>
  <si>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</si>
  <si>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</si>
  <si>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</si>
  <si>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</si>
  <si>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</si>
  <si>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</si>
  <si>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</si>
  <si>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</si>
  <si>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</si>
  <si>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</si>
  <si>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</si>
  <si>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</si>
  <si>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</si>
  <si>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</si>
  <si>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</si>
  <si>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</si>
  <si>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</si>
  <si>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</si>
  <si>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</si>
  <si>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</si>
  <si>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</si>
  <si>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</si>
  <si>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</si>
  <si>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</si>
  <si>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</si>
  <si>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</si>
  <si>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</si>
  <si>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</si>
  <si>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</si>
  <si>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</si>
  <si>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</si>
  <si>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</si>
  <si>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</si>
  <si>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</si>
  <si>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</si>
  <si>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</si>
  <si>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</si>
  <si>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</si>
  <si>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</si>
  <si>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</si>
  <si>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</si>
  <si>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</si>
  <si>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</si>
  <si>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</si>
  <si>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</si>
  <si>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</si>
  <si>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</si>
  <si>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</si>
  <si>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</si>
  <si>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</si>
  <si>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</si>
  <si>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</si>
  <si>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</si>
  <si>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</si>
  <si>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</si>
  <si>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</si>
  <si>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</si>
  <si>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</si>
  <si>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</si>
  <si>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</si>
  <si>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</si>
  <si>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</si>
  <si>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</si>
  <si>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</si>
  <si>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</si>
  <si>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</si>
  <si>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</si>
  <si>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</si>
  <si>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</si>
  <si>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</si>
  <si>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</si>
  <si>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</si>
  <si>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</si>
  <si>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</si>
  <si>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</si>
  <si>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</si>
  <si>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</si>
  <si>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</si>
  <si>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</si>
  <si>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</si>
  <si>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</si>
  <si>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</si>
  <si>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</si>
  <si>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</si>
  <si>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</si>
  <si>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</si>
  <si>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</si>
  <si>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</si>
  <si>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</si>
  <si>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</si>
  <si>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</si>
  <si>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</si>
  <si>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>Principal Pnb Fixed Maturity Plan – Series B13-395 Days</t>
  </si>
  <si>
    <t>Principal Pnb Fixed Maturity Plan – Series B14-390 Days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</si>
  <si>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</si>
  <si>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</si>
  <si>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</si>
  <si>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</si>
  <si>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</si>
  <si>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</si>
  <si>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</si>
  <si>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</si>
  <si>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</si>
  <si>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</si>
  <si>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</si>
  <si>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</si>
  <si>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</si>
  <si>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Pnb Fixed Maturity Plan – Series B16-1094 Days</t>
  </si>
  <si>
    <t>Principal Pnb Fixed Maturity Plan – Series B17-371 Days</t>
  </si>
  <si>
    <t>Principal Index Fund - Mid Cap</t>
  </si>
  <si>
    <t>Mizoram</t>
  </si>
  <si>
    <t>Telangana</t>
  </si>
  <si>
    <t>Principal Pnb Fixed Maturity Plan – Series B5-732 Days</t>
  </si>
  <si>
    <t>Principal Asset Allocation Fund Moderate Plan</t>
  </si>
  <si>
    <t>Principal Asset Allocation Fund of Funds Aggressive Plan</t>
  </si>
  <si>
    <t>Principal Asset Allocation Fund of Funds Conservative Plan</t>
  </si>
  <si>
    <t>Principal Dynamic Bond Fund</t>
  </si>
  <si>
    <t>Principal Arbitrage Fund</t>
  </si>
  <si>
    <t>Principal Low Duration Fund</t>
  </si>
  <si>
    <t>Principal Credit Opportunities Fund</t>
  </si>
  <si>
    <t>Principal Short Term Income Fund</t>
  </si>
  <si>
    <t>Principal Equity Savings Fund</t>
  </si>
  <si>
    <t>Table showing State wise /Union Territory wise contribution to AAUM of category of schemes for the month of Jun 17</t>
  </si>
  <si>
    <t>Principal Mutual Fund: Net Average Assets Under Management (AUM) for the month of Jun 17 (All figures in Rs. Crore)</t>
  </si>
  <si>
    <t>Dadra and Nagar Haveli</t>
  </si>
  <si>
    <t>Daman and Diu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</si>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</sst>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-* #,##0.00_-;\-* #,##0.00_-;_-* &quot;-&quot;??_-;_-@_-"/>
  </numFmts>
  <fonts count="47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.5"/>
      <color indexed="8"/>
      <name val="Calibri"/>
      <family val="2"/>
      <scheme val="minor"/>
    </font>
    <font>
      <b/>
      <sz val="10.5"/>
      <color indexed="8"/>
      <name val="Calibri"/>
      <family val="2"/>
      <scheme val="minor"/>
    </font>
    <font>
      <b/>
      <sz val="10.5"/>
      <name val="Calibri"/>
      <family val="2"/>
      <scheme val="minor"/>
    </font>
    <font>
      <sz val="10.5"/>
      <color indexed="8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5" fillId="0" borderId="26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27" applyNumberFormat="0" applyAlignment="0" applyProtection="0"/>
    <xf numFmtId="0" fontId="20" fillId="6" borderId="28" applyNumberFormat="0" applyAlignment="0" applyProtection="0"/>
    <xf numFmtId="0" fontId="21" fillId="6" borderId="27" applyNumberFormat="0" applyAlignment="0" applyProtection="0"/>
    <xf numFmtId="0" fontId="22" fillId="0" borderId="29" applyNumberFormat="0" applyFill="0" applyAlignment="0" applyProtection="0"/>
    <xf numFmtId="0" fontId="23" fillId="7" borderId="30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8" borderId="31" applyNumberFormat="0" applyFont="0" applyAlignment="0" applyProtection="0"/>
    <xf numFmtId="0" fontId="27" fillId="0" borderId="0"/>
    <xf numFmtId="0" fontId="28" fillId="0" borderId="24" applyNumberFormat="0" applyFill="0" applyAlignment="0" applyProtection="0"/>
    <xf numFmtId="0" fontId="29" fillId="0" borderId="25" applyNumberFormat="0" applyFill="0" applyAlignment="0" applyProtection="0"/>
    <xf numFmtId="0" fontId="30" fillId="0" borderId="26" applyNumberFormat="0" applyFill="0" applyAlignment="0" applyProtection="0"/>
    <xf numFmtId="0" fontId="30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2" fillId="3" borderId="0" applyNumberFormat="0" applyBorder="0" applyAlignment="0" applyProtection="0"/>
    <xf numFmtId="0" fontId="33" fillId="4" borderId="0" applyNumberFormat="0" applyBorder="0" applyAlignment="0" applyProtection="0"/>
    <xf numFmtId="0" fontId="34" fillId="5" borderId="27" applyNumberFormat="0" applyAlignment="0" applyProtection="0"/>
    <xf numFmtId="0" fontId="35" fillId="6" borderId="28" applyNumberFormat="0" applyAlignment="0" applyProtection="0"/>
    <xf numFmtId="0" fontId="36" fillId="6" borderId="27" applyNumberFormat="0" applyAlignment="0" applyProtection="0"/>
    <xf numFmtId="0" fontId="37" fillId="0" borderId="29" applyNumberFormat="0" applyFill="0" applyAlignment="0" applyProtection="0"/>
    <xf numFmtId="0" fontId="38" fillId="7" borderId="30" applyNumberFormat="0" applyAlignment="0" applyProtection="0"/>
    <xf numFmtId="0" fontId="39" fillId="0" borderId="0" applyNumberFormat="0" applyFill="0" applyBorder="0" applyAlignment="0" applyProtection="0"/>
    <xf numFmtId="0" fontId="27" fillId="8" borderId="31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42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42" fillId="32" borderId="0" applyNumberFormat="0" applyBorder="0" applyAlignment="0" applyProtection="0"/>
    <xf numFmtId="165" fontId="27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3" fillId="0" borderId="24" applyNumberFormat="0" applyFill="0" applyAlignment="0" applyProtection="0"/>
    <xf numFmtId="0" fontId="14" fillId="0" borderId="25" applyNumberFormat="0" applyFill="0" applyAlignment="0" applyProtection="0"/>
    <xf numFmtId="0" fontId="15" fillId="0" borderId="26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27" applyNumberFormat="0" applyAlignment="0" applyProtection="0"/>
    <xf numFmtId="0" fontId="20" fillId="6" borderId="28" applyNumberFormat="0" applyAlignment="0" applyProtection="0"/>
    <xf numFmtId="0" fontId="21" fillId="6" borderId="27" applyNumberFormat="0" applyAlignment="0" applyProtection="0"/>
    <xf numFmtId="0" fontId="22" fillId="0" borderId="29" applyNumberFormat="0" applyFill="0" applyAlignment="0" applyProtection="0"/>
    <xf numFmtId="0" fontId="23" fillId="7" borderId="30" applyNumberFormat="0" applyAlignment="0" applyProtection="0"/>
    <xf numFmtId="0" fontId="24" fillId="0" borderId="0" applyNumberFormat="0" applyFill="0" applyBorder="0" applyAlignment="0" applyProtection="0"/>
    <xf numFmtId="0" fontId="2" fillId="8" borderId="31" applyNumberFormat="0" applyFont="0" applyAlignment="0" applyProtection="0"/>
    <xf numFmtId="0" fontId="25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8" fillId="0" borderId="0" xfId="2" applyFont="1"/>
    <xf numFmtId="0" fontId="7" fillId="0" borderId="0" xfId="2" applyFont="1"/>
    <xf numFmtId="0" fontId="7" fillId="0" borderId="4" xfId="2" applyNumberFormat="1" applyFont="1" applyFill="1" applyBorder="1" applyAlignment="1">
      <alignment horizontal="center" wrapText="1"/>
    </xf>
    <xf numFmtId="0" fontId="7" fillId="0" borderId="1" xfId="2" applyNumberFormat="1" applyFont="1" applyFill="1" applyBorder="1" applyAlignment="1">
      <alignment horizontal="center" wrapText="1"/>
    </xf>
    <xf numFmtId="0" fontId="7" fillId="0" borderId="5" xfId="2" applyNumberFormat="1" applyFont="1" applyFill="1" applyBorder="1" applyAlignment="1">
      <alignment horizontal="center" wrapText="1"/>
    </xf>
    <xf numFmtId="0" fontId="9" fillId="0" borderId="6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2" fontId="7" fillId="0" borderId="21" xfId="2" applyNumberFormat="1" applyFont="1" applyFill="1" applyBorder="1"/>
    <xf numFmtId="0" fontId="9" fillId="0" borderId="34" xfId="0" applyFont="1" applyBorder="1"/>
    <xf numFmtId="0" fontId="9" fillId="0" borderId="33" xfId="0" applyFont="1" applyBorder="1"/>
    <xf numFmtId="2" fontId="8" fillId="0" borderId="0" xfId="2" applyNumberFormat="1" applyFont="1" applyFill="1"/>
    <xf numFmtId="0" fontId="8" fillId="0" borderId="0" xfId="2" applyFont="1" applyFill="1"/>
    <xf numFmtId="2" fontId="7" fillId="0" borderId="0" xfId="2" applyNumberFormat="1" applyFont="1" applyFill="1"/>
    <xf numFmtId="0" fontId="7" fillId="0" borderId="0" xfId="2" applyFont="1" applyFill="1"/>
    <xf numFmtId="2" fontId="7" fillId="0" borderId="0" xfId="2" applyNumberFormat="1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9" fillId="0" borderId="7" xfId="0" applyFont="1" applyFill="1" applyBorder="1" applyAlignment="1">
      <alignment wrapText="1"/>
    </xf>
    <xf numFmtId="0" fontId="10" fillId="0" borderId="0" xfId="0" applyFont="1" applyFill="1" applyBorder="1"/>
    <xf numFmtId="0" fontId="10" fillId="0" borderId="7" xfId="0" applyFont="1" applyFill="1" applyBorder="1" applyAlignment="1">
      <alignment wrapText="1"/>
    </xf>
    <xf numFmtId="0" fontId="10" fillId="0" borderId="21" xfId="0" applyFont="1" applyFill="1" applyBorder="1" applyAlignment="1">
      <alignment horizontal="left" wrapText="1"/>
    </xf>
    <xf numFmtId="4" fontId="0" fillId="0" borderId="1" xfId="0" applyNumberFormat="1" applyFill="1" applyBorder="1" applyAlignment="1">
      <alignment horizontal="left"/>
    </xf>
    <xf numFmtId="4" fontId="0" fillId="0" borderId="1" xfId="0" applyNumberFormat="1" applyFill="1" applyBorder="1"/>
    <xf numFmtId="2" fontId="10" fillId="0" borderId="1" xfId="0" applyNumberFormat="1" applyFont="1" applyFill="1" applyBorder="1"/>
    <xf numFmtId="0" fontId="9" fillId="0" borderId="21" xfId="0" applyFont="1" applyFill="1" applyBorder="1" applyAlignment="1">
      <alignment horizontal="right" wrapText="1"/>
    </xf>
    <xf numFmtId="2" fontId="9" fillId="0" borderId="1" xfId="0" applyNumberFormat="1" applyFont="1" applyFill="1" applyBorder="1"/>
    <xf numFmtId="2" fontId="10" fillId="0" borderId="0" xfId="0" applyNumberFormat="1" applyFont="1" applyFill="1" applyBorder="1"/>
    <xf numFmtId="0" fontId="10" fillId="0" borderId="21" xfId="0" applyFont="1" applyFill="1" applyBorder="1" applyAlignment="1">
      <alignment wrapText="1"/>
    </xf>
    <xf numFmtId="2" fontId="10" fillId="0" borderId="1" xfId="4" applyNumberFormat="1" applyFont="1" applyFill="1" applyBorder="1"/>
    <xf numFmtId="2" fontId="10" fillId="0" borderId="1" xfId="4" applyNumberFormat="1" applyFont="1" applyFill="1" applyBorder="1" applyAlignment="1">
      <alignment horizontal="right"/>
    </xf>
    <xf numFmtId="2" fontId="9" fillId="0" borderId="1" xfId="0" applyNumberFormat="1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 wrapText="1"/>
    </xf>
    <xf numFmtId="0" fontId="11" fillId="0" borderId="21" xfId="0" applyFont="1" applyFill="1" applyBorder="1" applyAlignment="1">
      <alignment wrapText="1"/>
    </xf>
    <xf numFmtId="0" fontId="9" fillId="0" borderId="21" xfId="0" applyFont="1" applyFill="1" applyBorder="1" applyAlignment="1">
      <alignment wrapText="1"/>
    </xf>
    <xf numFmtId="2" fontId="10" fillId="0" borderId="1" xfId="0" applyNumberFormat="1" applyFont="1" applyFill="1" applyBorder="1" applyAlignment="1">
      <alignment horizontal="right"/>
    </xf>
    <xf numFmtId="2" fontId="9" fillId="0" borderId="1" xfId="4" applyNumberFormat="1" applyFont="1" applyFill="1" applyBorder="1" applyAlignment="1">
      <alignment horizontal="right"/>
    </xf>
    <xf numFmtId="4" fontId="9" fillId="0" borderId="0" xfId="0" applyNumberFormat="1" applyFont="1" applyFill="1" applyBorder="1"/>
    <xf numFmtId="0" fontId="9" fillId="0" borderId="21" xfId="0" applyFont="1" applyFill="1" applyBorder="1" applyAlignment="1">
      <alignment horizontal="center" wrapText="1"/>
    </xf>
    <xf numFmtId="0" fontId="9" fillId="0" borderId="21" xfId="0" applyFont="1" applyFill="1" applyBorder="1" applyAlignment="1">
      <alignment horizontal="right"/>
    </xf>
    <xf numFmtId="0" fontId="10" fillId="0" borderId="35" xfId="0" applyFont="1" applyFill="1" applyBorder="1" applyAlignment="1">
      <alignment wrapText="1"/>
    </xf>
    <xf numFmtId="0" fontId="9" fillId="0" borderId="23" xfId="0" applyFont="1" applyFill="1" applyBorder="1" applyAlignment="1">
      <alignment horizontal="right" wrapText="1"/>
    </xf>
    <xf numFmtId="2" fontId="9" fillId="0" borderId="3" xfId="0" applyNumberFormat="1" applyFont="1" applyFill="1" applyBorder="1" applyAlignment="1">
      <alignment horizontal="right"/>
    </xf>
    <xf numFmtId="4" fontId="10" fillId="0" borderId="0" xfId="0" applyNumberFormat="1" applyFont="1" applyFill="1" applyBorder="1"/>
    <xf numFmtId="0" fontId="9" fillId="0" borderId="0" xfId="0" applyFont="1" applyFill="1" applyBorder="1" applyAlignment="1">
      <alignment horizontal="right" wrapText="1"/>
    </xf>
    <xf numFmtId="165" fontId="10" fillId="0" borderId="0" xfId="4" applyFont="1" applyFill="1" applyBorder="1" applyAlignment="1">
      <alignment horizontal="center"/>
    </xf>
    <xf numFmtId="0" fontId="43" fillId="0" borderId="0" xfId="0" applyFont="1"/>
    <xf numFmtId="0" fontId="44" fillId="0" borderId="1" xfId="0" applyFont="1" applyBorder="1"/>
    <xf numFmtId="2" fontId="45" fillId="0" borderId="1" xfId="2" applyNumberFormat="1" applyFont="1" applyFill="1" applyBorder="1" applyAlignment="1">
      <alignment horizontal="center" vertical="top" wrapText="1"/>
    </xf>
    <xf numFmtId="0" fontId="43" fillId="0" borderId="1" xfId="1" applyFont="1" applyBorder="1" applyAlignment="1">
      <alignment horizontal="center"/>
    </xf>
    <xf numFmtId="0" fontId="43" fillId="0" borderId="1" xfId="1" applyFont="1" applyBorder="1" applyAlignment="1">
      <alignment horizontal="left"/>
    </xf>
    <xf numFmtId="2" fontId="43" fillId="0" borderId="1" xfId="4" applyNumberFormat="1" applyFont="1" applyBorder="1" applyAlignment="1">
      <alignment horizontal="right"/>
    </xf>
    <xf numFmtId="2" fontId="43" fillId="0" borderId="1" xfId="4" applyNumberFormat="1" applyFont="1" applyBorder="1"/>
    <xf numFmtId="0" fontId="43" fillId="0" borderId="1" xfId="1" applyFont="1" applyBorder="1"/>
    <xf numFmtId="0" fontId="46" fillId="0" borderId="1" xfId="1" applyFont="1" applyFill="1" applyBorder="1" applyAlignment="1">
      <alignment horizontal="left"/>
    </xf>
    <xf numFmtId="0" fontId="46" fillId="0" borderId="1" xfId="1" applyFont="1" applyBorder="1" applyAlignment="1">
      <alignment horizontal="left"/>
    </xf>
    <xf numFmtId="0" fontId="43" fillId="0" borderId="36" xfId="1" applyFont="1" applyBorder="1" applyAlignment="1">
      <alignment horizontal="center"/>
    </xf>
    <xf numFmtId="0" fontId="43" fillId="0" borderId="3" xfId="1" applyFont="1" applyBorder="1"/>
    <xf numFmtId="0" fontId="43" fillId="0" borderId="1" xfId="0" applyFont="1" applyBorder="1"/>
    <xf numFmtId="2" fontId="43" fillId="0" borderId="1" xfId="4" applyNumberFormat="1" applyFont="1" applyBorder="1" applyAlignment="1">
      <alignment horizontal="left"/>
    </xf>
    <xf numFmtId="0" fontId="43" fillId="0" borderId="3" xfId="0" applyFont="1" applyBorder="1"/>
    <xf numFmtId="2" fontId="44" fillId="0" borderId="1" xfId="4" applyNumberFormat="1" applyFont="1" applyBorder="1"/>
    <xf numFmtId="4" fontId="43" fillId="0" borderId="0" xfId="4" applyNumberFormat="1" applyFont="1"/>
    <xf numFmtId="165" fontId="43" fillId="0" borderId="0" xfId="4" applyFont="1"/>
    <xf numFmtId="4" fontId="43" fillId="0" borderId="0" xfId="0" applyNumberFormat="1" applyFont="1"/>
    <xf numFmtId="165" fontId="43" fillId="0" borderId="0" xfId="0" applyNumberFormat="1" applyFont="1"/>
    <xf numFmtId="2" fontId="7" fillId="0" borderId="8" xfId="2" applyNumberFormat="1" applyFont="1" applyFill="1" applyBorder="1" applyAlignment="1">
      <alignment horizontal="center" vertical="top" wrapText="1"/>
    </xf>
    <xf numFmtId="2" fontId="7" fillId="0" borderId="9" xfId="2" applyNumberFormat="1" applyFont="1" applyFill="1" applyBorder="1" applyAlignment="1">
      <alignment horizontal="center" vertical="top" wrapText="1"/>
    </xf>
    <xf numFmtId="2" fontId="7" fillId="0" borderId="10" xfId="2" applyNumberFormat="1" applyFont="1" applyFill="1" applyBorder="1" applyAlignment="1">
      <alignment horizontal="center" vertical="top" wrapText="1"/>
    </xf>
    <xf numFmtId="2" fontId="7" fillId="0" borderId="11" xfId="2" applyNumberFormat="1" applyFont="1" applyFill="1" applyBorder="1" applyAlignment="1">
      <alignment horizontal="center" vertical="top" wrapText="1"/>
    </xf>
    <xf numFmtId="2" fontId="7" fillId="0" borderId="12" xfId="2" applyNumberFormat="1" applyFont="1" applyFill="1" applyBorder="1" applyAlignment="1">
      <alignment horizontal="center" vertical="top" wrapText="1"/>
    </xf>
    <xf numFmtId="2" fontId="7" fillId="0" borderId="13" xfId="2" applyNumberFormat="1" applyFont="1" applyFill="1" applyBorder="1" applyAlignment="1">
      <alignment horizontal="center" vertical="top" wrapText="1"/>
    </xf>
    <xf numFmtId="2" fontId="7" fillId="0" borderId="14" xfId="2" applyNumberFormat="1" applyFont="1" applyFill="1" applyBorder="1" applyAlignment="1">
      <alignment horizontal="center" vertical="top" wrapText="1"/>
    </xf>
    <xf numFmtId="2" fontId="7" fillId="0" borderId="15" xfId="2" applyNumberFormat="1" applyFont="1" applyFill="1" applyBorder="1" applyAlignment="1">
      <alignment horizontal="center" vertical="top" wrapText="1"/>
    </xf>
    <xf numFmtId="2" fontId="7" fillId="0" borderId="16" xfId="2" applyNumberFormat="1" applyFont="1" applyFill="1" applyBorder="1" applyAlignment="1">
      <alignment horizontal="center" vertical="top" wrapText="1"/>
    </xf>
    <xf numFmtId="2" fontId="7" fillId="0" borderId="14" xfId="2" applyNumberFormat="1" applyFont="1" applyFill="1" applyBorder="1" applyAlignment="1">
      <alignment horizontal="center"/>
    </xf>
    <xf numFmtId="2" fontId="7" fillId="0" borderId="15" xfId="2" applyNumberFormat="1" applyFont="1" applyFill="1" applyBorder="1" applyAlignment="1">
      <alignment horizontal="center"/>
    </xf>
    <xf numFmtId="2" fontId="7" fillId="0" borderId="16" xfId="2" applyNumberFormat="1" applyFont="1" applyFill="1" applyBorder="1" applyAlignment="1">
      <alignment horizontal="center"/>
    </xf>
    <xf numFmtId="3" fontId="7" fillId="0" borderId="17" xfId="2" applyNumberFormat="1" applyFont="1" applyFill="1" applyBorder="1" applyAlignment="1">
      <alignment horizontal="center" vertical="center" wrapText="1"/>
    </xf>
    <xf numFmtId="3" fontId="7" fillId="0" borderId="18" xfId="2" applyNumberFormat="1" applyFont="1" applyFill="1" applyBorder="1" applyAlignment="1">
      <alignment horizontal="center" vertical="center" wrapText="1"/>
    </xf>
    <xf numFmtId="3" fontId="7" fillId="0" borderId="19" xfId="2" applyNumberFormat="1" applyFont="1" applyFill="1" applyBorder="1" applyAlignment="1">
      <alignment horizontal="center" vertical="center" wrapText="1"/>
    </xf>
    <xf numFmtId="49" fontId="6" fillId="0" borderId="13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right"/>
    </xf>
    <xf numFmtId="49" fontId="6" fillId="0" borderId="22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44" fillId="0" borderId="2" xfId="0" applyFont="1" applyBorder="1" applyAlignment="1">
      <alignment horizontal="center"/>
    </xf>
    <xf numFmtId="0" fontId="44" fillId="0" borderId="21" xfId="0" applyFont="1" applyBorder="1" applyAlignment="1">
      <alignment horizontal="center"/>
    </xf>
    <xf numFmtId="0" fontId="44" fillId="0" borderId="3" xfId="0" applyFont="1" applyBorder="1" applyAlignment="1">
      <alignment horizontal="center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97"/>
  <sheetViews>
    <sheetView zoomScale="85" zoomScaleNormal="85" workbookViewId="0">
      <pane xSplit="2" ySplit="5" topLeftCell="C6" activePane="bottomRight" state="frozen"/>
      <selection activeCell="F20" sqref="F20"/>
      <selection pane="topRight" activeCell="F20" sqref="F20"/>
      <selection pane="bottomLeft" activeCell="F20" sqref="F20"/>
      <selection pane="bottomRight" sqref="A1:A5"/>
    </sheetView>
  </sheetViews>
  <sheetFormatPr defaultColWidth="9.140625" defaultRowHeight="15" x14ac:dyDescent="0.25"/>
  <cols>
    <col min="1" max="1" width="5" style="7" customWidth="1"/>
    <col min="2" max="2" width="55" style="20" customWidth="1"/>
    <col min="3" max="3" width="4.7109375" style="20" customWidth="1"/>
    <col min="4" max="4" width="6.7109375" style="20" customWidth="1"/>
    <col min="5" max="6" width="6.7109375" style="20" bestFit="1" customWidth="1"/>
    <col min="7" max="7" width="4.7109375" style="20" customWidth="1"/>
    <col min="8" max="8" width="6.7109375" style="20" customWidth="1"/>
    <col min="9" max="9" width="7.7109375" style="20" customWidth="1"/>
    <col min="10" max="10" width="7.7109375" style="20" bestFit="1" customWidth="1"/>
    <col min="11" max="11" width="4.7109375" style="20" customWidth="1"/>
    <col min="12" max="12" width="6.7109375" style="20" customWidth="1"/>
    <col min="13" max="17" width="4.7109375" style="20" customWidth="1"/>
    <col min="18" max="19" width="6.7109375" style="20" customWidth="1"/>
    <col min="20" max="20" width="5.7109375" style="20" customWidth="1"/>
    <col min="21" max="21" width="4.7109375" style="20" customWidth="1"/>
    <col min="22" max="22" width="5.7109375" style="20" customWidth="1"/>
    <col min="23" max="27" width="4.7109375" style="20" customWidth="1"/>
    <col min="28" max="29" width="6.7109375" style="20" customWidth="1"/>
    <col min="30" max="31" width="4.7109375" style="20" customWidth="1"/>
    <col min="32" max="32" width="5.7109375" style="20" customWidth="1"/>
    <col min="33" max="37" width="4.7109375" style="20" customWidth="1"/>
    <col min="38" max="38" width="6.7109375" style="20" customWidth="1"/>
    <col min="39" max="40" width="5.7109375" style="20" customWidth="1"/>
    <col min="41" max="41" width="4.7109375" style="20" customWidth="1"/>
    <col min="42" max="42" width="5.7109375" style="20" customWidth="1"/>
    <col min="43" max="43" width="4.7109375" style="20" customWidth="1"/>
    <col min="44" max="44" width="5.7109375" style="20" customWidth="1"/>
    <col min="45" max="46" width="4.7109375" style="20" customWidth="1"/>
    <col min="47" max="47" width="5.7109375" style="20" bestFit="1" customWidth="1"/>
    <col min="48" max="48" width="6.7109375" style="20" customWidth="1"/>
    <col min="49" max="49" width="7.7109375" style="20" customWidth="1"/>
    <col min="50" max="50" width="6.7109375" style="20" bestFit="1" customWidth="1"/>
    <col min="51" max="51" width="5.7109375" style="20" customWidth="1"/>
    <col min="52" max="52" width="6.7109375" style="20" customWidth="1"/>
    <col min="53" max="57" width="4.7109375" style="20" customWidth="1"/>
    <col min="58" max="58" width="6.7109375" style="20" customWidth="1"/>
    <col min="59" max="60" width="5.7109375" style="20" customWidth="1"/>
    <col min="61" max="61" width="4.7109375" style="20" customWidth="1"/>
    <col min="62" max="62" width="5.7109375" style="20" customWidth="1"/>
    <col min="63" max="63" width="11.7109375" style="20" customWidth="1"/>
    <col min="64" max="64" width="9.5703125" style="20" bestFit="1" customWidth="1"/>
    <col min="65" max="114" width="9.140625" style="20"/>
    <col min="115" max="16384" width="9.140625" style="7"/>
  </cols>
  <sheetData>
    <row r="1" spans="1:114" s="1" customFormat="1" ht="15.75" thickBot="1" x14ac:dyDescent="0.3">
      <c r="A1" s="89" t="s">
        <v>74</v>
      </c>
      <c r="B1" s="82" t="s">
        <v>32</v>
      </c>
      <c r="C1" s="73" t="s">
        <v>135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5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</row>
    <row r="2" spans="1:114" s="1" customFormat="1" ht="15.75" thickBot="1" x14ac:dyDescent="0.3">
      <c r="A2" s="90"/>
      <c r="B2" s="83"/>
      <c r="C2" s="73" t="s">
        <v>31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5"/>
      <c r="W2" s="73" t="s">
        <v>27</v>
      </c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5"/>
      <c r="AQ2" s="73" t="s">
        <v>28</v>
      </c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5"/>
      <c r="BK2" s="79" t="s">
        <v>25</v>
      </c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</row>
    <row r="3" spans="1:114" s="2" customFormat="1" ht="15.75" thickBot="1" x14ac:dyDescent="0.3">
      <c r="A3" s="90"/>
      <c r="B3" s="83"/>
      <c r="C3" s="76" t="s">
        <v>12</v>
      </c>
      <c r="D3" s="77"/>
      <c r="E3" s="77"/>
      <c r="F3" s="77"/>
      <c r="G3" s="77"/>
      <c r="H3" s="77"/>
      <c r="I3" s="77"/>
      <c r="J3" s="77"/>
      <c r="K3" s="77"/>
      <c r="L3" s="78"/>
      <c r="M3" s="76" t="s">
        <v>13</v>
      </c>
      <c r="N3" s="77"/>
      <c r="O3" s="77"/>
      <c r="P3" s="77"/>
      <c r="Q3" s="77"/>
      <c r="R3" s="77"/>
      <c r="S3" s="77"/>
      <c r="T3" s="77"/>
      <c r="U3" s="77"/>
      <c r="V3" s="78"/>
      <c r="W3" s="76" t="s">
        <v>12</v>
      </c>
      <c r="X3" s="77"/>
      <c r="Y3" s="77"/>
      <c r="Z3" s="77"/>
      <c r="AA3" s="77"/>
      <c r="AB3" s="77"/>
      <c r="AC3" s="77"/>
      <c r="AD3" s="77"/>
      <c r="AE3" s="77"/>
      <c r="AF3" s="78"/>
      <c r="AG3" s="76" t="s">
        <v>13</v>
      </c>
      <c r="AH3" s="77"/>
      <c r="AI3" s="77"/>
      <c r="AJ3" s="77"/>
      <c r="AK3" s="77"/>
      <c r="AL3" s="77"/>
      <c r="AM3" s="77"/>
      <c r="AN3" s="77"/>
      <c r="AO3" s="77"/>
      <c r="AP3" s="78"/>
      <c r="AQ3" s="76" t="s">
        <v>12</v>
      </c>
      <c r="AR3" s="77"/>
      <c r="AS3" s="77"/>
      <c r="AT3" s="77"/>
      <c r="AU3" s="77"/>
      <c r="AV3" s="77"/>
      <c r="AW3" s="77"/>
      <c r="AX3" s="77"/>
      <c r="AY3" s="77"/>
      <c r="AZ3" s="78"/>
      <c r="BA3" s="76" t="s">
        <v>13</v>
      </c>
      <c r="BB3" s="77"/>
      <c r="BC3" s="77"/>
      <c r="BD3" s="77"/>
      <c r="BE3" s="77"/>
      <c r="BF3" s="77"/>
      <c r="BG3" s="77"/>
      <c r="BH3" s="77"/>
      <c r="BI3" s="77"/>
      <c r="BJ3" s="78"/>
      <c r="BK3" s="80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</row>
    <row r="4" spans="1:114" s="2" customFormat="1" x14ac:dyDescent="0.25">
      <c r="A4" s="90"/>
      <c r="B4" s="83"/>
      <c r="C4" s="70" t="s">
        <v>38</v>
      </c>
      <c r="D4" s="71"/>
      <c r="E4" s="71"/>
      <c r="F4" s="71"/>
      <c r="G4" s="72"/>
      <c r="H4" s="67" t="s">
        <v>39</v>
      </c>
      <c r="I4" s="68"/>
      <c r="J4" s="68"/>
      <c r="K4" s="68"/>
      <c r="L4" s="69"/>
      <c r="M4" s="70" t="s">
        <v>38</v>
      </c>
      <c r="N4" s="71"/>
      <c r="O4" s="71"/>
      <c r="P4" s="71"/>
      <c r="Q4" s="72"/>
      <c r="R4" s="67" t="s">
        <v>39</v>
      </c>
      <c r="S4" s="68"/>
      <c r="T4" s="68"/>
      <c r="U4" s="68"/>
      <c r="V4" s="69"/>
      <c r="W4" s="70" t="s">
        <v>38</v>
      </c>
      <c r="X4" s="71"/>
      <c r="Y4" s="71"/>
      <c r="Z4" s="71"/>
      <c r="AA4" s="72"/>
      <c r="AB4" s="67" t="s">
        <v>39</v>
      </c>
      <c r="AC4" s="68"/>
      <c r="AD4" s="68"/>
      <c r="AE4" s="68"/>
      <c r="AF4" s="69"/>
      <c r="AG4" s="70" t="s">
        <v>38</v>
      </c>
      <c r="AH4" s="71"/>
      <c r="AI4" s="71"/>
      <c r="AJ4" s="71"/>
      <c r="AK4" s="72"/>
      <c r="AL4" s="67" t="s">
        <v>39</v>
      </c>
      <c r="AM4" s="68"/>
      <c r="AN4" s="68"/>
      <c r="AO4" s="68"/>
      <c r="AP4" s="69"/>
      <c r="AQ4" s="70" t="s">
        <v>38</v>
      </c>
      <c r="AR4" s="71"/>
      <c r="AS4" s="71"/>
      <c r="AT4" s="71"/>
      <c r="AU4" s="72"/>
      <c r="AV4" s="67" t="s">
        <v>39</v>
      </c>
      <c r="AW4" s="68"/>
      <c r="AX4" s="68"/>
      <c r="AY4" s="68"/>
      <c r="AZ4" s="69"/>
      <c r="BA4" s="70" t="s">
        <v>38</v>
      </c>
      <c r="BB4" s="71"/>
      <c r="BC4" s="71"/>
      <c r="BD4" s="71"/>
      <c r="BE4" s="72"/>
      <c r="BF4" s="67" t="s">
        <v>39</v>
      </c>
      <c r="BG4" s="68"/>
      <c r="BH4" s="68"/>
      <c r="BI4" s="68"/>
      <c r="BJ4" s="69"/>
      <c r="BK4" s="80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</row>
    <row r="5" spans="1:114" s="2" customFormat="1" ht="15" customHeight="1" x14ac:dyDescent="0.25">
      <c r="A5" s="90"/>
      <c r="B5" s="83"/>
      <c r="C5" s="3">
        <v>1</v>
      </c>
      <c r="D5" s="4">
        <v>2</v>
      </c>
      <c r="E5" s="4">
        <v>3</v>
      </c>
      <c r="F5" s="4">
        <v>4</v>
      </c>
      <c r="G5" s="5">
        <v>5</v>
      </c>
      <c r="H5" s="3">
        <v>1</v>
      </c>
      <c r="I5" s="4">
        <v>2</v>
      </c>
      <c r="J5" s="4">
        <v>3</v>
      </c>
      <c r="K5" s="4">
        <v>4</v>
      </c>
      <c r="L5" s="5">
        <v>5</v>
      </c>
      <c r="M5" s="3">
        <v>1</v>
      </c>
      <c r="N5" s="4">
        <v>2</v>
      </c>
      <c r="O5" s="4">
        <v>3</v>
      </c>
      <c r="P5" s="4">
        <v>4</v>
      </c>
      <c r="Q5" s="5">
        <v>5</v>
      </c>
      <c r="R5" s="3">
        <v>1</v>
      </c>
      <c r="S5" s="4">
        <v>2</v>
      </c>
      <c r="T5" s="4">
        <v>3</v>
      </c>
      <c r="U5" s="4">
        <v>4</v>
      </c>
      <c r="V5" s="5">
        <v>5</v>
      </c>
      <c r="W5" s="3">
        <v>1</v>
      </c>
      <c r="X5" s="4">
        <v>2</v>
      </c>
      <c r="Y5" s="4">
        <v>3</v>
      </c>
      <c r="Z5" s="4">
        <v>4</v>
      </c>
      <c r="AA5" s="5">
        <v>5</v>
      </c>
      <c r="AB5" s="3">
        <v>1</v>
      </c>
      <c r="AC5" s="4">
        <v>2</v>
      </c>
      <c r="AD5" s="4">
        <v>3</v>
      </c>
      <c r="AE5" s="4">
        <v>4</v>
      </c>
      <c r="AF5" s="5">
        <v>5</v>
      </c>
      <c r="AG5" s="3">
        <v>1</v>
      </c>
      <c r="AH5" s="4">
        <v>2</v>
      </c>
      <c r="AI5" s="4">
        <v>3</v>
      </c>
      <c r="AJ5" s="4">
        <v>4</v>
      </c>
      <c r="AK5" s="5">
        <v>5</v>
      </c>
      <c r="AL5" s="3">
        <v>1</v>
      </c>
      <c r="AM5" s="4">
        <v>2</v>
      </c>
      <c r="AN5" s="4">
        <v>3</v>
      </c>
      <c r="AO5" s="4">
        <v>4</v>
      </c>
      <c r="AP5" s="5">
        <v>5</v>
      </c>
      <c r="AQ5" s="3">
        <v>1</v>
      </c>
      <c r="AR5" s="4">
        <v>2</v>
      </c>
      <c r="AS5" s="4">
        <v>3</v>
      </c>
      <c r="AT5" s="4">
        <v>4</v>
      </c>
      <c r="AU5" s="5">
        <v>5</v>
      </c>
      <c r="AV5" s="3">
        <v>1</v>
      </c>
      <c r="AW5" s="4">
        <v>2</v>
      </c>
      <c r="AX5" s="4">
        <v>3</v>
      </c>
      <c r="AY5" s="4">
        <v>4</v>
      </c>
      <c r="AZ5" s="5">
        <v>5</v>
      </c>
      <c r="BA5" s="3">
        <v>1</v>
      </c>
      <c r="BB5" s="4">
        <v>2</v>
      </c>
      <c r="BC5" s="4">
        <v>3</v>
      </c>
      <c r="BD5" s="4">
        <v>4</v>
      </c>
      <c r="BE5" s="5">
        <v>5</v>
      </c>
      <c r="BF5" s="3">
        <v>1</v>
      </c>
      <c r="BG5" s="4">
        <v>2</v>
      </c>
      <c r="BH5" s="4">
        <v>3</v>
      </c>
      <c r="BI5" s="4">
        <v>4</v>
      </c>
      <c r="BJ5" s="5">
        <v>5</v>
      </c>
      <c r="BK5" s="81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6"/>
      <c r="DB5" s="16"/>
      <c r="DC5" s="16"/>
      <c r="DD5" s="16"/>
      <c r="DE5" s="16"/>
      <c r="DF5" s="16"/>
      <c r="DG5" s="16"/>
      <c r="DH5" s="16"/>
      <c r="DI5" s="16"/>
      <c r="DJ5" s="16"/>
    </row>
    <row r="6" spans="1:114" x14ac:dyDescent="0.25">
      <c r="A6" s="6" t="s">
        <v>0</v>
      </c>
      <c r="B6" s="19" t="s">
        <v>6</v>
      </c>
      <c r="C6" s="84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6"/>
    </row>
    <row r="7" spans="1:114" x14ac:dyDescent="0.25">
      <c r="A7" s="6" t="s">
        <v>75</v>
      </c>
      <c r="B7" s="21" t="s">
        <v>14</v>
      </c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</row>
    <row r="8" spans="1:114" x14ac:dyDescent="0.25">
      <c r="A8" s="6"/>
      <c r="B8" s="22" t="s">
        <v>101</v>
      </c>
      <c r="C8" s="23">
        <v>0</v>
      </c>
      <c r="D8" s="24">
        <v>29.922716515887771</v>
      </c>
      <c r="E8" s="24">
        <v>0</v>
      </c>
      <c r="F8" s="24">
        <v>0</v>
      </c>
      <c r="G8" s="24">
        <v>0</v>
      </c>
      <c r="H8" s="24">
        <v>3.2045572980115091</v>
      </c>
      <c r="I8" s="24">
        <v>447.23548240432496</v>
      </c>
      <c r="J8" s="24">
        <v>60.868689604036341</v>
      </c>
      <c r="K8" s="24">
        <v>0</v>
      </c>
      <c r="L8" s="24">
        <v>24.084659807751265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1.2124438515840834</v>
      </c>
      <c r="S8" s="24">
        <v>13.873513106877876</v>
      </c>
      <c r="T8" s="24">
        <v>0.14940723516392218</v>
      </c>
      <c r="U8" s="24">
        <v>0</v>
      </c>
      <c r="V8" s="24">
        <v>0.99082846683558845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0.14401269782523701</v>
      </c>
      <c r="AC8" s="24">
        <v>42.644636058108951</v>
      </c>
      <c r="AD8" s="24">
        <v>0</v>
      </c>
      <c r="AE8" s="24">
        <v>0</v>
      </c>
      <c r="AF8" s="24">
        <v>2.3752989706092156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0.2217858844372908</v>
      </c>
      <c r="AM8" s="24">
        <v>47.745922242399764</v>
      </c>
      <c r="AN8" s="24">
        <v>14.575872437388153</v>
      </c>
      <c r="AO8" s="24">
        <v>0</v>
      </c>
      <c r="AP8" s="24">
        <v>1.3380301633903817</v>
      </c>
      <c r="AQ8" s="24">
        <v>0</v>
      </c>
      <c r="AR8" s="24">
        <v>1.6766248323792552</v>
      </c>
      <c r="AS8" s="24">
        <v>0</v>
      </c>
      <c r="AT8" s="24">
        <v>0</v>
      </c>
      <c r="AU8" s="24">
        <v>0</v>
      </c>
      <c r="AV8" s="24">
        <v>8.3913475975879468</v>
      </c>
      <c r="AW8" s="24">
        <v>301.38379403283193</v>
      </c>
      <c r="AX8" s="24">
        <v>2.0484405956386205</v>
      </c>
      <c r="AY8" s="24">
        <v>0</v>
      </c>
      <c r="AZ8" s="24">
        <v>27.915759345655342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2.7206373256142697</v>
      </c>
      <c r="BG8" s="24">
        <v>24.097062317297041</v>
      </c>
      <c r="BH8" s="24">
        <v>0.74781488288746489</v>
      </c>
      <c r="BI8" s="24">
        <v>0</v>
      </c>
      <c r="BJ8" s="24">
        <v>4.0906650157425233</v>
      </c>
      <c r="BK8" s="25">
        <f>SUM(C8:BJ8)</f>
        <v>1063.660002690267</v>
      </c>
    </row>
    <row r="9" spans="1:114" x14ac:dyDescent="0.25">
      <c r="A9" s="6"/>
      <c r="B9" s="26" t="s">
        <v>84</v>
      </c>
      <c r="C9" s="27">
        <f>SUM(C8)</f>
        <v>0</v>
      </c>
      <c r="D9" s="27">
        <f t="shared" ref="D9:BK9" si="0">SUM(D8)</f>
        <v>29.922716515887771</v>
      </c>
      <c r="E9" s="27">
        <f t="shared" si="0"/>
        <v>0</v>
      </c>
      <c r="F9" s="27">
        <f t="shared" si="0"/>
        <v>0</v>
      </c>
      <c r="G9" s="27">
        <f t="shared" si="0"/>
        <v>0</v>
      </c>
      <c r="H9" s="27">
        <f t="shared" si="0"/>
        <v>3.2045572980115091</v>
      </c>
      <c r="I9" s="27">
        <f t="shared" si="0"/>
        <v>447.23548240432496</v>
      </c>
      <c r="J9" s="27">
        <f t="shared" si="0"/>
        <v>60.868689604036341</v>
      </c>
      <c r="K9" s="27">
        <f t="shared" si="0"/>
        <v>0</v>
      </c>
      <c r="L9" s="27">
        <f t="shared" si="0"/>
        <v>24.084659807751265</v>
      </c>
      <c r="M9" s="27">
        <f t="shared" si="0"/>
        <v>0</v>
      </c>
      <c r="N9" s="27">
        <f t="shared" si="0"/>
        <v>0</v>
      </c>
      <c r="O9" s="27">
        <f t="shared" si="0"/>
        <v>0</v>
      </c>
      <c r="P9" s="27">
        <f t="shared" si="0"/>
        <v>0</v>
      </c>
      <c r="Q9" s="27">
        <f t="shared" si="0"/>
        <v>0</v>
      </c>
      <c r="R9" s="27">
        <f t="shared" si="0"/>
        <v>1.2124438515840834</v>
      </c>
      <c r="S9" s="27">
        <f t="shared" si="0"/>
        <v>13.873513106877876</v>
      </c>
      <c r="T9" s="27">
        <f t="shared" si="0"/>
        <v>0.14940723516392218</v>
      </c>
      <c r="U9" s="27">
        <f t="shared" si="0"/>
        <v>0</v>
      </c>
      <c r="V9" s="27">
        <f t="shared" si="0"/>
        <v>0.99082846683558845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27">
        <f t="shared" si="0"/>
        <v>0</v>
      </c>
      <c r="AB9" s="27">
        <f t="shared" si="0"/>
        <v>0.14401269782523701</v>
      </c>
      <c r="AC9" s="27">
        <f t="shared" si="0"/>
        <v>42.644636058108951</v>
      </c>
      <c r="AD9" s="27">
        <f t="shared" si="0"/>
        <v>0</v>
      </c>
      <c r="AE9" s="27">
        <f t="shared" si="0"/>
        <v>0</v>
      </c>
      <c r="AF9" s="27">
        <f t="shared" si="0"/>
        <v>2.3752989706092156</v>
      </c>
      <c r="AG9" s="27">
        <f t="shared" si="0"/>
        <v>0</v>
      </c>
      <c r="AH9" s="27">
        <f t="shared" si="0"/>
        <v>0</v>
      </c>
      <c r="AI9" s="27">
        <f t="shared" si="0"/>
        <v>0</v>
      </c>
      <c r="AJ9" s="27">
        <f t="shared" si="0"/>
        <v>0</v>
      </c>
      <c r="AK9" s="27">
        <f t="shared" si="0"/>
        <v>0</v>
      </c>
      <c r="AL9" s="27">
        <f t="shared" si="0"/>
        <v>0.2217858844372908</v>
      </c>
      <c r="AM9" s="27">
        <f t="shared" si="0"/>
        <v>47.745922242399764</v>
      </c>
      <c r="AN9" s="27">
        <f t="shared" si="0"/>
        <v>14.575872437388153</v>
      </c>
      <c r="AO9" s="27">
        <f t="shared" si="0"/>
        <v>0</v>
      </c>
      <c r="AP9" s="27">
        <f t="shared" si="0"/>
        <v>1.3380301633903817</v>
      </c>
      <c r="AQ9" s="27">
        <f t="shared" si="0"/>
        <v>0</v>
      </c>
      <c r="AR9" s="27">
        <f t="shared" si="0"/>
        <v>1.6766248323792552</v>
      </c>
      <c r="AS9" s="27">
        <f t="shared" si="0"/>
        <v>0</v>
      </c>
      <c r="AT9" s="27">
        <f t="shared" si="0"/>
        <v>0</v>
      </c>
      <c r="AU9" s="27">
        <f t="shared" si="0"/>
        <v>0</v>
      </c>
      <c r="AV9" s="27">
        <f t="shared" si="0"/>
        <v>8.3913475975879468</v>
      </c>
      <c r="AW9" s="27">
        <f t="shared" si="0"/>
        <v>301.38379403283193</v>
      </c>
      <c r="AX9" s="27">
        <f t="shared" si="0"/>
        <v>2.0484405956386205</v>
      </c>
      <c r="AY9" s="27">
        <f t="shared" si="0"/>
        <v>0</v>
      </c>
      <c r="AZ9" s="27">
        <f t="shared" si="0"/>
        <v>27.915759345655342</v>
      </c>
      <c r="BA9" s="27">
        <f t="shared" si="0"/>
        <v>0</v>
      </c>
      <c r="BB9" s="27">
        <f t="shared" si="0"/>
        <v>0</v>
      </c>
      <c r="BC9" s="27">
        <f t="shared" si="0"/>
        <v>0</v>
      </c>
      <c r="BD9" s="27">
        <f t="shared" si="0"/>
        <v>0</v>
      </c>
      <c r="BE9" s="27">
        <f t="shared" si="0"/>
        <v>0</v>
      </c>
      <c r="BF9" s="27">
        <f t="shared" si="0"/>
        <v>2.7206373256142697</v>
      </c>
      <c r="BG9" s="27">
        <f t="shared" si="0"/>
        <v>24.097062317297041</v>
      </c>
      <c r="BH9" s="27">
        <f t="shared" si="0"/>
        <v>0.74781488288746489</v>
      </c>
      <c r="BI9" s="27">
        <f t="shared" si="0"/>
        <v>0</v>
      </c>
      <c r="BJ9" s="27">
        <f t="shared" si="0"/>
        <v>4.0906650157425233</v>
      </c>
      <c r="BK9" s="27">
        <f t="shared" si="0"/>
        <v>1063.660002690267</v>
      </c>
      <c r="BM9" s="28"/>
    </row>
    <row r="10" spans="1:114" x14ac:dyDescent="0.25">
      <c r="A10" s="6" t="s">
        <v>76</v>
      </c>
      <c r="B10" s="29" t="s">
        <v>3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</row>
    <row r="11" spans="1:114" x14ac:dyDescent="0.25">
      <c r="A11" s="6"/>
      <c r="B11" s="22" t="s">
        <v>102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0.33625795817915266</v>
      </c>
      <c r="I11" s="30">
        <v>3.8070192602149384</v>
      </c>
      <c r="J11" s="30">
        <v>0</v>
      </c>
      <c r="K11" s="30">
        <v>0</v>
      </c>
      <c r="L11" s="30">
        <v>0.68555846542371657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0.21709901527106998</v>
      </c>
      <c r="S11" s="30">
        <v>3.1864394158103728</v>
      </c>
      <c r="T11" s="30">
        <v>0</v>
      </c>
      <c r="U11" s="30">
        <v>0</v>
      </c>
      <c r="V11" s="30">
        <v>7.8442213525388195E-3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1.1416294948001617E-2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6.1043298362861674E-3</v>
      </c>
      <c r="AM11" s="30">
        <v>0</v>
      </c>
      <c r="AN11" s="30">
        <v>0</v>
      </c>
      <c r="AO11" s="30">
        <v>0</v>
      </c>
      <c r="AP11" s="30">
        <v>2.1103310427481443E-4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0.70371474565000325</v>
      </c>
      <c r="AW11" s="30">
        <v>1.1229457113737542</v>
      </c>
      <c r="AX11" s="30">
        <v>0</v>
      </c>
      <c r="AY11" s="30">
        <v>0</v>
      </c>
      <c r="AZ11" s="30">
        <v>2.2523131864641472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0.23175478124383</v>
      </c>
      <c r="BG11" s="30">
        <v>5.8247432853098267E-2</v>
      </c>
      <c r="BH11" s="30">
        <v>0</v>
      </c>
      <c r="BI11" s="30">
        <v>0</v>
      </c>
      <c r="BJ11" s="30">
        <v>4.3631591708147094E-2</v>
      </c>
      <c r="BK11" s="25">
        <f>SUM(C11:BJ11)</f>
        <v>12.670557443433331</v>
      </c>
    </row>
    <row r="12" spans="1:114" x14ac:dyDescent="0.25">
      <c r="A12" s="6"/>
      <c r="B12" s="26" t="s">
        <v>85</v>
      </c>
      <c r="C12" s="27">
        <f t="shared" ref="C12:BJ12" si="1">SUM(C11)</f>
        <v>0</v>
      </c>
      <c r="D12" s="27">
        <f t="shared" si="1"/>
        <v>0</v>
      </c>
      <c r="E12" s="27">
        <f t="shared" si="1"/>
        <v>0</v>
      </c>
      <c r="F12" s="27">
        <f t="shared" si="1"/>
        <v>0</v>
      </c>
      <c r="G12" s="27">
        <f t="shared" si="1"/>
        <v>0</v>
      </c>
      <c r="H12" s="27">
        <f t="shared" si="1"/>
        <v>0.33625795817915266</v>
      </c>
      <c r="I12" s="27">
        <f t="shared" si="1"/>
        <v>3.8070192602149384</v>
      </c>
      <c r="J12" s="27">
        <f t="shared" si="1"/>
        <v>0</v>
      </c>
      <c r="K12" s="27">
        <f t="shared" si="1"/>
        <v>0</v>
      </c>
      <c r="L12" s="27">
        <f t="shared" si="1"/>
        <v>0.68555846542371657</v>
      </c>
      <c r="M12" s="27">
        <f t="shared" si="1"/>
        <v>0</v>
      </c>
      <c r="N12" s="27">
        <f t="shared" si="1"/>
        <v>0</v>
      </c>
      <c r="O12" s="27">
        <f t="shared" si="1"/>
        <v>0</v>
      </c>
      <c r="P12" s="27">
        <f t="shared" si="1"/>
        <v>0</v>
      </c>
      <c r="Q12" s="27">
        <f t="shared" si="1"/>
        <v>0</v>
      </c>
      <c r="R12" s="27">
        <f t="shared" si="1"/>
        <v>0.21709901527106998</v>
      </c>
      <c r="S12" s="27">
        <f t="shared" si="1"/>
        <v>3.1864394158103728</v>
      </c>
      <c r="T12" s="27">
        <f t="shared" si="1"/>
        <v>0</v>
      </c>
      <c r="U12" s="27">
        <f t="shared" si="1"/>
        <v>0</v>
      </c>
      <c r="V12" s="27">
        <f t="shared" si="1"/>
        <v>7.8442213525388195E-3</v>
      </c>
      <c r="W12" s="27">
        <f t="shared" si="1"/>
        <v>0</v>
      </c>
      <c r="X12" s="27">
        <f t="shared" si="1"/>
        <v>0</v>
      </c>
      <c r="Y12" s="27">
        <f t="shared" si="1"/>
        <v>0</v>
      </c>
      <c r="Z12" s="27">
        <f t="shared" si="1"/>
        <v>0</v>
      </c>
      <c r="AA12" s="27">
        <f t="shared" si="1"/>
        <v>0</v>
      </c>
      <c r="AB12" s="27">
        <f t="shared" si="1"/>
        <v>1.1416294948001617E-2</v>
      </c>
      <c r="AC12" s="27">
        <f t="shared" si="1"/>
        <v>0</v>
      </c>
      <c r="AD12" s="27">
        <f t="shared" si="1"/>
        <v>0</v>
      </c>
      <c r="AE12" s="27">
        <f t="shared" si="1"/>
        <v>0</v>
      </c>
      <c r="AF12" s="27">
        <f t="shared" si="1"/>
        <v>0</v>
      </c>
      <c r="AG12" s="27">
        <f t="shared" si="1"/>
        <v>0</v>
      </c>
      <c r="AH12" s="27">
        <f t="shared" si="1"/>
        <v>0</v>
      </c>
      <c r="AI12" s="27">
        <f t="shared" si="1"/>
        <v>0</v>
      </c>
      <c r="AJ12" s="27">
        <f t="shared" si="1"/>
        <v>0</v>
      </c>
      <c r="AK12" s="27">
        <f t="shared" si="1"/>
        <v>0</v>
      </c>
      <c r="AL12" s="27">
        <f t="shared" si="1"/>
        <v>6.1043298362861674E-3</v>
      </c>
      <c r="AM12" s="27">
        <f t="shared" si="1"/>
        <v>0</v>
      </c>
      <c r="AN12" s="27">
        <f t="shared" si="1"/>
        <v>0</v>
      </c>
      <c r="AO12" s="27">
        <f t="shared" si="1"/>
        <v>0</v>
      </c>
      <c r="AP12" s="27">
        <f t="shared" si="1"/>
        <v>2.1103310427481443E-4</v>
      </c>
      <c r="AQ12" s="27">
        <f t="shared" si="1"/>
        <v>0</v>
      </c>
      <c r="AR12" s="27">
        <f t="shared" si="1"/>
        <v>0</v>
      </c>
      <c r="AS12" s="27">
        <f t="shared" si="1"/>
        <v>0</v>
      </c>
      <c r="AT12" s="27">
        <f t="shared" si="1"/>
        <v>0</v>
      </c>
      <c r="AU12" s="27">
        <f t="shared" si="1"/>
        <v>0</v>
      </c>
      <c r="AV12" s="27">
        <f t="shared" si="1"/>
        <v>0.70371474565000325</v>
      </c>
      <c r="AW12" s="27">
        <f t="shared" si="1"/>
        <v>1.1229457113737542</v>
      </c>
      <c r="AX12" s="27">
        <f t="shared" si="1"/>
        <v>0</v>
      </c>
      <c r="AY12" s="27">
        <f t="shared" si="1"/>
        <v>0</v>
      </c>
      <c r="AZ12" s="27">
        <f t="shared" si="1"/>
        <v>2.2523131864641472</v>
      </c>
      <c r="BA12" s="27">
        <f t="shared" si="1"/>
        <v>0</v>
      </c>
      <c r="BB12" s="27">
        <f t="shared" si="1"/>
        <v>0</v>
      </c>
      <c r="BC12" s="27">
        <f t="shared" si="1"/>
        <v>0</v>
      </c>
      <c r="BD12" s="27">
        <f t="shared" si="1"/>
        <v>0</v>
      </c>
      <c r="BE12" s="27">
        <f t="shared" si="1"/>
        <v>0</v>
      </c>
      <c r="BF12" s="27">
        <f t="shared" si="1"/>
        <v>0.23175478124383</v>
      </c>
      <c r="BG12" s="27">
        <f t="shared" si="1"/>
        <v>5.8247432853098267E-2</v>
      </c>
      <c r="BH12" s="27">
        <f t="shared" si="1"/>
        <v>0</v>
      </c>
      <c r="BI12" s="27">
        <f t="shared" si="1"/>
        <v>0</v>
      </c>
      <c r="BJ12" s="27">
        <f t="shared" si="1"/>
        <v>4.3631591708147094E-2</v>
      </c>
      <c r="BK12" s="27">
        <f t="shared" ref="BK12" si="2">SUM(BK11)</f>
        <v>12.670557443433331</v>
      </c>
      <c r="BM12" s="28"/>
    </row>
    <row r="13" spans="1:114" x14ac:dyDescent="0.25">
      <c r="A13" s="6" t="s">
        <v>77</v>
      </c>
      <c r="B13" s="29" t="s">
        <v>10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</row>
    <row r="14" spans="1:114" x14ac:dyDescent="0.25">
      <c r="A14" s="6"/>
      <c r="B14" s="29" t="s">
        <v>124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25">
        <f>SUM(C14:BJ14)</f>
        <v>0</v>
      </c>
    </row>
    <row r="15" spans="1:114" x14ac:dyDescent="0.25">
      <c r="A15" s="6"/>
      <c r="B15" s="29" t="s">
        <v>103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25">
        <f t="shared" ref="BK15:BK19" si="3">SUM(C15:BJ15)</f>
        <v>0</v>
      </c>
    </row>
    <row r="16" spans="1:114" x14ac:dyDescent="0.25">
      <c r="A16" s="6"/>
      <c r="B16" s="29" t="s">
        <v>104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0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1">
        <v>0</v>
      </c>
      <c r="BK16" s="25">
        <f t="shared" si="3"/>
        <v>0</v>
      </c>
    </row>
    <row r="17" spans="1:63" x14ac:dyDescent="0.25">
      <c r="A17" s="6"/>
      <c r="B17" s="29" t="s">
        <v>105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25">
        <f t="shared" si="3"/>
        <v>0</v>
      </c>
    </row>
    <row r="18" spans="1:63" x14ac:dyDescent="0.25">
      <c r="A18" s="6"/>
      <c r="B18" s="29" t="s">
        <v>119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25">
        <f t="shared" si="3"/>
        <v>0</v>
      </c>
    </row>
    <row r="19" spans="1:63" x14ac:dyDescent="0.25">
      <c r="A19" s="6"/>
      <c r="B19" s="29" t="s">
        <v>120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25">
        <f t="shared" si="3"/>
        <v>0</v>
      </c>
    </row>
    <row r="20" spans="1:63" x14ac:dyDescent="0.25">
      <c r="A20" s="6"/>
      <c r="B20" s="26" t="s">
        <v>92</v>
      </c>
      <c r="C20" s="32">
        <f t="shared" ref="C20:AH20" si="4">SUM(C14:C19)</f>
        <v>0</v>
      </c>
      <c r="D20" s="32">
        <f t="shared" si="4"/>
        <v>0</v>
      </c>
      <c r="E20" s="32">
        <f t="shared" si="4"/>
        <v>0</v>
      </c>
      <c r="F20" s="32">
        <f t="shared" si="4"/>
        <v>0</v>
      </c>
      <c r="G20" s="32">
        <f t="shared" si="4"/>
        <v>0</v>
      </c>
      <c r="H20" s="32">
        <f t="shared" si="4"/>
        <v>0</v>
      </c>
      <c r="I20" s="32">
        <f t="shared" si="4"/>
        <v>0</v>
      </c>
      <c r="J20" s="32">
        <f t="shared" si="4"/>
        <v>0</v>
      </c>
      <c r="K20" s="32">
        <f t="shared" si="4"/>
        <v>0</v>
      </c>
      <c r="L20" s="32">
        <f t="shared" si="4"/>
        <v>0</v>
      </c>
      <c r="M20" s="32">
        <f t="shared" si="4"/>
        <v>0</v>
      </c>
      <c r="N20" s="32">
        <f t="shared" si="4"/>
        <v>0</v>
      </c>
      <c r="O20" s="32">
        <f t="shared" si="4"/>
        <v>0</v>
      </c>
      <c r="P20" s="32">
        <f t="shared" si="4"/>
        <v>0</v>
      </c>
      <c r="Q20" s="32">
        <f t="shared" si="4"/>
        <v>0</v>
      </c>
      <c r="R20" s="32">
        <f t="shared" si="4"/>
        <v>0</v>
      </c>
      <c r="S20" s="32">
        <f t="shared" si="4"/>
        <v>0</v>
      </c>
      <c r="T20" s="32">
        <f t="shared" si="4"/>
        <v>0</v>
      </c>
      <c r="U20" s="32">
        <f t="shared" si="4"/>
        <v>0</v>
      </c>
      <c r="V20" s="32">
        <f t="shared" si="4"/>
        <v>0</v>
      </c>
      <c r="W20" s="32">
        <f t="shared" si="4"/>
        <v>0</v>
      </c>
      <c r="X20" s="32">
        <f t="shared" si="4"/>
        <v>0</v>
      </c>
      <c r="Y20" s="32">
        <f t="shared" si="4"/>
        <v>0</v>
      </c>
      <c r="Z20" s="32">
        <f t="shared" si="4"/>
        <v>0</v>
      </c>
      <c r="AA20" s="32">
        <f t="shared" si="4"/>
        <v>0</v>
      </c>
      <c r="AB20" s="32">
        <f t="shared" si="4"/>
        <v>0</v>
      </c>
      <c r="AC20" s="32">
        <f t="shared" si="4"/>
        <v>0</v>
      </c>
      <c r="AD20" s="32">
        <f t="shared" si="4"/>
        <v>0</v>
      </c>
      <c r="AE20" s="32">
        <f t="shared" si="4"/>
        <v>0</v>
      </c>
      <c r="AF20" s="32">
        <f t="shared" si="4"/>
        <v>0</v>
      </c>
      <c r="AG20" s="32">
        <f t="shared" si="4"/>
        <v>0</v>
      </c>
      <c r="AH20" s="32">
        <f t="shared" si="4"/>
        <v>0</v>
      </c>
      <c r="AI20" s="32">
        <f t="shared" ref="AI20:BK20" si="5">SUM(AI14:AI19)</f>
        <v>0</v>
      </c>
      <c r="AJ20" s="32">
        <f t="shared" si="5"/>
        <v>0</v>
      </c>
      <c r="AK20" s="32">
        <f t="shared" si="5"/>
        <v>0</v>
      </c>
      <c r="AL20" s="32">
        <f t="shared" si="5"/>
        <v>0</v>
      </c>
      <c r="AM20" s="32">
        <f t="shared" si="5"/>
        <v>0</v>
      </c>
      <c r="AN20" s="32">
        <f t="shared" si="5"/>
        <v>0</v>
      </c>
      <c r="AO20" s="32">
        <f t="shared" si="5"/>
        <v>0</v>
      </c>
      <c r="AP20" s="32">
        <f t="shared" si="5"/>
        <v>0</v>
      </c>
      <c r="AQ20" s="32">
        <f t="shared" si="5"/>
        <v>0</v>
      </c>
      <c r="AR20" s="32">
        <f t="shared" si="5"/>
        <v>0</v>
      </c>
      <c r="AS20" s="32">
        <f t="shared" si="5"/>
        <v>0</v>
      </c>
      <c r="AT20" s="32">
        <f t="shared" si="5"/>
        <v>0</v>
      </c>
      <c r="AU20" s="32">
        <f t="shared" si="5"/>
        <v>0</v>
      </c>
      <c r="AV20" s="32">
        <f t="shared" si="5"/>
        <v>0</v>
      </c>
      <c r="AW20" s="32">
        <f t="shared" si="5"/>
        <v>0</v>
      </c>
      <c r="AX20" s="32">
        <f t="shared" si="5"/>
        <v>0</v>
      </c>
      <c r="AY20" s="32">
        <f t="shared" si="5"/>
        <v>0</v>
      </c>
      <c r="AZ20" s="32">
        <f t="shared" si="5"/>
        <v>0</v>
      </c>
      <c r="BA20" s="32">
        <f t="shared" si="5"/>
        <v>0</v>
      </c>
      <c r="BB20" s="32">
        <f t="shared" si="5"/>
        <v>0</v>
      </c>
      <c r="BC20" s="32">
        <f t="shared" si="5"/>
        <v>0</v>
      </c>
      <c r="BD20" s="32">
        <f t="shared" si="5"/>
        <v>0</v>
      </c>
      <c r="BE20" s="32">
        <f t="shared" si="5"/>
        <v>0</v>
      </c>
      <c r="BF20" s="32">
        <f t="shared" si="5"/>
        <v>0</v>
      </c>
      <c r="BG20" s="32">
        <f t="shared" si="5"/>
        <v>0</v>
      </c>
      <c r="BH20" s="32">
        <f t="shared" si="5"/>
        <v>0</v>
      </c>
      <c r="BI20" s="32">
        <f t="shared" si="5"/>
        <v>0</v>
      </c>
      <c r="BJ20" s="32">
        <f t="shared" si="5"/>
        <v>0</v>
      </c>
      <c r="BK20" s="32">
        <f t="shared" si="5"/>
        <v>0</v>
      </c>
    </row>
    <row r="21" spans="1:63" x14ac:dyDescent="0.25">
      <c r="A21" s="6" t="s">
        <v>78</v>
      </c>
      <c r="B21" s="29" t="s">
        <v>15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</row>
    <row r="22" spans="1:63" x14ac:dyDescent="0.25">
      <c r="A22" s="6"/>
      <c r="B22" s="29"/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0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25">
        <f t="shared" ref="BK22" si="6">SUM(C22:BJ22)</f>
        <v>0</v>
      </c>
    </row>
    <row r="23" spans="1:63" x14ac:dyDescent="0.25">
      <c r="A23" s="6"/>
      <c r="B23" s="26" t="s">
        <v>91</v>
      </c>
      <c r="C23" s="32">
        <f>SUM(C22)</f>
        <v>0</v>
      </c>
      <c r="D23" s="32">
        <f t="shared" ref="D23:BK23" si="7">SUM(D22)</f>
        <v>0</v>
      </c>
      <c r="E23" s="32">
        <f t="shared" si="7"/>
        <v>0</v>
      </c>
      <c r="F23" s="32">
        <f t="shared" si="7"/>
        <v>0</v>
      </c>
      <c r="G23" s="32">
        <f t="shared" si="7"/>
        <v>0</v>
      </c>
      <c r="H23" s="32">
        <f t="shared" si="7"/>
        <v>0</v>
      </c>
      <c r="I23" s="32">
        <f t="shared" si="7"/>
        <v>0</v>
      </c>
      <c r="J23" s="32">
        <f t="shared" si="7"/>
        <v>0</v>
      </c>
      <c r="K23" s="32">
        <f t="shared" si="7"/>
        <v>0</v>
      </c>
      <c r="L23" s="32">
        <f t="shared" si="7"/>
        <v>0</v>
      </c>
      <c r="M23" s="32">
        <f t="shared" si="7"/>
        <v>0</v>
      </c>
      <c r="N23" s="32">
        <f t="shared" si="7"/>
        <v>0</v>
      </c>
      <c r="O23" s="32">
        <f t="shared" si="7"/>
        <v>0</v>
      </c>
      <c r="P23" s="32">
        <f t="shared" si="7"/>
        <v>0</v>
      </c>
      <c r="Q23" s="32">
        <f t="shared" si="7"/>
        <v>0</v>
      </c>
      <c r="R23" s="32">
        <f t="shared" si="7"/>
        <v>0</v>
      </c>
      <c r="S23" s="32">
        <f t="shared" si="7"/>
        <v>0</v>
      </c>
      <c r="T23" s="32">
        <f t="shared" si="7"/>
        <v>0</v>
      </c>
      <c r="U23" s="32">
        <f t="shared" si="7"/>
        <v>0</v>
      </c>
      <c r="V23" s="32">
        <f t="shared" si="7"/>
        <v>0</v>
      </c>
      <c r="W23" s="32">
        <f t="shared" si="7"/>
        <v>0</v>
      </c>
      <c r="X23" s="32">
        <f t="shared" si="7"/>
        <v>0</v>
      </c>
      <c r="Y23" s="32">
        <f t="shared" si="7"/>
        <v>0</v>
      </c>
      <c r="Z23" s="32">
        <f t="shared" si="7"/>
        <v>0</v>
      </c>
      <c r="AA23" s="32">
        <f t="shared" si="7"/>
        <v>0</v>
      </c>
      <c r="AB23" s="32">
        <f t="shared" si="7"/>
        <v>0</v>
      </c>
      <c r="AC23" s="32">
        <f t="shared" si="7"/>
        <v>0</v>
      </c>
      <c r="AD23" s="32">
        <f t="shared" si="7"/>
        <v>0</v>
      </c>
      <c r="AE23" s="32">
        <f t="shared" si="7"/>
        <v>0</v>
      </c>
      <c r="AF23" s="32">
        <f t="shared" si="7"/>
        <v>0</v>
      </c>
      <c r="AG23" s="32">
        <f t="shared" si="7"/>
        <v>0</v>
      </c>
      <c r="AH23" s="32">
        <f t="shared" si="7"/>
        <v>0</v>
      </c>
      <c r="AI23" s="32">
        <f t="shared" si="7"/>
        <v>0</v>
      </c>
      <c r="AJ23" s="32">
        <f t="shared" si="7"/>
        <v>0</v>
      </c>
      <c r="AK23" s="32">
        <f t="shared" si="7"/>
        <v>0</v>
      </c>
      <c r="AL23" s="32">
        <f t="shared" si="7"/>
        <v>0</v>
      </c>
      <c r="AM23" s="32">
        <f t="shared" si="7"/>
        <v>0</v>
      </c>
      <c r="AN23" s="32">
        <f t="shared" si="7"/>
        <v>0</v>
      </c>
      <c r="AO23" s="32">
        <f t="shared" si="7"/>
        <v>0</v>
      </c>
      <c r="AP23" s="32">
        <f t="shared" si="7"/>
        <v>0</v>
      </c>
      <c r="AQ23" s="32">
        <f t="shared" si="7"/>
        <v>0</v>
      </c>
      <c r="AR23" s="32">
        <f t="shared" si="7"/>
        <v>0</v>
      </c>
      <c r="AS23" s="32">
        <f t="shared" si="7"/>
        <v>0</v>
      </c>
      <c r="AT23" s="32">
        <f t="shared" si="7"/>
        <v>0</v>
      </c>
      <c r="AU23" s="32">
        <f t="shared" si="7"/>
        <v>0</v>
      </c>
      <c r="AV23" s="32">
        <f t="shared" si="7"/>
        <v>0</v>
      </c>
      <c r="AW23" s="32">
        <f t="shared" si="7"/>
        <v>0</v>
      </c>
      <c r="AX23" s="32">
        <f t="shared" si="7"/>
        <v>0</v>
      </c>
      <c r="AY23" s="32">
        <f t="shared" si="7"/>
        <v>0</v>
      </c>
      <c r="AZ23" s="32">
        <f t="shared" si="7"/>
        <v>0</v>
      </c>
      <c r="BA23" s="32">
        <f t="shared" si="7"/>
        <v>0</v>
      </c>
      <c r="BB23" s="32">
        <f t="shared" si="7"/>
        <v>0</v>
      </c>
      <c r="BC23" s="32">
        <f t="shared" si="7"/>
        <v>0</v>
      </c>
      <c r="BD23" s="32">
        <f t="shared" si="7"/>
        <v>0</v>
      </c>
      <c r="BE23" s="32">
        <f t="shared" si="7"/>
        <v>0</v>
      </c>
      <c r="BF23" s="32">
        <f t="shared" si="7"/>
        <v>0</v>
      </c>
      <c r="BG23" s="32">
        <f t="shared" si="7"/>
        <v>0</v>
      </c>
      <c r="BH23" s="32">
        <f t="shared" si="7"/>
        <v>0</v>
      </c>
      <c r="BI23" s="32">
        <f t="shared" si="7"/>
        <v>0</v>
      </c>
      <c r="BJ23" s="32">
        <f t="shared" si="7"/>
        <v>0</v>
      </c>
      <c r="BK23" s="32">
        <f t="shared" si="7"/>
        <v>0</v>
      </c>
    </row>
    <row r="24" spans="1:63" x14ac:dyDescent="0.25">
      <c r="A24" s="6" t="s">
        <v>80</v>
      </c>
      <c r="B24" s="29" t="s">
        <v>96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</row>
    <row r="25" spans="1:63" x14ac:dyDescent="0.25">
      <c r="A25" s="6"/>
      <c r="B25" s="33"/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25">
        <f t="shared" ref="BK25" si="8">SUM(C25:BJ25)</f>
        <v>0</v>
      </c>
    </row>
    <row r="26" spans="1:63" x14ac:dyDescent="0.25">
      <c r="A26" s="6"/>
      <c r="B26" s="26" t="s">
        <v>90</v>
      </c>
      <c r="C26" s="32">
        <f>SUM(C25)</f>
        <v>0</v>
      </c>
      <c r="D26" s="32">
        <f t="shared" ref="D26:BK26" si="9">SUM(D25)</f>
        <v>0</v>
      </c>
      <c r="E26" s="32">
        <f t="shared" si="9"/>
        <v>0</v>
      </c>
      <c r="F26" s="32">
        <f t="shared" si="9"/>
        <v>0</v>
      </c>
      <c r="G26" s="32">
        <f t="shared" si="9"/>
        <v>0</v>
      </c>
      <c r="H26" s="32">
        <f t="shared" si="9"/>
        <v>0</v>
      </c>
      <c r="I26" s="32">
        <f t="shared" si="9"/>
        <v>0</v>
      </c>
      <c r="J26" s="32">
        <f t="shared" si="9"/>
        <v>0</v>
      </c>
      <c r="K26" s="32">
        <f t="shared" si="9"/>
        <v>0</v>
      </c>
      <c r="L26" s="32">
        <f t="shared" si="9"/>
        <v>0</v>
      </c>
      <c r="M26" s="32">
        <f t="shared" si="9"/>
        <v>0</v>
      </c>
      <c r="N26" s="32">
        <f t="shared" si="9"/>
        <v>0</v>
      </c>
      <c r="O26" s="32">
        <f t="shared" si="9"/>
        <v>0</v>
      </c>
      <c r="P26" s="32">
        <f t="shared" si="9"/>
        <v>0</v>
      </c>
      <c r="Q26" s="32">
        <f t="shared" si="9"/>
        <v>0</v>
      </c>
      <c r="R26" s="32">
        <f t="shared" si="9"/>
        <v>0</v>
      </c>
      <c r="S26" s="32">
        <f t="shared" si="9"/>
        <v>0</v>
      </c>
      <c r="T26" s="32">
        <f t="shared" si="9"/>
        <v>0</v>
      </c>
      <c r="U26" s="32">
        <f t="shared" si="9"/>
        <v>0</v>
      </c>
      <c r="V26" s="32">
        <f t="shared" si="9"/>
        <v>0</v>
      </c>
      <c r="W26" s="32">
        <f t="shared" si="9"/>
        <v>0</v>
      </c>
      <c r="X26" s="32">
        <f t="shared" si="9"/>
        <v>0</v>
      </c>
      <c r="Y26" s="32">
        <f t="shared" si="9"/>
        <v>0</v>
      </c>
      <c r="Z26" s="32">
        <f t="shared" si="9"/>
        <v>0</v>
      </c>
      <c r="AA26" s="32">
        <f t="shared" si="9"/>
        <v>0</v>
      </c>
      <c r="AB26" s="32">
        <f t="shared" si="9"/>
        <v>0</v>
      </c>
      <c r="AC26" s="32">
        <f t="shared" si="9"/>
        <v>0</v>
      </c>
      <c r="AD26" s="32">
        <f t="shared" si="9"/>
        <v>0</v>
      </c>
      <c r="AE26" s="32">
        <f t="shared" si="9"/>
        <v>0</v>
      </c>
      <c r="AF26" s="32">
        <f t="shared" si="9"/>
        <v>0</v>
      </c>
      <c r="AG26" s="32">
        <f t="shared" si="9"/>
        <v>0</v>
      </c>
      <c r="AH26" s="32">
        <f t="shared" si="9"/>
        <v>0</v>
      </c>
      <c r="AI26" s="32">
        <f t="shared" si="9"/>
        <v>0</v>
      </c>
      <c r="AJ26" s="32">
        <f t="shared" si="9"/>
        <v>0</v>
      </c>
      <c r="AK26" s="32">
        <f t="shared" si="9"/>
        <v>0</v>
      </c>
      <c r="AL26" s="32">
        <f t="shared" si="9"/>
        <v>0</v>
      </c>
      <c r="AM26" s="32">
        <f t="shared" si="9"/>
        <v>0</v>
      </c>
      <c r="AN26" s="32">
        <f t="shared" si="9"/>
        <v>0</v>
      </c>
      <c r="AO26" s="32">
        <f t="shared" si="9"/>
        <v>0</v>
      </c>
      <c r="AP26" s="32">
        <f t="shared" si="9"/>
        <v>0</v>
      </c>
      <c r="AQ26" s="32">
        <f t="shared" si="9"/>
        <v>0</v>
      </c>
      <c r="AR26" s="32">
        <f t="shared" si="9"/>
        <v>0</v>
      </c>
      <c r="AS26" s="32">
        <f t="shared" si="9"/>
        <v>0</v>
      </c>
      <c r="AT26" s="32">
        <f t="shared" si="9"/>
        <v>0</v>
      </c>
      <c r="AU26" s="32">
        <f t="shared" si="9"/>
        <v>0</v>
      </c>
      <c r="AV26" s="32">
        <f t="shared" si="9"/>
        <v>0</v>
      </c>
      <c r="AW26" s="32">
        <f t="shared" si="9"/>
        <v>0</v>
      </c>
      <c r="AX26" s="32">
        <f t="shared" si="9"/>
        <v>0</v>
      </c>
      <c r="AY26" s="32">
        <f t="shared" si="9"/>
        <v>0</v>
      </c>
      <c r="AZ26" s="32">
        <f t="shared" si="9"/>
        <v>0</v>
      </c>
      <c r="BA26" s="32">
        <f t="shared" si="9"/>
        <v>0</v>
      </c>
      <c r="BB26" s="32">
        <f t="shared" si="9"/>
        <v>0</v>
      </c>
      <c r="BC26" s="32">
        <f t="shared" si="9"/>
        <v>0</v>
      </c>
      <c r="BD26" s="32">
        <f t="shared" si="9"/>
        <v>0</v>
      </c>
      <c r="BE26" s="32">
        <f t="shared" si="9"/>
        <v>0</v>
      </c>
      <c r="BF26" s="32">
        <f t="shared" si="9"/>
        <v>0</v>
      </c>
      <c r="BG26" s="32">
        <f t="shared" si="9"/>
        <v>0</v>
      </c>
      <c r="BH26" s="32">
        <f t="shared" si="9"/>
        <v>0</v>
      </c>
      <c r="BI26" s="32">
        <f t="shared" si="9"/>
        <v>0</v>
      </c>
      <c r="BJ26" s="32">
        <f t="shared" si="9"/>
        <v>0</v>
      </c>
      <c r="BK26" s="32">
        <f t="shared" si="9"/>
        <v>0</v>
      </c>
    </row>
    <row r="27" spans="1:63" x14ac:dyDescent="0.25">
      <c r="A27" s="6" t="s">
        <v>81</v>
      </c>
      <c r="B27" s="29" t="s">
        <v>16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</row>
    <row r="28" spans="1:63" x14ac:dyDescent="0.25">
      <c r="A28" s="6"/>
      <c r="B28" s="29" t="s">
        <v>130</v>
      </c>
      <c r="C28" s="31">
        <v>0</v>
      </c>
      <c r="D28" s="31">
        <v>42.443550989859567</v>
      </c>
      <c r="E28" s="31">
        <v>0</v>
      </c>
      <c r="F28" s="31">
        <v>0</v>
      </c>
      <c r="G28" s="31">
        <v>0</v>
      </c>
      <c r="H28" s="31">
        <v>3.0890566063807539</v>
      </c>
      <c r="I28" s="31">
        <v>222.27754256182305</v>
      </c>
      <c r="J28" s="31">
        <v>12.960214167185864</v>
      </c>
      <c r="K28" s="31">
        <v>0</v>
      </c>
      <c r="L28" s="31">
        <v>29.786007658595217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1.5593996362208791</v>
      </c>
      <c r="S28" s="31">
        <v>14.563860885878189</v>
      </c>
      <c r="T28" s="31">
        <v>1.6431093216512929</v>
      </c>
      <c r="U28" s="31">
        <v>0</v>
      </c>
      <c r="V28" s="31">
        <v>2.6226121600524839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0.72212255034858497</v>
      </c>
      <c r="AC28" s="31">
        <v>173.11548212957487</v>
      </c>
      <c r="AD28" s="31">
        <v>0.50010747680834133</v>
      </c>
      <c r="AE28" s="31">
        <v>0</v>
      </c>
      <c r="AF28" s="31">
        <v>1.2437931132711439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0.25220927815290722</v>
      </c>
      <c r="AM28" s="31">
        <v>0.28810462277259485</v>
      </c>
      <c r="AN28" s="31">
        <v>9.9678898492488122E-2</v>
      </c>
      <c r="AO28" s="31">
        <v>0</v>
      </c>
      <c r="AP28" s="31">
        <v>0.28464255627172219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18.475446044418721</v>
      </c>
      <c r="AW28" s="31">
        <v>88.869764058898127</v>
      </c>
      <c r="AX28" s="31">
        <v>2.2723551075183273</v>
      </c>
      <c r="AY28" s="31">
        <v>0</v>
      </c>
      <c r="AZ28" s="31">
        <v>76.584554611629642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6.9231682221987487</v>
      </c>
      <c r="BG28" s="31">
        <v>4.8478336060029967</v>
      </c>
      <c r="BH28" s="31">
        <v>1.4806620801471129</v>
      </c>
      <c r="BI28" s="31">
        <v>0</v>
      </c>
      <c r="BJ28" s="31">
        <v>5.6473719619128779</v>
      </c>
      <c r="BK28" s="25">
        <f t="shared" ref="BK28:BK34" si="10">SUM(C28:BJ28)</f>
        <v>712.55265030606643</v>
      </c>
    </row>
    <row r="29" spans="1:63" x14ac:dyDescent="0.25">
      <c r="A29" s="6"/>
      <c r="B29" s="29" t="s">
        <v>131</v>
      </c>
      <c r="C29" s="31">
        <v>0</v>
      </c>
      <c r="D29" s="31">
        <v>38.38298187427273</v>
      </c>
      <c r="E29" s="31">
        <v>0</v>
      </c>
      <c r="F29" s="31">
        <v>0</v>
      </c>
      <c r="G29" s="31">
        <v>0</v>
      </c>
      <c r="H29" s="31">
        <v>0.65189069159089885</v>
      </c>
      <c r="I29" s="31">
        <v>8.1303007486805452</v>
      </c>
      <c r="J29" s="31">
        <v>0</v>
      </c>
      <c r="K29" s="31">
        <v>0</v>
      </c>
      <c r="L29" s="31">
        <v>0.32104168641266662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0.21051452734108908</v>
      </c>
      <c r="S29" s="31">
        <v>0</v>
      </c>
      <c r="T29" s="31">
        <v>0</v>
      </c>
      <c r="U29" s="31">
        <v>0</v>
      </c>
      <c r="V29" s="31">
        <v>0.10595421173470226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1.7770506693333118E-2</v>
      </c>
      <c r="AC29" s="31">
        <v>2.7243741193306668E-2</v>
      </c>
      <c r="AD29" s="31">
        <v>0</v>
      </c>
      <c r="AE29" s="31">
        <v>0</v>
      </c>
      <c r="AF29" s="31">
        <v>0.38264779321024844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1.5491158907798374E-2</v>
      </c>
      <c r="AM29" s="31">
        <v>0</v>
      </c>
      <c r="AN29" s="31">
        <v>0</v>
      </c>
      <c r="AO29" s="31">
        <v>0</v>
      </c>
      <c r="AP29" s="31">
        <v>1.4182780655808411E-5</v>
      </c>
      <c r="AQ29" s="31">
        <v>0</v>
      </c>
      <c r="AR29" s="31">
        <v>0</v>
      </c>
      <c r="AS29" s="31">
        <v>0</v>
      </c>
      <c r="AT29" s="31">
        <v>0</v>
      </c>
      <c r="AU29" s="31">
        <v>0</v>
      </c>
      <c r="AV29" s="31">
        <v>1.6053128877714846</v>
      </c>
      <c r="AW29" s="31">
        <v>4.0668781277064641</v>
      </c>
      <c r="AX29" s="31">
        <v>0</v>
      </c>
      <c r="AY29" s="31">
        <v>0</v>
      </c>
      <c r="AZ29" s="31">
        <v>2.4422119939130509</v>
      </c>
      <c r="BA29" s="31">
        <v>0</v>
      </c>
      <c r="BB29" s="31">
        <v>0</v>
      </c>
      <c r="BC29" s="31">
        <v>0</v>
      </c>
      <c r="BD29" s="31">
        <v>0</v>
      </c>
      <c r="BE29" s="31">
        <v>0</v>
      </c>
      <c r="BF29" s="31">
        <v>0.61283070639162951</v>
      </c>
      <c r="BG29" s="31">
        <v>0</v>
      </c>
      <c r="BH29" s="31">
        <v>0</v>
      </c>
      <c r="BI29" s="31">
        <v>0</v>
      </c>
      <c r="BJ29" s="31">
        <v>0.32601483783273516</v>
      </c>
      <c r="BK29" s="25">
        <f t="shared" si="10"/>
        <v>57.299099676433343</v>
      </c>
    </row>
    <row r="30" spans="1:63" x14ac:dyDescent="0.25">
      <c r="A30" s="6"/>
      <c r="B30" s="29" t="s">
        <v>128</v>
      </c>
      <c r="C30" s="31">
        <v>0</v>
      </c>
      <c r="D30" s="31">
        <v>24.091509160642349</v>
      </c>
      <c r="E30" s="31">
        <v>0</v>
      </c>
      <c r="F30" s="31">
        <v>0</v>
      </c>
      <c r="G30" s="31">
        <v>0</v>
      </c>
      <c r="H30" s="31">
        <v>1.3170046926076024</v>
      </c>
      <c r="I30" s="31">
        <v>0.81427664437907155</v>
      </c>
      <c r="J30" s="31">
        <v>0</v>
      </c>
      <c r="K30" s="31">
        <v>0</v>
      </c>
      <c r="L30" s="31">
        <v>1.2217575985502787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0.58635458671978868</v>
      </c>
      <c r="S30" s="31">
        <v>0</v>
      </c>
      <c r="T30" s="31">
        <v>0</v>
      </c>
      <c r="U30" s="31">
        <v>0</v>
      </c>
      <c r="V30" s="31">
        <v>0.31059295507546558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1.252010295643361</v>
      </c>
      <c r="AC30" s="31">
        <v>0.60116198985939828</v>
      </c>
      <c r="AD30" s="31">
        <v>0</v>
      </c>
      <c r="AE30" s="31">
        <v>0</v>
      </c>
      <c r="AF30" s="31">
        <v>3.4721751196681425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0.63382006770465371</v>
      </c>
      <c r="AM30" s="31">
        <v>9.8959017455588341E-2</v>
      </c>
      <c r="AN30" s="31">
        <v>0</v>
      </c>
      <c r="AO30" s="31">
        <v>0</v>
      </c>
      <c r="AP30" s="31">
        <v>0.66623575271054392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8.7470289219712445</v>
      </c>
      <c r="AW30" s="31">
        <v>18.048396948360864</v>
      </c>
      <c r="AX30" s="31">
        <v>5.4701595141440542</v>
      </c>
      <c r="AY30" s="31">
        <v>0</v>
      </c>
      <c r="AZ30" s="31">
        <v>19.885827422363537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1.7768665366528305</v>
      </c>
      <c r="BG30" s="31">
        <v>7.7397314496501997</v>
      </c>
      <c r="BH30" s="31">
        <v>0</v>
      </c>
      <c r="BI30" s="31">
        <v>0</v>
      </c>
      <c r="BJ30" s="31">
        <v>1.8541039514076914</v>
      </c>
      <c r="BK30" s="25">
        <f t="shared" si="10"/>
        <v>98.587972625566664</v>
      </c>
    </row>
    <row r="31" spans="1:63" x14ac:dyDescent="0.25">
      <c r="A31" s="6"/>
      <c r="B31" s="29" t="s">
        <v>132</v>
      </c>
      <c r="C31" s="31">
        <v>0</v>
      </c>
      <c r="D31" s="31">
        <v>42.982509254044032</v>
      </c>
      <c r="E31" s="31">
        <v>0</v>
      </c>
      <c r="F31" s="31">
        <v>0</v>
      </c>
      <c r="G31" s="31">
        <v>0</v>
      </c>
      <c r="H31" s="31">
        <v>1.675570971846494</v>
      </c>
      <c r="I31" s="31">
        <v>112.00544646135869</v>
      </c>
      <c r="J31" s="31">
        <v>4.8946305678235635</v>
      </c>
      <c r="K31" s="31">
        <v>0</v>
      </c>
      <c r="L31" s="31">
        <v>14.039565624281705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0.82504366110630345</v>
      </c>
      <c r="S31" s="31">
        <v>0</v>
      </c>
      <c r="T31" s="31">
        <v>0.85224452095499226</v>
      </c>
      <c r="U31" s="31">
        <v>0</v>
      </c>
      <c r="V31" s="31">
        <v>0.65129076270661468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2.6544898325040753</v>
      </c>
      <c r="AC31" s="31">
        <v>114.16904981228367</v>
      </c>
      <c r="AD31" s="31">
        <v>0.61297590097552057</v>
      </c>
      <c r="AE31" s="31">
        <v>0</v>
      </c>
      <c r="AF31" s="31">
        <v>5.4126467467282424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0.50218369922855666</v>
      </c>
      <c r="AM31" s="31">
        <v>1.5199974489710428E-2</v>
      </c>
      <c r="AN31" s="31">
        <v>42.225650307980345</v>
      </c>
      <c r="AO31" s="31">
        <v>0</v>
      </c>
      <c r="AP31" s="31">
        <v>0.75270530482909515</v>
      </c>
      <c r="AQ31" s="31">
        <v>0</v>
      </c>
      <c r="AR31" s="31">
        <v>0</v>
      </c>
      <c r="AS31" s="31">
        <v>0</v>
      </c>
      <c r="AT31" s="31">
        <v>0</v>
      </c>
      <c r="AU31" s="31">
        <v>0</v>
      </c>
      <c r="AV31" s="31">
        <v>8.4546584013732318</v>
      </c>
      <c r="AW31" s="31">
        <v>66.586431289120156</v>
      </c>
      <c r="AX31" s="31">
        <v>0</v>
      </c>
      <c r="AY31" s="31">
        <v>0</v>
      </c>
      <c r="AZ31" s="31">
        <v>43.587036806063736</v>
      </c>
      <c r="BA31" s="31">
        <v>0</v>
      </c>
      <c r="BB31" s="31">
        <v>0</v>
      </c>
      <c r="BC31" s="31">
        <v>0</v>
      </c>
      <c r="BD31" s="31">
        <v>0</v>
      </c>
      <c r="BE31" s="31">
        <v>0</v>
      </c>
      <c r="BF31" s="31">
        <v>3.0586007764316085</v>
      </c>
      <c r="BG31" s="31">
        <v>5.5873470059980752</v>
      </c>
      <c r="BH31" s="31">
        <v>1.1594781825522071</v>
      </c>
      <c r="BI31" s="31">
        <v>0</v>
      </c>
      <c r="BJ31" s="31">
        <v>2.9199016717526289</v>
      </c>
      <c r="BK31" s="25">
        <f t="shared" si="10"/>
        <v>475.62465753643323</v>
      </c>
    </row>
    <row r="32" spans="1:63" x14ac:dyDescent="0.25">
      <c r="A32" s="6"/>
      <c r="B32" s="29" t="s">
        <v>106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5.566104820702467</v>
      </c>
      <c r="I32" s="31">
        <v>0.26962834156491922</v>
      </c>
      <c r="J32" s="31">
        <v>0</v>
      </c>
      <c r="K32" s="31">
        <v>0</v>
      </c>
      <c r="L32" s="31">
        <v>5.8146459828728227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1.8492616007597427</v>
      </c>
      <c r="S32" s="31">
        <v>0</v>
      </c>
      <c r="T32" s="31">
        <v>0</v>
      </c>
      <c r="U32" s="31">
        <v>0</v>
      </c>
      <c r="V32" s="31">
        <v>1.8267947108302278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0.37509945071857254</v>
      </c>
      <c r="AC32" s="31">
        <v>0</v>
      </c>
      <c r="AD32" s="31">
        <v>0</v>
      </c>
      <c r="AE32" s="31">
        <v>0</v>
      </c>
      <c r="AF32" s="31">
        <v>0.84508475096915014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0.19146488441545664</v>
      </c>
      <c r="AM32" s="31">
        <v>0</v>
      </c>
      <c r="AN32" s="31">
        <v>0</v>
      </c>
      <c r="AO32" s="31">
        <v>0</v>
      </c>
      <c r="AP32" s="31">
        <v>0.11127328093291161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4.2984177734908897</v>
      </c>
      <c r="AW32" s="31">
        <v>9.0977224551688444E-3</v>
      </c>
      <c r="AX32" s="31">
        <v>0</v>
      </c>
      <c r="AY32" s="31">
        <v>0</v>
      </c>
      <c r="AZ32" s="31">
        <v>6.0411140800134318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2.3303331576390338</v>
      </c>
      <c r="BG32" s="31">
        <v>1.326024413492023E-3</v>
      </c>
      <c r="BH32" s="31">
        <v>0</v>
      </c>
      <c r="BI32" s="31">
        <v>0</v>
      </c>
      <c r="BJ32" s="31">
        <v>1.1178467790550497</v>
      </c>
      <c r="BK32" s="25">
        <f t="shared" si="10"/>
        <v>30.647493360833341</v>
      </c>
    </row>
    <row r="33" spans="1:114" x14ac:dyDescent="0.25">
      <c r="A33" s="6"/>
      <c r="B33" s="29" t="s">
        <v>107</v>
      </c>
      <c r="C33" s="31">
        <v>0</v>
      </c>
      <c r="D33" s="31">
        <v>2.0402286344213381</v>
      </c>
      <c r="E33" s="31">
        <v>0</v>
      </c>
      <c r="F33" s="31">
        <v>0</v>
      </c>
      <c r="G33" s="31">
        <v>0</v>
      </c>
      <c r="H33" s="31">
        <v>0.81568640722984742</v>
      </c>
      <c r="I33" s="31">
        <v>2.8133590553720063</v>
      </c>
      <c r="J33" s="31">
        <v>0</v>
      </c>
      <c r="K33" s="31">
        <v>0</v>
      </c>
      <c r="L33" s="31">
        <v>1.5573289828588455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0.27644928028450494</v>
      </c>
      <c r="S33" s="31">
        <v>0</v>
      </c>
      <c r="T33" s="31">
        <v>0</v>
      </c>
      <c r="U33" s="31">
        <v>0</v>
      </c>
      <c r="V33" s="31">
        <v>0.27700910953289432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0.32975648244244871</v>
      </c>
      <c r="AC33" s="31">
        <v>0.16510945622303083</v>
      </c>
      <c r="AD33" s="31">
        <v>0</v>
      </c>
      <c r="AE33" s="31">
        <v>0</v>
      </c>
      <c r="AF33" s="31">
        <v>0.31557560928892392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0.31520987609639722</v>
      </c>
      <c r="AM33" s="31">
        <v>4.4203810048292547E-2</v>
      </c>
      <c r="AN33" s="31">
        <v>0</v>
      </c>
      <c r="AO33" s="31">
        <v>0</v>
      </c>
      <c r="AP33" s="31">
        <v>1.5876614174447607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6.4602065711504482</v>
      </c>
      <c r="AW33" s="31">
        <v>2.0531064595853623</v>
      </c>
      <c r="AX33" s="31">
        <v>0</v>
      </c>
      <c r="AY33" s="31">
        <v>0</v>
      </c>
      <c r="AZ33" s="31">
        <v>0.96236180845718156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2.4200551870823501</v>
      </c>
      <c r="BG33" s="31">
        <v>0.10308676195334852</v>
      </c>
      <c r="BH33" s="31">
        <v>0</v>
      </c>
      <c r="BI33" s="31">
        <v>0</v>
      </c>
      <c r="BJ33" s="31">
        <v>6.3988130661352255E-2</v>
      </c>
      <c r="BK33" s="25">
        <f t="shared" si="10"/>
        <v>22.600383040133337</v>
      </c>
    </row>
    <row r="34" spans="1:114" x14ac:dyDescent="0.25">
      <c r="A34" s="6"/>
      <c r="B34" s="29" t="s">
        <v>108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25">
        <f t="shared" si="10"/>
        <v>0</v>
      </c>
    </row>
    <row r="35" spans="1:114" x14ac:dyDescent="0.25">
      <c r="A35" s="6"/>
      <c r="B35" s="26" t="s">
        <v>89</v>
      </c>
      <c r="C35" s="32">
        <f>SUM(C28:C34)</f>
        <v>0</v>
      </c>
      <c r="D35" s="32">
        <f t="shared" ref="D35:BJ35" si="11">SUM(D28:D34)</f>
        <v>149.94077991324002</v>
      </c>
      <c r="E35" s="32">
        <f t="shared" si="11"/>
        <v>0</v>
      </c>
      <c r="F35" s="32">
        <f t="shared" si="11"/>
        <v>0</v>
      </c>
      <c r="G35" s="32">
        <f t="shared" si="11"/>
        <v>0</v>
      </c>
      <c r="H35" s="32">
        <f t="shared" si="11"/>
        <v>13.115314190358063</v>
      </c>
      <c r="I35" s="32">
        <f t="shared" si="11"/>
        <v>346.31055381317827</v>
      </c>
      <c r="J35" s="32">
        <f t="shared" si="11"/>
        <v>17.854844735009429</v>
      </c>
      <c r="K35" s="32">
        <f t="shared" si="11"/>
        <v>0</v>
      </c>
      <c r="L35" s="32">
        <f t="shared" si="11"/>
        <v>52.740347533571544</v>
      </c>
      <c r="M35" s="32">
        <f t="shared" si="11"/>
        <v>0</v>
      </c>
      <c r="N35" s="32">
        <f t="shared" si="11"/>
        <v>0</v>
      </c>
      <c r="O35" s="32">
        <f t="shared" si="11"/>
        <v>0</v>
      </c>
      <c r="P35" s="32">
        <f t="shared" si="11"/>
        <v>0</v>
      </c>
      <c r="Q35" s="32">
        <f t="shared" si="11"/>
        <v>0</v>
      </c>
      <c r="R35" s="32">
        <f t="shared" si="11"/>
        <v>5.3070232924323077</v>
      </c>
      <c r="S35" s="32">
        <f t="shared" si="11"/>
        <v>14.563860885878189</v>
      </c>
      <c r="T35" s="32">
        <f t="shared" si="11"/>
        <v>2.4953538426062849</v>
      </c>
      <c r="U35" s="32">
        <f t="shared" si="11"/>
        <v>0</v>
      </c>
      <c r="V35" s="32">
        <f t="shared" si="11"/>
        <v>5.7942539099323884</v>
      </c>
      <c r="W35" s="32">
        <f t="shared" si="11"/>
        <v>0</v>
      </c>
      <c r="X35" s="32">
        <f t="shared" si="11"/>
        <v>0</v>
      </c>
      <c r="Y35" s="32">
        <f t="shared" si="11"/>
        <v>0</v>
      </c>
      <c r="Z35" s="32">
        <f t="shared" si="11"/>
        <v>0</v>
      </c>
      <c r="AA35" s="32">
        <f t="shared" si="11"/>
        <v>0</v>
      </c>
      <c r="AB35" s="32">
        <f t="shared" si="11"/>
        <v>5.351249118350375</v>
      </c>
      <c r="AC35" s="32">
        <f t="shared" si="11"/>
        <v>288.07804712913429</v>
      </c>
      <c r="AD35" s="32">
        <f t="shared" si="11"/>
        <v>1.113083377783862</v>
      </c>
      <c r="AE35" s="32">
        <f t="shared" si="11"/>
        <v>0</v>
      </c>
      <c r="AF35" s="32">
        <f t="shared" si="11"/>
        <v>11.671923133135852</v>
      </c>
      <c r="AG35" s="32">
        <f t="shared" si="11"/>
        <v>0</v>
      </c>
      <c r="AH35" s="32">
        <f t="shared" si="11"/>
        <v>0</v>
      </c>
      <c r="AI35" s="32">
        <f t="shared" si="11"/>
        <v>0</v>
      </c>
      <c r="AJ35" s="32">
        <f t="shared" si="11"/>
        <v>0</v>
      </c>
      <c r="AK35" s="32">
        <f t="shared" si="11"/>
        <v>0</v>
      </c>
      <c r="AL35" s="32">
        <f t="shared" si="11"/>
        <v>1.91037896450577</v>
      </c>
      <c r="AM35" s="32">
        <f t="shared" si="11"/>
        <v>0.44646742476618617</v>
      </c>
      <c r="AN35" s="32">
        <f t="shared" si="11"/>
        <v>42.32532920647283</v>
      </c>
      <c r="AO35" s="32">
        <f t="shared" si="11"/>
        <v>0</v>
      </c>
      <c r="AP35" s="32">
        <f t="shared" si="11"/>
        <v>3.4025324949696891</v>
      </c>
      <c r="AQ35" s="32">
        <f t="shared" si="11"/>
        <v>0</v>
      </c>
      <c r="AR35" s="32">
        <f t="shared" si="11"/>
        <v>0</v>
      </c>
      <c r="AS35" s="32">
        <f t="shared" si="11"/>
        <v>0</v>
      </c>
      <c r="AT35" s="32">
        <f t="shared" si="11"/>
        <v>0</v>
      </c>
      <c r="AU35" s="32">
        <f t="shared" si="11"/>
        <v>0</v>
      </c>
      <c r="AV35" s="32">
        <f t="shared" si="11"/>
        <v>48.04107060017602</v>
      </c>
      <c r="AW35" s="32">
        <f t="shared" si="11"/>
        <v>179.63367460612614</v>
      </c>
      <c r="AX35" s="32">
        <f t="shared" si="11"/>
        <v>7.7425146216623819</v>
      </c>
      <c r="AY35" s="32">
        <f t="shared" si="11"/>
        <v>0</v>
      </c>
      <c r="AZ35" s="32">
        <f t="shared" si="11"/>
        <v>149.50310672244058</v>
      </c>
      <c r="BA35" s="32">
        <f t="shared" si="11"/>
        <v>0</v>
      </c>
      <c r="BB35" s="32">
        <f t="shared" si="11"/>
        <v>0</v>
      </c>
      <c r="BC35" s="32">
        <f t="shared" si="11"/>
        <v>0</v>
      </c>
      <c r="BD35" s="32">
        <f t="shared" si="11"/>
        <v>0</v>
      </c>
      <c r="BE35" s="32">
        <f t="shared" si="11"/>
        <v>0</v>
      </c>
      <c r="BF35" s="32">
        <f t="shared" si="11"/>
        <v>17.1218545863962</v>
      </c>
      <c r="BG35" s="32">
        <f t="shared" si="11"/>
        <v>18.279324848018113</v>
      </c>
      <c r="BH35" s="32">
        <f t="shared" si="11"/>
        <v>2.6401402626993198</v>
      </c>
      <c r="BI35" s="32">
        <f t="shared" si="11"/>
        <v>0</v>
      </c>
      <c r="BJ35" s="32">
        <f t="shared" si="11"/>
        <v>11.929227332622336</v>
      </c>
      <c r="BK35" s="32">
        <f t="shared" ref="BK35" si="12">SUM(BK28:BK34)</f>
        <v>1397.3122565454662</v>
      </c>
      <c r="BM35" s="28"/>
    </row>
    <row r="36" spans="1:114" x14ac:dyDescent="0.25">
      <c r="A36" s="6"/>
      <c r="B36" s="26" t="s">
        <v>79</v>
      </c>
      <c r="C36" s="32">
        <f t="shared" ref="C36:BK36" si="13">C9+C12+C20+C23+C26+C35</f>
        <v>0</v>
      </c>
      <c r="D36" s="32">
        <f t="shared" si="13"/>
        <v>179.86349642912779</v>
      </c>
      <c r="E36" s="32">
        <f t="shared" si="13"/>
        <v>0</v>
      </c>
      <c r="F36" s="32">
        <f t="shared" si="13"/>
        <v>0</v>
      </c>
      <c r="G36" s="32">
        <f t="shared" si="13"/>
        <v>0</v>
      </c>
      <c r="H36" s="32">
        <f t="shared" si="13"/>
        <v>16.656129446548725</v>
      </c>
      <c r="I36" s="32">
        <f t="shared" si="13"/>
        <v>797.35305547771816</v>
      </c>
      <c r="J36" s="32">
        <f t="shared" si="13"/>
        <v>78.72353433904577</v>
      </c>
      <c r="K36" s="32">
        <f t="shared" si="13"/>
        <v>0</v>
      </c>
      <c r="L36" s="32">
        <f t="shared" si="13"/>
        <v>77.510565806746527</v>
      </c>
      <c r="M36" s="32">
        <f t="shared" si="13"/>
        <v>0</v>
      </c>
      <c r="N36" s="32">
        <f t="shared" si="13"/>
        <v>0</v>
      </c>
      <c r="O36" s="32">
        <f t="shared" si="13"/>
        <v>0</v>
      </c>
      <c r="P36" s="32">
        <f t="shared" si="13"/>
        <v>0</v>
      </c>
      <c r="Q36" s="32">
        <f t="shared" si="13"/>
        <v>0</v>
      </c>
      <c r="R36" s="32">
        <f t="shared" si="13"/>
        <v>6.7365661592874613</v>
      </c>
      <c r="S36" s="32">
        <f t="shared" si="13"/>
        <v>31.623813408566438</v>
      </c>
      <c r="T36" s="32">
        <f t="shared" si="13"/>
        <v>2.6447610777702071</v>
      </c>
      <c r="U36" s="32">
        <f t="shared" si="13"/>
        <v>0</v>
      </c>
      <c r="V36" s="32">
        <f t="shared" si="13"/>
        <v>6.7929265981205154</v>
      </c>
      <c r="W36" s="32">
        <f t="shared" si="13"/>
        <v>0</v>
      </c>
      <c r="X36" s="32">
        <f t="shared" si="13"/>
        <v>0</v>
      </c>
      <c r="Y36" s="32">
        <f t="shared" si="13"/>
        <v>0</v>
      </c>
      <c r="Z36" s="32">
        <f t="shared" si="13"/>
        <v>0</v>
      </c>
      <c r="AA36" s="32">
        <f t="shared" si="13"/>
        <v>0</v>
      </c>
      <c r="AB36" s="32">
        <f t="shared" si="13"/>
        <v>5.5066781111236134</v>
      </c>
      <c r="AC36" s="32">
        <f t="shared" si="13"/>
        <v>330.72268318724326</v>
      </c>
      <c r="AD36" s="32">
        <f t="shared" si="13"/>
        <v>1.113083377783862</v>
      </c>
      <c r="AE36" s="32">
        <f t="shared" si="13"/>
        <v>0</v>
      </c>
      <c r="AF36" s="32">
        <f t="shared" si="13"/>
        <v>14.047222103745067</v>
      </c>
      <c r="AG36" s="32">
        <f t="shared" si="13"/>
        <v>0</v>
      </c>
      <c r="AH36" s="32">
        <f t="shared" si="13"/>
        <v>0</v>
      </c>
      <c r="AI36" s="32">
        <f t="shared" si="13"/>
        <v>0</v>
      </c>
      <c r="AJ36" s="32">
        <f t="shared" ref="AJ36" si="14">AJ9+AJ12+AJ20+AJ23+AJ26+AJ35</f>
        <v>0</v>
      </c>
      <c r="AK36" s="32">
        <f t="shared" si="13"/>
        <v>0</v>
      </c>
      <c r="AL36" s="32">
        <f t="shared" si="13"/>
        <v>2.1382691787793471</v>
      </c>
      <c r="AM36" s="32">
        <f t="shared" si="13"/>
        <v>48.192389667165948</v>
      </c>
      <c r="AN36" s="32">
        <f t="shared" si="13"/>
        <v>56.901201643860986</v>
      </c>
      <c r="AO36" s="32">
        <f t="shared" si="13"/>
        <v>0</v>
      </c>
      <c r="AP36" s="32">
        <f t="shared" si="13"/>
        <v>4.7407736914643461</v>
      </c>
      <c r="AQ36" s="32">
        <f t="shared" si="13"/>
        <v>0</v>
      </c>
      <c r="AR36" s="32">
        <f t="shared" si="13"/>
        <v>1.6766248323792552</v>
      </c>
      <c r="AS36" s="32">
        <f t="shared" si="13"/>
        <v>0</v>
      </c>
      <c r="AT36" s="32">
        <f t="shared" si="13"/>
        <v>0</v>
      </c>
      <c r="AU36" s="32">
        <f t="shared" si="13"/>
        <v>0</v>
      </c>
      <c r="AV36" s="32">
        <f t="shared" si="13"/>
        <v>57.136132943413969</v>
      </c>
      <c r="AW36" s="32">
        <f t="shared" si="13"/>
        <v>482.14041435033181</v>
      </c>
      <c r="AX36" s="32">
        <f t="shared" si="13"/>
        <v>9.7909552173010024</v>
      </c>
      <c r="AY36" s="32">
        <f t="shared" si="13"/>
        <v>0</v>
      </c>
      <c r="AZ36" s="32">
        <f t="shared" si="13"/>
        <v>179.67117925456006</v>
      </c>
      <c r="BA36" s="32">
        <f t="shared" si="13"/>
        <v>0</v>
      </c>
      <c r="BB36" s="32">
        <f t="shared" si="13"/>
        <v>0</v>
      </c>
      <c r="BC36" s="32">
        <f t="shared" si="13"/>
        <v>0</v>
      </c>
      <c r="BD36" s="32">
        <f t="shared" si="13"/>
        <v>0</v>
      </c>
      <c r="BE36" s="32">
        <f t="shared" si="13"/>
        <v>0</v>
      </c>
      <c r="BF36" s="32">
        <f t="shared" si="13"/>
        <v>20.074246693254299</v>
      </c>
      <c r="BG36" s="32">
        <f t="shared" si="13"/>
        <v>42.434634598168252</v>
      </c>
      <c r="BH36" s="32">
        <f t="shared" si="13"/>
        <v>3.3879551455867847</v>
      </c>
      <c r="BI36" s="32">
        <f t="shared" si="13"/>
        <v>0</v>
      </c>
      <c r="BJ36" s="32">
        <f t="shared" si="13"/>
        <v>16.063523940073004</v>
      </c>
      <c r="BK36" s="32">
        <f t="shared" si="13"/>
        <v>2473.6428166791666</v>
      </c>
      <c r="BM36" s="28"/>
    </row>
    <row r="37" spans="1:114" ht="3.75" customHeight="1" x14ac:dyDescent="0.25">
      <c r="A37" s="6"/>
      <c r="B37" s="34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</row>
    <row r="38" spans="1:114" x14ac:dyDescent="0.25">
      <c r="A38" s="6" t="s">
        <v>1</v>
      </c>
      <c r="B38" s="35" t="s">
        <v>7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</row>
    <row r="39" spans="1:114" s="8" customFormat="1" x14ac:dyDescent="0.25">
      <c r="A39" s="6" t="s">
        <v>75</v>
      </c>
      <c r="B39" s="29" t="s">
        <v>2</v>
      </c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</row>
    <row r="40" spans="1:114" s="8" customFormat="1" x14ac:dyDescent="0.25">
      <c r="A40" s="6"/>
      <c r="B40" s="29" t="s">
        <v>109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20.78052761450342</v>
      </c>
      <c r="I40" s="31">
        <v>0.69244449694257082</v>
      </c>
      <c r="J40" s="31">
        <v>0</v>
      </c>
      <c r="K40" s="31">
        <v>0</v>
      </c>
      <c r="L40" s="31">
        <v>5.4836659047432998E-2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9.4454887345751377</v>
      </c>
      <c r="S40" s="31">
        <v>3.7068301460040855E-3</v>
      </c>
      <c r="T40" s="31">
        <v>0</v>
      </c>
      <c r="U40" s="31">
        <v>0</v>
      </c>
      <c r="V40" s="31">
        <v>4.9654981113832382E-2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8.1072081037796657</v>
      </c>
      <c r="AC40" s="31">
        <v>3.4117291490569523E-2</v>
      </c>
      <c r="AD40" s="31">
        <v>0</v>
      </c>
      <c r="AE40" s="31">
        <v>0</v>
      </c>
      <c r="AF40" s="31">
        <v>0.16428308297219582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7.1140613258861576</v>
      </c>
      <c r="AM40" s="31">
        <v>2.9206612159747354E-2</v>
      </c>
      <c r="AN40" s="31">
        <v>0</v>
      </c>
      <c r="AO40" s="31">
        <v>0</v>
      </c>
      <c r="AP40" s="31">
        <v>4.0849935248083606E-2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181.97369307858497</v>
      </c>
      <c r="AW40" s="31">
        <v>0.63597440256962101</v>
      </c>
      <c r="AX40" s="31">
        <v>0</v>
      </c>
      <c r="AY40" s="31">
        <v>0</v>
      </c>
      <c r="AZ40" s="31">
        <v>1.2805518840896815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89.658031157944919</v>
      </c>
      <c r="BG40" s="31">
        <v>9.2911705001031759</v>
      </c>
      <c r="BH40" s="31">
        <v>0</v>
      </c>
      <c r="BI40" s="31">
        <v>0</v>
      </c>
      <c r="BJ40" s="31">
        <v>0.22128466227448085</v>
      </c>
      <c r="BK40" s="36">
        <f t="shared" ref="BK40:BK41" si="15">SUM(C40:BJ40)</f>
        <v>329.57709135343163</v>
      </c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</row>
    <row r="41" spans="1:114" s="8" customFormat="1" x14ac:dyDescent="0.25">
      <c r="A41" s="6"/>
      <c r="B41" s="22" t="s">
        <v>110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83.758354859361532</v>
      </c>
      <c r="I41" s="31">
        <v>0.70116193450736031</v>
      </c>
      <c r="J41" s="31">
        <v>0</v>
      </c>
      <c r="K41" s="31">
        <v>0</v>
      </c>
      <c r="L41" s="31">
        <v>0.19289149694681945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71.112258488362386</v>
      </c>
      <c r="S41" s="31">
        <v>3.5646261737590758E-2</v>
      </c>
      <c r="T41" s="31">
        <v>0</v>
      </c>
      <c r="U41" s="31">
        <v>0</v>
      </c>
      <c r="V41" s="31">
        <v>0.11962471920024764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15.087991560673903</v>
      </c>
      <c r="AC41" s="31">
        <v>1.2008585444658084</v>
      </c>
      <c r="AD41" s="31">
        <v>0</v>
      </c>
      <c r="AE41" s="31">
        <v>0</v>
      </c>
      <c r="AF41" s="31">
        <v>1.5081992986451263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14.99384569769356</v>
      </c>
      <c r="AM41" s="31">
        <v>0.11002206001470362</v>
      </c>
      <c r="AN41" s="31">
        <v>0</v>
      </c>
      <c r="AO41" s="31">
        <v>0</v>
      </c>
      <c r="AP41" s="31">
        <v>0.19632998918729522</v>
      </c>
      <c r="AQ41" s="31">
        <v>0</v>
      </c>
      <c r="AR41" s="31">
        <v>0</v>
      </c>
      <c r="AS41" s="31">
        <v>0</v>
      </c>
      <c r="AT41" s="31">
        <v>0</v>
      </c>
      <c r="AU41" s="31">
        <v>0</v>
      </c>
      <c r="AV41" s="31">
        <v>89.181393391819796</v>
      </c>
      <c r="AW41" s="31">
        <v>1.5469763745074514</v>
      </c>
      <c r="AX41" s="31">
        <v>0</v>
      </c>
      <c r="AY41" s="31">
        <v>0</v>
      </c>
      <c r="AZ41" s="31">
        <v>7.3190063010689874</v>
      </c>
      <c r="BA41" s="31">
        <v>0</v>
      </c>
      <c r="BB41" s="31">
        <v>0</v>
      </c>
      <c r="BC41" s="31">
        <v>0</v>
      </c>
      <c r="BD41" s="31">
        <v>0</v>
      </c>
      <c r="BE41" s="31">
        <v>0</v>
      </c>
      <c r="BF41" s="31">
        <v>47.213795466166161</v>
      </c>
      <c r="BG41" s="31">
        <v>0.3614869043807602</v>
      </c>
      <c r="BH41" s="31">
        <v>0</v>
      </c>
      <c r="BI41" s="31">
        <v>0</v>
      </c>
      <c r="BJ41" s="31">
        <v>0.20082374510408088</v>
      </c>
      <c r="BK41" s="36">
        <f t="shared" si="15"/>
        <v>334.84066709384354</v>
      </c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</row>
    <row r="42" spans="1:114" s="8" customFormat="1" x14ac:dyDescent="0.25">
      <c r="A42" s="6"/>
      <c r="B42" s="26" t="s">
        <v>84</v>
      </c>
      <c r="C42" s="37">
        <f>SUM(C40:C41)</f>
        <v>0</v>
      </c>
      <c r="D42" s="37">
        <f t="shared" ref="D42:BK42" si="16">SUM(D40:D41)</f>
        <v>0</v>
      </c>
      <c r="E42" s="37">
        <f t="shared" si="16"/>
        <v>0</v>
      </c>
      <c r="F42" s="37">
        <f t="shared" si="16"/>
        <v>0</v>
      </c>
      <c r="G42" s="37">
        <f t="shared" si="16"/>
        <v>0</v>
      </c>
      <c r="H42" s="37">
        <f t="shared" si="16"/>
        <v>104.53888247386496</v>
      </c>
      <c r="I42" s="37">
        <f t="shared" si="16"/>
        <v>1.393606431449931</v>
      </c>
      <c r="J42" s="37">
        <f t="shared" si="16"/>
        <v>0</v>
      </c>
      <c r="K42" s="37">
        <f t="shared" si="16"/>
        <v>0</v>
      </c>
      <c r="L42" s="37">
        <f t="shared" si="16"/>
        <v>0.24772815599425246</v>
      </c>
      <c r="M42" s="37">
        <f t="shared" si="16"/>
        <v>0</v>
      </c>
      <c r="N42" s="37">
        <f t="shared" si="16"/>
        <v>0</v>
      </c>
      <c r="O42" s="37">
        <f t="shared" si="16"/>
        <v>0</v>
      </c>
      <c r="P42" s="37">
        <f t="shared" si="16"/>
        <v>0</v>
      </c>
      <c r="Q42" s="37">
        <f t="shared" si="16"/>
        <v>0</v>
      </c>
      <c r="R42" s="37">
        <f t="shared" si="16"/>
        <v>80.557747222937522</v>
      </c>
      <c r="S42" s="37">
        <f t="shared" si="16"/>
        <v>3.9353091883594843E-2</v>
      </c>
      <c r="T42" s="37">
        <f t="shared" si="16"/>
        <v>0</v>
      </c>
      <c r="U42" s="37">
        <f t="shared" si="16"/>
        <v>0</v>
      </c>
      <c r="V42" s="37">
        <f t="shared" si="16"/>
        <v>0.16927970031408002</v>
      </c>
      <c r="W42" s="37">
        <f t="shared" si="16"/>
        <v>0</v>
      </c>
      <c r="X42" s="37">
        <f t="shared" si="16"/>
        <v>0</v>
      </c>
      <c r="Y42" s="37">
        <f t="shared" si="16"/>
        <v>0</v>
      </c>
      <c r="Z42" s="37">
        <f t="shared" si="16"/>
        <v>0</v>
      </c>
      <c r="AA42" s="37">
        <f t="shared" si="16"/>
        <v>0</v>
      </c>
      <c r="AB42" s="37">
        <f t="shared" si="16"/>
        <v>23.195199664453568</v>
      </c>
      <c r="AC42" s="37">
        <f t="shared" si="16"/>
        <v>1.2349758359563778</v>
      </c>
      <c r="AD42" s="37">
        <f t="shared" si="16"/>
        <v>0</v>
      </c>
      <c r="AE42" s="37">
        <f t="shared" si="16"/>
        <v>0</v>
      </c>
      <c r="AF42" s="37">
        <f t="shared" si="16"/>
        <v>1.672482381617322</v>
      </c>
      <c r="AG42" s="37">
        <f t="shared" si="16"/>
        <v>0</v>
      </c>
      <c r="AH42" s="37">
        <f t="shared" si="16"/>
        <v>0</v>
      </c>
      <c r="AI42" s="37">
        <f t="shared" si="16"/>
        <v>0</v>
      </c>
      <c r="AJ42" s="37">
        <f t="shared" si="16"/>
        <v>0</v>
      </c>
      <c r="AK42" s="37">
        <f t="shared" si="16"/>
        <v>0</v>
      </c>
      <c r="AL42" s="37">
        <f t="shared" si="16"/>
        <v>22.107907023579717</v>
      </c>
      <c r="AM42" s="37">
        <f t="shared" si="16"/>
        <v>0.13922867217445098</v>
      </c>
      <c r="AN42" s="37">
        <f t="shared" si="16"/>
        <v>0</v>
      </c>
      <c r="AO42" s="37">
        <f t="shared" si="16"/>
        <v>0</v>
      </c>
      <c r="AP42" s="37">
        <f t="shared" si="16"/>
        <v>0.23717992443537883</v>
      </c>
      <c r="AQ42" s="37">
        <f t="shared" si="16"/>
        <v>0</v>
      </c>
      <c r="AR42" s="37">
        <f t="shared" si="16"/>
        <v>0</v>
      </c>
      <c r="AS42" s="37">
        <f t="shared" si="16"/>
        <v>0</v>
      </c>
      <c r="AT42" s="37">
        <f t="shared" si="16"/>
        <v>0</v>
      </c>
      <c r="AU42" s="37">
        <f t="shared" si="16"/>
        <v>0</v>
      </c>
      <c r="AV42" s="37">
        <f t="shared" si="16"/>
        <v>271.15508647040474</v>
      </c>
      <c r="AW42" s="37">
        <f t="shared" si="16"/>
        <v>2.1829507770770724</v>
      </c>
      <c r="AX42" s="37">
        <f t="shared" si="16"/>
        <v>0</v>
      </c>
      <c r="AY42" s="37">
        <f t="shared" si="16"/>
        <v>0</v>
      </c>
      <c r="AZ42" s="37">
        <f t="shared" si="16"/>
        <v>8.5995581851586689</v>
      </c>
      <c r="BA42" s="37">
        <f t="shared" si="16"/>
        <v>0</v>
      </c>
      <c r="BB42" s="37">
        <f t="shared" si="16"/>
        <v>0</v>
      </c>
      <c r="BC42" s="37">
        <f t="shared" si="16"/>
        <v>0</v>
      </c>
      <c r="BD42" s="37">
        <f t="shared" si="16"/>
        <v>0</v>
      </c>
      <c r="BE42" s="37">
        <f t="shared" si="16"/>
        <v>0</v>
      </c>
      <c r="BF42" s="37">
        <f t="shared" si="16"/>
        <v>136.87182662411107</v>
      </c>
      <c r="BG42" s="37">
        <f t="shared" si="16"/>
        <v>9.6526574044839357</v>
      </c>
      <c r="BH42" s="37">
        <f t="shared" si="16"/>
        <v>0</v>
      </c>
      <c r="BI42" s="37">
        <f t="shared" si="16"/>
        <v>0</v>
      </c>
      <c r="BJ42" s="37">
        <f t="shared" si="16"/>
        <v>0.4221084073785617</v>
      </c>
      <c r="BK42" s="37">
        <f t="shared" si="16"/>
        <v>664.41775844727522</v>
      </c>
      <c r="BL42" s="38"/>
      <c r="BM42" s="28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</row>
    <row r="43" spans="1:114" x14ac:dyDescent="0.25">
      <c r="A43" s="6" t="s">
        <v>76</v>
      </c>
      <c r="B43" s="29" t="s">
        <v>17</v>
      </c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</row>
    <row r="44" spans="1:114" x14ac:dyDescent="0.25">
      <c r="A44" s="6"/>
      <c r="B44" s="29" t="s">
        <v>111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48.47003962624192</v>
      </c>
      <c r="I44" s="31">
        <v>4.7873527962981566</v>
      </c>
      <c r="J44" s="31">
        <v>7.622289752849884E-3</v>
      </c>
      <c r="K44" s="31">
        <v>0</v>
      </c>
      <c r="L44" s="31">
        <v>1.0911368828602745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32.6263879526214</v>
      </c>
      <c r="S44" s="31">
        <v>0.24657688496648855</v>
      </c>
      <c r="T44" s="31">
        <v>0</v>
      </c>
      <c r="U44" s="31">
        <v>0</v>
      </c>
      <c r="V44" s="31">
        <v>1.0490461228216386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5.5623280595698672</v>
      </c>
      <c r="AC44" s="31">
        <v>0.61376778312500091</v>
      </c>
      <c r="AD44" s="31">
        <v>0</v>
      </c>
      <c r="AE44" s="31">
        <v>0</v>
      </c>
      <c r="AF44" s="31">
        <v>2.2320016036383328E-3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1.7550467347622336</v>
      </c>
      <c r="AM44" s="31">
        <v>9.7956582458109981E-2</v>
      </c>
      <c r="AN44" s="31">
        <v>0</v>
      </c>
      <c r="AO44" s="31">
        <v>0</v>
      </c>
      <c r="AP44" s="31">
        <v>0.19573193673113337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16.654111072926312</v>
      </c>
      <c r="AW44" s="31">
        <v>0.94852383711945887</v>
      </c>
      <c r="AX44" s="31">
        <v>0</v>
      </c>
      <c r="AY44" s="31">
        <v>0</v>
      </c>
      <c r="AZ44" s="31">
        <v>4.2557297081256706</v>
      </c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8.5170898259129526</v>
      </c>
      <c r="BG44" s="31">
        <v>0.24545501406124298</v>
      </c>
      <c r="BH44" s="31">
        <v>0</v>
      </c>
      <c r="BI44" s="31">
        <v>0</v>
      </c>
      <c r="BJ44" s="31">
        <v>5.2837724975022073E-2</v>
      </c>
      <c r="BK44" s="36">
        <f t="shared" ref="BK44:BK52" si="17">SUM(C44:BJ44)</f>
        <v>127.17897283693337</v>
      </c>
    </row>
    <row r="45" spans="1:114" x14ac:dyDescent="0.25">
      <c r="A45" s="6"/>
      <c r="B45" s="29" t="s">
        <v>112</v>
      </c>
      <c r="C45" s="31">
        <v>0</v>
      </c>
      <c r="D45" s="31">
        <v>8.0366117188322264</v>
      </c>
      <c r="E45" s="31">
        <v>0</v>
      </c>
      <c r="F45" s="31">
        <v>0</v>
      </c>
      <c r="G45" s="31">
        <v>0</v>
      </c>
      <c r="H45" s="31">
        <v>46.30849015542718</v>
      </c>
      <c r="I45" s="31">
        <v>4.1385838177824459</v>
      </c>
      <c r="J45" s="31">
        <v>0</v>
      </c>
      <c r="K45" s="31">
        <v>0</v>
      </c>
      <c r="L45" s="31">
        <v>57.933736329424299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19.446202668069869</v>
      </c>
      <c r="S45" s="31">
        <v>1.7666761203306875</v>
      </c>
      <c r="T45" s="31">
        <v>0</v>
      </c>
      <c r="U45" s="31">
        <v>0</v>
      </c>
      <c r="V45" s="31">
        <v>6.5790837215434355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55.23685621332848</v>
      </c>
      <c r="AC45" s="31">
        <v>9.3177461042329153</v>
      </c>
      <c r="AD45" s="31">
        <v>0</v>
      </c>
      <c r="AE45" s="31">
        <v>0</v>
      </c>
      <c r="AF45" s="31">
        <v>6.3078384006144228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47.574280643888407</v>
      </c>
      <c r="AM45" s="31">
        <v>2.8700533034920261</v>
      </c>
      <c r="AN45" s="31">
        <v>0</v>
      </c>
      <c r="AO45" s="31">
        <v>0</v>
      </c>
      <c r="AP45" s="31">
        <v>3.9439748521148785</v>
      </c>
      <c r="AQ45" s="31">
        <v>0</v>
      </c>
      <c r="AR45" s="31">
        <v>0</v>
      </c>
      <c r="AS45" s="31">
        <v>0</v>
      </c>
      <c r="AT45" s="31">
        <v>0</v>
      </c>
      <c r="AU45" s="31">
        <v>0</v>
      </c>
      <c r="AV45" s="31">
        <v>324.98496496987366</v>
      </c>
      <c r="AW45" s="31">
        <v>71.87826243202575</v>
      </c>
      <c r="AX45" s="31">
        <v>0</v>
      </c>
      <c r="AY45" s="31">
        <v>0</v>
      </c>
      <c r="AZ45" s="31">
        <v>214.18050677370172</v>
      </c>
      <c r="BA45" s="31">
        <v>0</v>
      </c>
      <c r="BB45" s="31">
        <v>0</v>
      </c>
      <c r="BC45" s="31">
        <v>0</v>
      </c>
      <c r="BD45" s="31">
        <v>0</v>
      </c>
      <c r="BE45" s="31">
        <v>0</v>
      </c>
      <c r="BF45" s="31">
        <v>162.86167191194639</v>
      </c>
      <c r="BG45" s="31">
        <v>4.8632240165345593</v>
      </c>
      <c r="BH45" s="31">
        <v>7.1634556105965363E-2</v>
      </c>
      <c r="BI45" s="31">
        <v>0</v>
      </c>
      <c r="BJ45" s="31">
        <v>23.636543947763801</v>
      </c>
      <c r="BK45" s="36">
        <f t="shared" si="17"/>
        <v>1071.9369426570331</v>
      </c>
    </row>
    <row r="46" spans="1:114" x14ac:dyDescent="0.25">
      <c r="A46" s="6"/>
      <c r="B46" s="29" t="s">
        <v>113</v>
      </c>
      <c r="C46" s="31">
        <v>0</v>
      </c>
      <c r="D46" s="31">
        <v>0.67911652745531859</v>
      </c>
      <c r="E46" s="31">
        <v>0</v>
      </c>
      <c r="F46" s="31">
        <v>0</v>
      </c>
      <c r="G46" s="31">
        <v>0</v>
      </c>
      <c r="H46" s="31">
        <v>31.596331631155298</v>
      </c>
      <c r="I46" s="31">
        <v>9.2694669476842027</v>
      </c>
      <c r="J46" s="31">
        <v>0</v>
      </c>
      <c r="K46" s="31">
        <v>0</v>
      </c>
      <c r="L46" s="31">
        <v>4.6117547076263152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27.753226067750301</v>
      </c>
      <c r="S46" s="31">
        <v>7.4823595990391539E-2</v>
      </c>
      <c r="T46" s="31">
        <v>0</v>
      </c>
      <c r="U46" s="31">
        <v>0</v>
      </c>
      <c r="V46" s="31">
        <v>0.56383206572812994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25.440788654430662</v>
      </c>
      <c r="AC46" s="31">
        <v>10.53407322618313</v>
      </c>
      <c r="AD46" s="31">
        <v>0</v>
      </c>
      <c r="AE46" s="31">
        <v>0</v>
      </c>
      <c r="AF46" s="31">
        <v>4.0334066199598348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12.839296838794985</v>
      </c>
      <c r="AM46" s="31">
        <v>0.25818175261545273</v>
      </c>
      <c r="AN46" s="31">
        <v>0</v>
      </c>
      <c r="AO46" s="31">
        <v>0</v>
      </c>
      <c r="AP46" s="31">
        <v>1.1031450262668854</v>
      </c>
      <c r="AQ46" s="31">
        <v>0</v>
      </c>
      <c r="AR46" s="31">
        <v>0</v>
      </c>
      <c r="AS46" s="31">
        <v>0</v>
      </c>
      <c r="AT46" s="31">
        <v>0</v>
      </c>
      <c r="AU46" s="31">
        <v>0</v>
      </c>
      <c r="AV46" s="31">
        <v>154.43266253099537</v>
      </c>
      <c r="AW46" s="31">
        <v>49.418429486888066</v>
      </c>
      <c r="AX46" s="31">
        <v>3.0447817111054229</v>
      </c>
      <c r="AY46" s="31">
        <v>0</v>
      </c>
      <c r="AZ46" s="31">
        <v>61.402265907641024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76.210907001759509</v>
      </c>
      <c r="BG46" s="31">
        <v>16.964197439938232</v>
      </c>
      <c r="BH46" s="31">
        <v>0</v>
      </c>
      <c r="BI46" s="31">
        <v>0</v>
      </c>
      <c r="BJ46" s="31">
        <v>3.1575821207658756</v>
      </c>
      <c r="BK46" s="36">
        <f t="shared" si="17"/>
        <v>493.3882698607344</v>
      </c>
    </row>
    <row r="47" spans="1:114" x14ac:dyDescent="0.25">
      <c r="A47" s="6"/>
      <c r="B47" s="29" t="s">
        <v>114</v>
      </c>
      <c r="C47" s="31">
        <v>0</v>
      </c>
      <c r="D47" s="31">
        <v>3.4619803587543814</v>
      </c>
      <c r="E47" s="31">
        <v>0</v>
      </c>
      <c r="F47" s="31">
        <v>0</v>
      </c>
      <c r="G47" s="31">
        <v>0</v>
      </c>
      <c r="H47" s="31">
        <v>5.7664841775071034</v>
      </c>
      <c r="I47" s="31">
        <v>44.33418007044817</v>
      </c>
      <c r="J47" s="31">
        <v>0</v>
      </c>
      <c r="K47" s="31">
        <v>0</v>
      </c>
      <c r="L47" s="31">
        <v>4.4053745446687413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3.1150281339222583</v>
      </c>
      <c r="S47" s="31">
        <v>6.6438947914293445E-2</v>
      </c>
      <c r="T47" s="31">
        <v>0</v>
      </c>
      <c r="U47" s="31">
        <v>0</v>
      </c>
      <c r="V47" s="31">
        <v>0.41167021566651291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24.453156882278353</v>
      </c>
      <c r="AC47" s="31">
        <v>8.2933983392158606</v>
      </c>
      <c r="AD47" s="31">
        <v>0</v>
      </c>
      <c r="AE47" s="31">
        <v>0</v>
      </c>
      <c r="AF47" s="31">
        <v>2.720669326785496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27.879164505454181</v>
      </c>
      <c r="AM47" s="31">
        <v>1.5642697832791768</v>
      </c>
      <c r="AN47" s="31">
        <v>0</v>
      </c>
      <c r="AO47" s="31">
        <v>0</v>
      </c>
      <c r="AP47" s="31">
        <v>0.37502329603692447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90.246691625891458</v>
      </c>
      <c r="AW47" s="31">
        <v>11.110731815203849</v>
      </c>
      <c r="AX47" s="31">
        <v>0</v>
      </c>
      <c r="AY47" s="31">
        <v>0</v>
      </c>
      <c r="AZ47" s="31">
        <v>36.347338716988844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58.040963344728418</v>
      </c>
      <c r="BG47" s="31">
        <v>3.0041852351921374</v>
      </c>
      <c r="BH47" s="31">
        <v>0</v>
      </c>
      <c r="BI47" s="31">
        <v>0</v>
      </c>
      <c r="BJ47" s="31">
        <v>2.7821244186970295</v>
      </c>
      <c r="BK47" s="36">
        <f t="shared" si="17"/>
        <v>328.37887373863322</v>
      </c>
    </row>
    <row r="48" spans="1:114" x14ac:dyDescent="0.25">
      <c r="A48" s="6"/>
      <c r="B48" s="29" t="s">
        <v>115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1.0614784802204353</v>
      </c>
      <c r="I48" s="31">
        <v>0.62137538311331886</v>
      </c>
      <c r="J48" s="31">
        <v>0</v>
      </c>
      <c r="K48" s="31">
        <v>0</v>
      </c>
      <c r="L48" s="31">
        <v>1.5273763997980274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0.60789756851646415</v>
      </c>
      <c r="S48" s="31">
        <v>1.3734596052771535</v>
      </c>
      <c r="T48" s="31">
        <v>0</v>
      </c>
      <c r="U48" s="31">
        <v>0</v>
      </c>
      <c r="V48" s="31">
        <v>1.040320882923391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3.3787153676101571</v>
      </c>
      <c r="AC48" s="31">
        <v>4.0962289234294991</v>
      </c>
      <c r="AD48" s="31">
        <v>0</v>
      </c>
      <c r="AE48" s="31">
        <v>0</v>
      </c>
      <c r="AF48" s="31">
        <v>1.3428757946040395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2.1711040712112348</v>
      </c>
      <c r="AM48" s="31">
        <v>0.55124655927768984</v>
      </c>
      <c r="AN48" s="31">
        <v>0</v>
      </c>
      <c r="AO48" s="31">
        <v>0</v>
      </c>
      <c r="AP48" s="31">
        <v>1.7482473817724795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37.930217226252779</v>
      </c>
      <c r="AW48" s="31">
        <v>10.609201114264438</v>
      </c>
      <c r="AX48" s="31">
        <v>0</v>
      </c>
      <c r="AY48" s="31">
        <v>0</v>
      </c>
      <c r="AZ48" s="31">
        <v>69.911030786360911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15.170584445830096</v>
      </c>
      <c r="BG48" s="31">
        <v>1.2428587374769851</v>
      </c>
      <c r="BH48" s="31">
        <v>0</v>
      </c>
      <c r="BI48" s="31">
        <v>0</v>
      </c>
      <c r="BJ48" s="31">
        <v>8.3864450277610842</v>
      </c>
      <c r="BK48" s="36">
        <f t="shared" si="17"/>
        <v>162.77066375570018</v>
      </c>
    </row>
    <row r="49" spans="1:65" x14ac:dyDescent="0.25">
      <c r="A49" s="6"/>
      <c r="B49" s="29" t="s">
        <v>116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1.7198864491670693</v>
      </c>
      <c r="I49" s="31">
        <v>4.3650015785866376</v>
      </c>
      <c r="J49" s="31">
        <v>0</v>
      </c>
      <c r="K49" s="31">
        <v>0</v>
      </c>
      <c r="L49" s="31">
        <v>3.6002789188403752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0.46813940361593331</v>
      </c>
      <c r="S49" s="31">
        <v>0</v>
      </c>
      <c r="T49" s="31">
        <v>0</v>
      </c>
      <c r="U49" s="31">
        <v>0</v>
      </c>
      <c r="V49" s="31">
        <v>0.1363379924248119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7.9911393421882068E-2</v>
      </c>
      <c r="AC49" s="31">
        <v>1.664580357730846E-3</v>
      </c>
      <c r="AD49" s="31">
        <v>0</v>
      </c>
      <c r="AE49" s="31">
        <v>0</v>
      </c>
      <c r="AF49" s="31">
        <v>4.8797042297896841E-3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4.8202738169633587E-2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4.8840546833108718</v>
      </c>
      <c r="AW49" s="31">
        <v>0.40141547621317869</v>
      </c>
      <c r="AX49" s="31">
        <v>0</v>
      </c>
      <c r="AY49" s="31">
        <v>0</v>
      </c>
      <c r="AZ49" s="31">
        <v>0.27578276160332837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0.88679219567048828</v>
      </c>
      <c r="BG49" s="31">
        <v>0</v>
      </c>
      <c r="BH49" s="31">
        <v>0</v>
      </c>
      <c r="BI49" s="31">
        <v>0</v>
      </c>
      <c r="BJ49" s="31">
        <v>0.10404213835493838</v>
      </c>
      <c r="BK49" s="36">
        <f t="shared" si="17"/>
        <v>16.976390013966668</v>
      </c>
    </row>
    <row r="50" spans="1:65" x14ac:dyDescent="0.25">
      <c r="A50" s="6"/>
      <c r="B50" s="29" t="s">
        <v>121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0.1548018064872734</v>
      </c>
      <c r="I50" s="31">
        <v>5.3935698989159786E-2</v>
      </c>
      <c r="J50" s="31">
        <v>0</v>
      </c>
      <c r="K50" s="31">
        <v>0</v>
      </c>
      <c r="L50" s="31">
        <v>0.10023538312121259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9.7149861998001588E-2</v>
      </c>
      <c r="S50" s="31">
        <v>0</v>
      </c>
      <c r="T50" s="31">
        <v>0</v>
      </c>
      <c r="U50" s="31">
        <v>0</v>
      </c>
      <c r="V50" s="31">
        <v>1.8620467704352647E-2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1.0472767827164128E-2</v>
      </c>
      <c r="AC50" s="31">
        <v>0</v>
      </c>
      <c r="AD50" s="31">
        <v>0</v>
      </c>
      <c r="AE50" s="31">
        <v>0</v>
      </c>
      <c r="AF50" s="31">
        <v>1.7938874813848665E-3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8.7117835872672434E-4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</v>
      </c>
      <c r="AU50" s="31">
        <v>0</v>
      </c>
      <c r="AV50" s="31">
        <v>0.22988251108476118</v>
      </c>
      <c r="AW50" s="31">
        <v>1.10845705322444E-2</v>
      </c>
      <c r="AX50" s="31">
        <v>0</v>
      </c>
      <c r="AY50" s="31">
        <v>0</v>
      </c>
      <c r="AZ50" s="31">
        <v>0.10138383306195969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8.9858990675206848E-2</v>
      </c>
      <c r="BG50" s="31">
        <v>0</v>
      </c>
      <c r="BH50" s="31">
        <v>0</v>
      </c>
      <c r="BI50" s="31">
        <v>0</v>
      </c>
      <c r="BJ50" s="31">
        <v>3.824819024521884E-2</v>
      </c>
      <c r="BK50" s="36">
        <f t="shared" si="17"/>
        <v>0.90833914756666667</v>
      </c>
    </row>
    <row r="51" spans="1:65" x14ac:dyDescent="0.25">
      <c r="A51" s="6"/>
      <c r="B51" s="29" t="s">
        <v>129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0.19633612346457269</v>
      </c>
      <c r="I51" s="31">
        <v>5.0658409457833606</v>
      </c>
      <c r="J51" s="31">
        <v>0</v>
      </c>
      <c r="K51" s="31">
        <v>0</v>
      </c>
      <c r="L51" s="31">
        <v>0.75911615895871531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9.7380200944884115E-2</v>
      </c>
      <c r="S51" s="31">
        <v>0</v>
      </c>
      <c r="T51" s="31">
        <v>0</v>
      </c>
      <c r="U51" s="31">
        <v>0</v>
      </c>
      <c r="V51" s="31">
        <v>0.10117546166513319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9.5025193065283176E-2</v>
      </c>
      <c r="AC51" s="31">
        <v>0.67131697007596369</v>
      </c>
      <c r="AD51" s="31">
        <v>0</v>
      </c>
      <c r="AE51" s="31">
        <v>0</v>
      </c>
      <c r="AF51" s="31">
        <v>0.27356005868018135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0.10646966279382172</v>
      </c>
      <c r="AM51" s="31">
        <v>0.40160902680501331</v>
      </c>
      <c r="AN51" s="31">
        <v>0</v>
      </c>
      <c r="AO51" s="31">
        <v>0</v>
      </c>
      <c r="AP51" s="31">
        <v>8.7261453977157843E-2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1.4734589075177937</v>
      </c>
      <c r="AW51" s="31">
        <v>1.2649521166567168</v>
      </c>
      <c r="AX51" s="31">
        <v>0</v>
      </c>
      <c r="AY51" s="31">
        <v>0</v>
      </c>
      <c r="AZ51" s="31">
        <v>3.2908834007027674</v>
      </c>
      <c r="BA51" s="31">
        <v>0</v>
      </c>
      <c r="BB51" s="31">
        <v>0</v>
      </c>
      <c r="BC51" s="31">
        <v>0</v>
      </c>
      <c r="BD51" s="31">
        <v>0</v>
      </c>
      <c r="BE51" s="31">
        <v>0</v>
      </c>
      <c r="BF51" s="31">
        <v>0.28526602871498424</v>
      </c>
      <c r="BG51" s="31">
        <v>0.20648849205084166</v>
      </c>
      <c r="BH51" s="31">
        <v>0</v>
      </c>
      <c r="BI51" s="31">
        <v>0</v>
      </c>
      <c r="BJ51" s="31">
        <v>0.39913056520947465</v>
      </c>
      <c r="BK51" s="36">
        <f t="shared" si="17"/>
        <v>14.775270767066665</v>
      </c>
    </row>
    <row r="52" spans="1:65" x14ac:dyDescent="0.25">
      <c r="A52" s="6"/>
      <c r="B52" s="29" t="s">
        <v>133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0.43796077185450194</v>
      </c>
      <c r="I52" s="31">
        <v>0.35334099415435666</v>
      </c>
      <c r="J52" s="31">
        <v>0</v>
      </c>
      <c r="K52" s="31">
        <v>0</v>
      </c>
      <c r="L52" s="31">
        <v>0.17006017048580926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8.7708381125264467E-2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0.61374817077467714</v>
      </c>
      <c r="AC52" s="31">
        <v>0.66189414132762303</v>
      </c>
      <c r="AD52" s="31">
        <v>0</v>
      </c>
      <c r="AE52" s="31">
        <v>0</v>
      </c>
      <c r="AF52" s="31">
        <v>0.916779598365148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0.34957845156718803</v>
      </c>
      <c r="AM52" s="31">
        <v>0.15773862005047681</v>
      </c>
      <c r="AN52" s="31">
        <v>0</v>
      </c>
      <c r="AO52" s="31">
        <v>0</v>
      </c>
      <c r="AP52" s="31">
        <v>7.2644852827650028E-2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5.7601757916123884</v>
      </c>
      <c r="AW52" s="31">
        <v>2.8745603388599461</v>
      </c>
      <c r="AX52" s="31">
        <v>0</v>
      </c>
      <c r="AY52" s="31">
        <v>0</v>
      </c>
      <c r="AZ52" s="31">
        <v>2.4324425495072273</v>
      </c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2.743023016684806</v>
      </c>
      <c r="BG52" s="31">
        <v>0.78381801537170503</v>
      </c>
      <c r="BH52" s="31">
        <v>1.6443186226538073E-3</v>
      </c>
      <c r="BI52" s="31">
        <v>0</v>
      </c>
      <c r="BJ52" s="31">
        <v>0.56125225044191318</v>
      </c>
      <c r="BK52" s="36">
        <f t="shared" si="17"/>
        <v>18.978370433633334</v>
      </c>
    </row>
    <row r="53" spans="1:65" x14ac:dyDescent="0.25">
      <c r="A53" s="6"/>
      <c r="B53" s="26" t="s">
        <v>85</v>
      </c>
      <c r="C53" s="32">
        <f>SUM(C44:C52)</f>
        <v>0</v>
      </c>
      <c r="D53" s="32">
        <f t="shared" ref="D53:BJ53" si="18">SUM(D44:D52)</f>
        <v>12.177708605041927</v>
      </c>
      <c r="E53" s="32">
        <f t="shared" si="18"/>
        <v>0</v>
      </c>
      <c r="F53" s="32">
        <f t="shared" si="18"/>
        <v>0</v>
      </c>
      <c r="G53" s="32">
        <f t="shared" si="18"/>
        <v>0</v>
      </c>
      <c r="H53" s="32">
        <f t="shared" si="18"/>
        <v>135.71180922152536</v>
      </c>
      <c r="I53" s="32">
        <f t="shared" si="18"/>
        <v>72.989078232839816</v>
      </c>
      <c r="J53" s="32">
        <f t="shared" si="18"/>
        <v>7.622289752849884E-3</v>
      </c>
      <c r="K53" s="32">
        <f t="shared" si="18"/>
        <v>0</v>
      </c>
      <c r="L53" s="32">
        <f t="shared" si="18"/>
        <v>74.199069495783789</v>
      </c>
      <c r="M53" s="32">
        <f t="shared" si="18"/>
        <v>0</v>
      </c>
      <c r="N53" s="32">
        <f t="shared" si="18"/>
        <v>0</v>
      </c>
      <c r="O53" s="32">
        <f t="shared" si="18"/>
        <v>0</v>
      </c>
      <c r="P53" s="32">
        <f t="shared" si="18"/>
        <v>0</v>
      </c>
      <c r="Q53" s="32">
        <f t="shared" si="18"/>
        <v>0</v>
      </c>
      <c r="R53" s="32">
        <f t="shared" si="18"/>
        <v>84.299120238564385</v>
      </c>
      <c r="S53" s="32">
        <f t="shared" si="18"/>
        <v>3.527975154479015</v>
      </c>
      <c r="T53" s="32">
        <f t="shared" si="18"/>
        <v>0</v>
      </c>
      <c r="U53" s="32">
        <f t="shared" si="18"/>
        <v>0</v>
      </c>
      <c r="V53" s="32">
        <f t="shared" si="18"/>
        <v>9.9000869304774035</v>
      </c>
      <c r="W53" s="32">
        <f t="shared" si="18"/>
        <v>0</v>
      </c>
      <c r="X53" s="32">
        <f t="shared" si="18"/>
        <v>0</v>
      </c>
      <c r="Y53" s="32">
        <f t="shared" si="18"/>
        <v>0</v>
      </c>
      <c r="Z53" s="32">
        <f t="shared" si="18"/>
        <v>0</v>
      </c>
      <c r="AA53" s="32">
        <f t="shared" si="18"/>
        <v>0</v>
      </c>
      <c r="AB53" s="32">
        <f t="shared" si="18"/>
        <v>114.87100270230651</v>
      </c>
      <c r="AC53" s="32">
        <f t="shared" si="18"/>
        <v>34.190090067947729</v>
      </c>
      <c r="AD53" s="32">
        <f t="shared" si="18"/>
        <v>0</v>
      </c>
      <c r="AE53" s="32">
        <f t="shared" si="18"/>
        <v>0</v>
      </c>
      <c r="AF53" s="32">
        <f t="shared" si="18"/>
        <v>15.604035392323935</v>
      </c>
      <c r="AG53" s="32">
        <f t="shared" si="18"/>
        <v>0</v>
      </c>
      <c r="AH53" s="32">
        <f t="shared" si="18"/>
        <v>0</v>
      </c>
      <c r="AI53" s="32">
        <f t="shared" si="18"/>
        <v>0</v>
      </c>
      <c r="AJ53" s="32">
        <f t="shared" si="18"/>
        <v>0</v>
      </c>
      <c r="AK53" s="32">
        <f t="shared" si="18"/>
        <v>0</v>
      </c>
      <c r="AL53" s="32">
        <f t="shared" si="18"/>
        <v>92.72401482500041</v>
      </c>
      <c r="AM53" s="32">
        <f t="shared" si="18"/>
        <v>5.9010556279779456</v>
      </c>
      <c r="AN53" s="32">
        <f t="shared" si="18"/>
        <v>0</v>
      </c>
      <c r="AO53" s="32">
        <f t="shared" si="18"/>
        <v>0</v>
      </c>
      <c r="AP53" s="32">
        <f t="shared" si="18"/>
        <v>7.5260287997271087</v>
      </c>
      <c r="AQ53" s="32">
        <f t="shared" si="18"/>
        <v>0</v>
      </c>
      <c r="AR53" s="32">
        <f t="shared" si="18"/>
        <v>0</v>
      </c>
      <c r="AS53" s="32">
        <f t="shared" si="18"/>
        <v>0</v>
      </c>
      <c r="AT53" s="32">
        <f t="shared" si="18"/>
        <v>0</v>
      </c>
      <c r="AU53" s="32">
        <f t="shared" si="18"/>
        <v>0</v>
      </c>
      <c r="AV53" s="32">
        <f t="shared" si="18"/>
        <v>636.59621931946526</v>
      </c>
      <c r="AW53" s="32">
        <f t="shared" si="18"/>
        <v>148.51716118776363</v>
      </c>
      <c r="AX53" s="32">
        <f t="shared" si="18"/>
        <v>3.0447817111054229</v>
      </c>
      <c r="AY53" s="32">
        <f t="shared" si="18"/>
        <v>0</v>
      </c>
      <c r="AZ53" s="32">
        <f t="shared" si="18"/>
        <v>392.19736443769347</v>
      </c>
      <c r="BA53" s="32">
        <f t="shared" si="18"/>
        <v>0</v>
      </c>
      <c r="BB53" s="32">
        <f t="shared" si="18"/>
        <v>0</v>
      </c>
      <c r="BC53" s="32">
        <f t="shared" si="18"/>
        <v>0</v>
      </c>
      <c r="BD53" s="32">
        <f t="shared" si="18"/>
        <v>0</v>
      </c>
      <c r="BE53" s="32">
        <f t="shared" si="18"/>
        <v>0</v>
      </c>
      <c r="BF53" s="32">
        <f t="shared" si="18"/>
        <v>324.80615676192286</v>
      </c>
      <c r="BG53" s="32">
        <f t="shared" si="18"/>
        <v>27.310226950625704</v>
      </c>
      <c r="BH53" s="32">
        <f t="shared" si="18"/>
        <v>7.3278874728619173E-2</v>
      </c>
      <c r="BI53" s="32">
        <f t="shared" si="18"/>
        <v>0</v>
      </c>
      <c r="BJ53" s="32">
        <f t="shared" si="18"/>
        <v>39.118206384214361</v>
      </c>
      <c r="BK53" s="32">
        <f t="shared" ref="BK53" si="19">SUM(BK44:BK52)</f>
        <v>2235.292093211267</v>
      </c>
      <c r="BM53" s="28"/>
    </row>
    <row r="54" spans="1:65" x14ac:dyDescent="0.25">
      <c r="A54" s="6"/>
      <c r="B54" s="26" t="s">
        <v>83</v>
      </c>
      <c r="C54" s="32">
        <f>C42+C53</f>
        <v>0</v>
      </c>
      <c r="D54" s="32">
        <f t="shared" ref="D54:BJ54" si="20">D42+D53</f>
        <v>12.177708605041927</v>
      </c>
      <c r="E54" s="32">
        <f t="shared" si="20"/>
        <v>0</v>
      </c>
      <c r="F54" s="32">
        <f t="shared" si="20"/>
        <v>0</v>
      </c>
      <c r="G54" s="32">
        <f t="shared" si="20"/>
        <v>0</v>
      </c>
      <c r="H54" s="32">
        <f t="shared" si="20"/>
        <v>240.25069169539032</v>
      </c>
      <c r="I54" s="32">
        <f t="shared" si="20"/>
        <v>74.382684664289741</v>
      </c>
      <c r="J54" s="32">
        <f t="shared" si="20"/>
        <v>7.622289752849884E-3</v>
      </c>
      <c r="K54" s="32">
        <f t="shared" si="20"/>
        <v>0</v>
      </c>
      <c r="L54" s="32">
        <f t="shared" si="20"/>
        <v>74.446797651778041</v>
      </c>
      <c r="M54" s="32">
        <f t="shared" si="20"/>
        <v>0</v>
      </c>
      <c r="N54" s="32">
        <f t="shared" si="20"/>
        <v>0</v>
      </c>
      <c r="O54" s="32">
        <f t="shared" si="20"/>
        <v>0</v>
      </c>
      <c r="P54" s="32">
        <f t="shared" si="20"/>
        <v>0</v>
      </c>
      <c r="Q54" s="32">
        <f t="shared" si="20"/>
        <v>0</v>
      </c>
      <c r="R54" s="32">
        <f t="shared" si="20"/>
        <v>164.85686746150191</v>
      </c>
      <c r="S54" s="32">
        <f t="shared" si="20"/>
        <v>3.5673282463626097</v>
      </c>
      <c r="T54" s="32">
        <f t="shared" si="20"/>
        <v>0</v>
      </c>
      <c r="U54" s="32">
        <f t="shared" si="20"/>
        <v>0</v>
      </c>
      <c r="V54" s="32">
        <f t="shared" si="20"/>
        <v>10.069366630791484</v>
      </c>
      <c r="W54" s="32">
        <f t="shared" si="20"/>
        <v>0</v>
      </c>
      <c r="X54" s="32">
        <f t="shared" si="20"/>
        <v>0</v>
      </c>
      <c r="Y54" s="32">
        <f t="shared" si="20"/>
        <v>0</v>
      </c>
      <c r="Z54" s="32">
        <f t="shared" si="20"/>
        <v>0</v>
      </c>
      <c r="AA54" s="32">
        <f t="shared" si="20"/>
        <v>0</v>
      </c>
      <c r="AB54" s="32">
        <f t="shared" si="20"/>
        <v>138.06620236676008</v>
      </c>
      <c r="AC54" s="32">
        <f t="shared" si="20"/>
        <v>35.425065903904105</v>
      </c>
      <c r="AD54" s="32">
        <f t="shared" si="20"/>
        <v>0</v>
      </c>
      <c r="AE54" s="32">
        <f t="shared" si="20"/>
        <v>0</v>
      </c>
      <c r="AF54" s="32">
        <f t="shared" si="20"/>
        <v>17.276517773941258</v>
      </c>
      <c r="AG54" s="32">
        <f t="shared" si="20"/>
        <v>0</v>
      </c>
      <c r="AH54" s="32">
        <f t="shared" si="20"/>
        <v>0</v>
      </c>
      <c r="AI54" s="32">
        <f t="shared" si="20"/>
        <v>0</v>
      </c>
      <c r="AJ54" s="32">
        <f t="shared" si="20"/>
        <v>0</v>
      </c>
      <c r="AK54" s="32">
        <f t="shared" si="20"/>
        <v>0</v>
      </c>
      <c r="AL54" s="32">
        <f t="shared" si="20"/>
        <v>114.83192184858012</v>
      </c>
      <c r="AM54" s="32">
        <f t="shared" si="20"/>
        <v>6.0402843001523969</v>
      </c>
      <c r="AN54" s="32">
        <f t="shared" si="20"/>
        <v>0</v>
      </c>
      <c r="AO54" s="32">
        <f t="shared" si="20"/>
        <v>0</v>
      </c>
      <c r="AP54" s="32">
        <f t="shared" si="20"/>
        <v>7.7632087241624879</v>
      </c>
      <c r="AQ54" s="32">
        <f t="shared" si="20"/>
        <v>0</v>
      </c>
      <c r="AR54" s="32">
        <f t="shared" si="20"/>
        <v>0</v>
      </c>
      <c r="AS54" s="32">
        <f t="shared" si="20"/>
        <v>0</v>
      </c>
      <c r="AT54" s="32">
        <f t="shared" si="20"/>
        <v>0</v>
      </c>
      <c r="AU54" s="32">
        <f t="shared" si="20"/>
        <v>0</v>
      </c>
      <c r="AV54" s="32">
        <f t="shared" si="20"/>
        <v>907.75130578987</v>
      </c>
      <c r="AW54" s="32">
        <f t="shared" si="20"/>
        <v>150.70011196484072</v>
      </c>
      <c r="AX54" s="32">
        <f t="shared" si="20"/>
        <v>3.0447817111054229</v>
      </c>
      <c r="AY54" s="32">
        <f t="shared" si="20"/>
        <v>0</v>
      </c>
      <c r="AZ54" s="32">
        <f t="shared" si="20"/>
        <v>400.79692262285215</v>
      </c>
      <c r="BA54" s="32">
        <f t="shared" si="20"/>
        <v>0</v>
      </c>
      <c r="BB54" s="32">
        <f t="shared" si="20"/>
        <v>0</v>
      </c>
      <c r="BC54" s="32">
        <f t="shared" si="20"/>
        <v>0</v>
      </c>
      <c r="BD54" s="32">
        <f t="shared" si="20"/>
        <v>0</v>
      </c>
      <c r="BE54" s="32">
        <f t="shared" si="20"/>
        <v>0</v>
      </c>
      <c r="BF54" s="32">
        <f t="shared" si="20"/>
        <v>461.67798338603393</v>
      </c>
      <c r="BG54" s="32">
        <f t="shared" si="20"/>
        <v>36.962884355109637</v>
      </c>
      <c r="BH54" s="32">
        <f t="shared" si="20"/>
        <v>7.3278874728619173E-2</v>
      </c>
      <c r="BI54" s="32">
        <f t="shared" si="20"/>
        <v>0</v>
      </c>
      <c r="BJ54" s="32">
        <f t="shared" si="20"/>
        <v>39.54031479159292</v>
      </c>
      <c r="BK54" s="32">
        <f t="shared" ref="BK54" si="21">BK42+BK53</f>
        <v>2899.709851658542</v>
      </c>
    </row>
    <row r="55" spans="1:65" ht="3" customHeight="1" x14ac:dyDescent="0.25">
      <c r="A55" s="6"/>
      <c r="B55" s="29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</row>
    <row r="56" spans="1:65" x14ac:dyDescent="0.25">
      <c r="A56" s="6" t="s">
        <v>18</v>
      </c>
      <c r="B56" s="35" t="s">
        <v>8</v>
      </c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</row>
    <row r="57" spans="1:65" x14ac:dyDescent="0.25">
      <c r="A57" s="6" t="s">
        <v>75</v>
      </c>
      <c r="B57" s="29" t="s">
        <v>19</v>
      </c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</row>
    <row r="58" spans="1:65" x14ac:dyDescent="0.25">
      <c r="A58" s="6"/>
      <c r="B58" s="22" t="s">
        <v>117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1.8597309839689333</v>
      </c>
      <c r="I58" s="31">
        <v>3.2985691417772376</v>
      </c>
      <c r="J58" s="31">
        <v>0</v>
      </c>
      <c r="K58" s="31">
        <v>0</v>
      </c>
      <c r="L58" s="31">
        <v>1.5170448864167481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0.92389653866653065</v>
      </c>
      <c r="S58" s="31">
        <v>6.430950346001825E-2</v>
      </c>
      <c r="T58" s="31">
        <v>0</v>
      </c>
      <c r="U58" s="31">
        <v>0</v>
      </c>
      <c r="V58" s="31">
        <v>1.1949619321004736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3.3400722837763355</v>
      </c>
      <c r="AC58" s="31">
        <v>17.507267108924488</v>
      </c>
      <c r="AD58" s="31">
        <v>0</v>
      </c>
      <c r="AE58" s="31">
        <v>0</v>
      </c>
      <c r="AF58" s="31">
        <v>11.781259890658696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1.6963057211927313</v>
      </c>
      <c r="AM58" s="31">
        <v>1.1561404754439848</v>
      </c>
      <c r="AN58" s="31">
        <v>0</v>
      </c>
      <c r="AO58" s="31">
        <v>0</v>
      </c>
      <c r="AP58" s="31">
        <v>7.0162168351803693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40.605185087619525</v>
      </c>
      <c r="AW58" s="31">
        <v>15.99559473083562</v>
      </c>
      <c r="AX58" s="31">
        <v>0</v>
      </c>
      <c r="AY58" s="31">
        <v>0</v>
      </c>
      <c r="AZ58" s="31">
        <v>52.274752150516449</v>
      </c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16.099044137092811</v>
      </c>
      <c r="BG58" s="31">
        <v>12.432533864810724</v>
      </c>
      <c r="BH58" s="31">
        <v>0</v>
      </c>
      <c r="BI58" s="31">
        <v>0</v>
      </c>
      <c r="BJ58" s="31">
        <v>11.083207384558424</v>
      </c>
      <c r="BK58" s="36">
        <f t="shared" ref="BK58" si="22">SUM(C58:BJ58)</f>
        <v>199.8460926570001</v>
      </c>
    </row>
    <row r="59" spans="1:65" x14ac:dyDescent="0.25">
      <c r="A59" s="6"/>
      <c r="B59" s="26" t="s">
        <v>82</v>
      </c>
      <c r="C59" s="32">
        <f>SUM(C58)</f>
        <v>0</v>
      </c>
      <c r="D59" s="32">
        <f t="shared" ref="D59:BK59" si="23">SUM(D58)</f>
        <v>0</v>
      </c>
      <c r="E59" s="32">
        <f t="shared" si="23"/>
        <v>0</v>
      </c>
      <c r="F59" s="32">
        <f t="shared" si="23"/>
        <v>0</v>
      </c>
      <c r="G59" s="32">
        <f t="shared" si="23"/>
        <v>0</v>
      </c>
      <c r="H59" s="32">
        <f t="shared" si="23"/>
        <v>1.8597309839689333</v>
      </c>
      <c r="I59" s="32">
        <f t="shared" si="23"/>
        <v>3.2985691417772376</v>
      </c>
      <c r="J59" s="32">
        <f t="shared" si="23"/>
        <v>0</v>
      </c>
      <c r="K59" s="32">
        <f t="shared" si="23"/>
        <v>0</v>
      </c>
      <c r="L59" s="32">
        <f t="shared" si="23"/>
        <v>1.5170448864167481</v>
      </c>
      <c r="M59" s="32">
        <f t="shared" si="23"/>
        <v>0</v>
      </c>
      <c r="N59" s="32">
        <f t="shared" si="23"/>
        <v>0</v>
      </c>
      <c r="O59" s="32">
        <f t="shared" si="23"/>
        <v>0</v>
      </c>
      <c r="P59" s="32">
        <f t="shared" si="23"/>
        <v>0</v>
      </c>
      <c r="Q59" s="32">
        <f t="shared" si="23"/>
        <v>0</v>
      </c>
      <c r="R59" s="32">
        <f t="shared" si="23"/>
        <v>0.92389653866653065</v>
      </c>
      <c r="S59" s="32">
        <f t="shared" si="23"/>
        <v>6.430950346001825E-2</v>
      </c>
      <c r="T59" s="32">
        <f t="shared" si="23"/>
        <v>0</v>
      </c>
      <c r="U59" s="32">
        <f t="shared" si="23"/>
        <v>0</v>
      </c>
      <c r="V59" s="32">
        <f t="shared" si="23"/>
        <v>1.1949619321004736</v>
      </c>
      <c r="W59" s="32">
        <f t="shared" si="23"/>
        <v>0</v>
      </c>
      <c r="X59" s="32">
        <f t="shared" si="23"/>
        <v>0</v>
      </c>
      <c r="Y59" s="32">
        <f t="shared" si="23"/>
        <v>0</v>
      </c>
      <c r="Z59" s="32">
        <f t="shared" si="23"/>
        <v>0</v>
      </c>
      <c r="AA59" s="32">
        <f t="shared" si="23"/>
        <v>0</v>
      </c>
      <c r="AB59" s="32">
        <f t="shared" si="23"/>
        <v>3.3400722837763355</v>
      </c>
      <c r="AC59" s="32">
        <f t="shared" si="23"/>
        <v>17.507267108924488</v>
      </c>
      <c r="AD59" s="32">
        <f t="shared" si="23"/>
        <v>0</v>
      </c>
      <c r="AE59" s="32">
        <f t="shared" si="23"/>
        <v>0</v>
      </c>
      <c r="AF59" s="32">
        <f t="shared" si="23"/>
        <v>11.781259890658696</v>
      </c>
      <c r="AG59" s="32">
        <f t="shared" si="23"/>
        <v>0</v>
      </c>
      <c r="AH59" s="32">
        <f t="shared" si="23"/>
        <v>0</v>
      </c>
      <c r="AI59" s="32">
        <f t="shared" si="23"/>
        <v>0</v>
      </c>
      <c r="AJ59" s="32">
        <f t="shared" si="23"/>
        <v>0</v>
      </c>
      <c r="AK59" s="32">
        <f t="shared" si="23"/>
        <v>0</v>
      </c>
      <c r="AL59" s="32">
        <f t="shared" si="23"/>
        <v>1.6963057211927313</v>
      </c>
      <c r="AM59" s="32">
        <f t="shared" si="23"/>
        <v>1.1561404754439848</v>
      </c>
      <c r="AN59" s="32">
        <f t="shared" si="23"/>
        <v>0</v>
      </c>
      <c r="AO59" s="32">
        <f t="shared" si="23"/>
        <v>0</v>
      </c>
      <c r="AP59" s="32">
        <f t="shared" si="23"/>
        <v>7.0162168351803693</v>
      </c>
      <c r="AQ59" s="32">
        <f t="shared" si="23"/>
        <v>0</v>
      </c>
      <c r="AR59" s="32">
        <f t="shared" si="23"/>
        <v>0</v>
      </c>
      <c r="AS59" s="32">
        <f t="shared" si="23"/>
        <v>0</v>
      </c>
      <c r="AT59" s="32">
        <f t="shared" si="23"/>
        <v>0</v>
      </c>
      <c r="AU59" s="32">
        <f t="shared" si="23"/>
        <v>0</v>
      </c>
      <c r="AV59" s="32">
        <f t="shared" si="23"/>
        <v>40.605185087619525</v>
      </c>
      <c r="AW59" s="32">
        <f t="shared" si="23"/>
        <v>15.99559473083562</v>
      </c>
      <c r="AX59" s="32">
        <f t="shared" si="23"/>
        <v>0</v>
      </c>
      <c r="AY59" s="32">
        <f t="shared" si="23"/>
        <v>0</v>
      </c>
      <c r="AZ59" s="32">
        <f t="shared" si="23"/>
        <v>52.274752150516449</v>
      </c>
      <c r="BA59" s="32">
        <f t="shared" si="23"/>
        <v>0</v>
      </c>
      <c r="BB59" s="32">
        <f t="shared" si="23"/>
        <v>0</v>
      </c>
      <c r="BC59" s="32">
        <f t="shared" si="23"/>
        <v>0</v>
      </c>
      <c r="BD59" s="32">
        <f t="shared" si="23"/>
        <v>0</v>
      </c>
      <c r="BE59" s="32">
        <f t="shared" si="23"/>
        <v>0</v>
      </c>
      <c r="BF59" s="32">
        <f t="shared" si="23"/>
        <v>16.099044137092811</v>
      </c>
      <c r="BG59" s="32">
        <f t="shared" si="23"/>
        <v>12.432533864810724</v>
      </c>
      <c r="BH59" s="32">
        <f t="shared" si="23"/>
        <v>0</v>
      </c>
      <c r="BI59" s="32">
        <f t="shared" si="23"/>
        <v>0</v>
      </c>
      <c r="BJ59" s="32">
        <f t="shared" si="23"/>
        <v>11.083207384558424</v>
      </c>
      <c r="BK59" s="32">
        <f t="shared" si="23"/>
        <v>199.8460926570001</v>
      </c>
      <c r="BM59" s="28"/>
    </row>
    <row r="60" spans="1:65" ht="2.25" customHeight="1" x14ac:dyDescent="0.25">
      <c r="A60" s="6"/>
      <c r="B60" s="29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</row>
    <row r="61" spans="1:65" x14ac:dyDescent="0.25">
      <c r="A61" s="6" t="s">
        <v>4</v>
      </c>
      <c r="B61" s="35" t="s">
        <v>9</v>
      </c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</row>
    <row r="62" spans="1:65" x14ac:dyDescent="0.25">
      <c r="A62" s="6" t="s">
        <v>75</v>
      </c>
      <c r="B62" s="29" t="s">
        <v>20</v>
      </c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</row>
    <row r="63" spans="1:65" x14ac:dyDescent="0.25">
      <c r="A63" s="6"/>
      <c r="B63" s="33"/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6">
        <f t="shared" ref="BK63" si="24">SUM(C63:BJ63)</f>
        <v>0</v>
      </c>
    </row>
    <row r="64" spans="1:65" x14ac:dyDescent="0.25">
      <c r="A64" s="6"/>
      <c r="B64" s="26" t="s">
        <v>84</v>
      </c>
      <c r="C64" s="32">
        <f>SUM(C63)</f>
        <v>0</v>
      </c>
      <c r="D64" s="32">
        <f t="shared" ref="D64:BK64" si="25">SUM(D63)</f>
        <v>0</v>
      </c>
      <c r="E64" s="32">
        <f t="shared" si="25"/>
        <v>0</v>
      </c>
      <c r="F64" s="32">
        <f t="shared" si="25"/>
        <v>0</v>
      </c>
      <c r="G64" s="32">
        <f t="shared" si="25"/>
        <v>0</v>
      </c>
      <c r="H64" s="32">
        <f t="shared" si="25"/>
        <v>0</v>
      </c>
      <c r="I64" s="32">
        <f t="shared" si="25"/>
        <v>0</v>
      </c>
      <c r="J64" s="32">
        <f t="shared" si="25"/>
        <v>0</v>
      </c>
      <c r="K64" s="32">
        <f t="shared" si="25"/>
        <v>0</v>
      </c>
      <c r="L64" s="32">
        <f t="shared" si="25"/>
        <v>0</v>
      </c>
      <c r="M64" s="32">
        <f t="shared" si="25"/>
        <v>0</v>
      </c>
      <c r="N64" s="32">
        <f t="shared" si="25"/>
        <v>0</v>
      </c>
      <c r="O64" s="32">
        <f t="shared" si="25"/>
        <v>0</v>
      </c>
      <c r="P64" s="32">
        <f t="shared" si="25"/>
        <v>0</v>
      </c>
      <c r="Q64" s="32">
        <f t="shared" si="25"/>
        <v>0</v>
      </c>
      <c r="R64" s="32">
        <f t="shared" si="25"/>
        <v>0</v>
      </c>
      <c r="S64" s="32">
        <f t="shared" si="25"/>
        <v>0</v>
      </c>
      <c r="T64" s="32">
        <f t="shared" si="25"/>
        <v>0</v>
      </c>
      <c r="U64" s="32">
        <f t="shared" si="25"/>
        <v>0</v>
      </c>
      <c r="V64" s="32">
        <f t="shared" si="25"/>
        <v>0</v>
      </c>
      <c r="W64" s="32">
        <f t="shared" si="25"/>
        <v>0</v>
      </c>
      <c r="X64" s="32">
        <f t="shared" si="25"/>
        <v>0</v>
      </c>
      <c r="Y64" s="32">
        <f t="shared" si="25"/>
        <v>0</v>
      </c>
      <c r="Z64" s="32">
        <f t="shared" si="25"/>
        <v>0</v>
      </c>
      <c r="AA64" s="32">
        <f t="shared" si="25"/>
        <v>0</v>
      </c>
      <c r="AB64" s="32">
        <f t="shared" si="25"/>
        <v>0</v>
      </c>
      <c r="AC64" s="32">
        <f t="shared" si="25"/>
        <v>0</v>
      </c>
      <c r="AD64" s="32">
        <f t="shared" si="25"/>
        <v>0</v>
      </c>
      <c r="AE64" s="32">
        <f t="shared" si="25"/>
        <v>0</v>
      </c>
      <c r="AF64" s="32">
        <f t="shared" si="25"/>
        <v>0</v>
      </c>
      <c r="AG64" s="32">
        <f t="shared" si="25"/>
        <v>0</v>
      </c>
      <c r="AH64" s="32">
        <f t="shared" si="25"/>
        <v>0</v>
      </c>
      <c r="AI64" s="32">
        <f t="shared" si="25"/>
        <v>0</v>
      </c>
      <c r="AJ64" s="32">
        <f t="shared" si="25"/>
        <v>0</v>
      </c>
      <c r="AK64" s="32">
        <f t="shared" si="25"/>
        <v>0</v>
      </c>
      <c r="AL64" s="32">
        <f t="shared" si="25"/>
        <v>0</v>
      </c>
      <c r="AM64" s="32">
        <f t="shared" si="25"/>
        <v>0</v>
      </c>
      <c r="AN64" s="32">
        <f t="shared" si="25"/>
        <v>0</v>
      </c>
      <c r="AO64" s="32">
        <f t="shared" si="25"/>
        <v>0</v>
      </c>
      <c r="AP64" s="32">
        <f t="shared" si="25"/>
        <v>0</v>
      </c>
      <c r="AQ64" s="32">
        <f t="shared" si="25"/>
        <v>0</v>
      </c>
      <c r="AR64" s="32">
        <f t="shared" si="25"/>
        <v>0</v>
      </c>
      <c r="AS64" s="32">
        <f t="shared" si="25"/>
        <v>0</v>
      </c>
      <c r="AT64" s="32">
        <f t="shared" si="25"/>
        <v>0</v>
      </c>
      <c r="AU64" s="32">
        <f t="shared" si="25"/>
        <v>0</v>
      </c>
      <c r="AV64" s="32">
        <f t="shared" si="25"/>
        <v>0</v>
      </c>
      <c r="AW64" s="32">
        <f t="shared" si="25"/>
        <v>0</v>
      </c>
      <c r="AX64" s="32">
        <f t="shared" si="25"/>
        <v>0</v>
      </c>
      <c r="AY64" s="32">
        <f t="shared" si="25"/>
        <v>0</v>
      </c>
      <c r="AZ64" s="32">
        <f t="shared" si="25"/>
        <v>0</v>
      </c>
      <c r="BA64" s="32">
        <f t="shared" si="25"/>
        <v>0</v>
      </c>
      <c r="BB64" s="32">
        <f t="shared" si="25"/>
        <v>0</v>
      </c>
      <c r="BC64" s="32">
        <f t="shared" si="25"/>
        <v>0</v>
      </c>
      <c r="BD64" s="32">
        <f t="shared" si="25"/>
        <v>0</v>
      </c>
      <c r="BE64" s="32">
        <f t="shared" si="25"/>
        <v>0</v>
      </c>
      <c r="BF64" s="32">
        <f t="shared" si="25"/>
        <v>0</v>
      </c>
      <c r="BG64" s="32">
        <f t="shared" si="25"/>
        <v>0</v>
      </c>
      <c r="BH64" s="32">
        <f t="shared" si="25"/>
        <v>0</v>
      </c>
      <c r="BI64" s="32">
        <f t="shared" si="25"/>
        <v>0</v>
      </c>
      <c r="BJ64" s="32">
        <f t="shared" si="25"/>
        <v>0</v>
      </c>
      <c r="BK64" s="32">
        <f t="shared" si="25"/>
        <v>0</v>
      </c>
    </row>
    <row r="65" spans="1:65" x14ac:dyDescent="0.25">
      <c r="A65" s="6" t="s">
        <v>76</v>
      </c>
      <c r="B65" s="29" t="s">
        <v>21</v>
      </c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</row>
    <row r="66" spans="1:65" x14ac:dyDescent="0.25">
      <c r="A66" s="6"/>
      <c r="B66" s="33"/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6">
        <f t="shared" ref="BK66" si="26">SUM(C66:BJ66)</f>
        <v>0</v>
      </c>
    </row>
    <row r="67" spans="1:65" x14ac:dyDescent="0.25">
      <c r="A67" s="6"/>
      <c r="B67" s="26" t="s">
        <v>85</v>
      </c>
      <c r="C67" s="32">
        <f>SUM(C66)</f>
        <v>0</v>
      </c>
      <c r="D67" s="32">
        <f t="shared" ref="D67:BJ67" si="27">SUM(D66)</f>
        <v>0</v>
      </c>
      <c r="E67" s="32">
        <f t="shared" si="27"/>
        <v>0</v>
      </c>
      <c r="F67" s="32">
        <f t="shared" si="27"/>
        <v>0</v>
      </c>
      <c r="G67" s="32">
        <f t="shared" si="27"/>
        <v>0</v>
      </c>
      <c r="H67" s="32">
        <f t="shared" si="27"/>
        <v>0</v>
      </c>
      <c r="I67" s="32">
        <f t="shared" si="27"/>
        <v>0</v>
      </c>
      <c r="J67" s="32">
        <f t="shared" si="27"/>
        <v>0</v>
      </c>
      <c r="K67" s="32">
        <f t="shared" si="27"/>
        <v>0</v>
      </c>
      <c r="L67" s="32">
        <f t="shared" si="27"/>
        <v>0</v>
      </c>
      <c r="M67" s="32">
        <f t="shared" si="27"/>
        <v>0</v>
      </c>
      <c r="N67" s="32">
        <f t="shared" si="27"/>
        <v>0</v>
      </c>
      <c r="O67" s="32">
        <f t="shared" si="27"/>
        <v>0</v>
      </c>
      <c r="P67" s="32">
        <f t="shared" si="27"/>
        <v>0</v>
      </c>
      <c r="Q67" s="32">
        <f t="shared" si="27"/>
        <v>0</v>
      </c>
      <c r="R67" s="32">
        <f t="shared" si="27"/>
        <v>0</v>
      </c>
      <c r="S67" s="32">
        <f t="shared" si="27"/>
        <v>0</v>
      </c>
      <c r="T67" s="32">
        <f t="shared" si="27"/>
        <v>0</v>
      </c>
      <c r="U67" s="32">
        <f t="shared" si="27"/>
        <v>0</v>
      </c>
      <c r="V67" s="32">
        <f t="shared" si="27"/>
        <v>0</v>
      </c>
      <c r="W67" s="32">
        <f t="shared" si="27"/>
        <v>0</v>
      </c>
      <c r="X67" s="32">
        <f t="shared" si="27"/>
        <v>0</v>
      </c>
      <c r="Y67" s="32">
        <f t="shared" si="27"/>
        <v>0</v>
      </c>
      <c r="Z67" s="32">
        <f t="shared" si="27"/>
        <v>0</v>
      </c>
      <c r="AA67" s="32">
        <f t="shared" si="27"/>
        <v>0</v>
      </c>
      <c r="AB67" s="32">
        <f t="shared" si="27"/>
        <v>0</v>
      </c>
      <c r="AC67" s="32">
        <f t="shared" si="27"/>
        <v>0</v>
      </c>
      <c r="AD67" s="32">
        <f t="shared" si="27"/>
        <v>0</v>
      </c>
      <c r="AE67" s="32">
        <f t="shared" si="27"/>
        <v>0</v>
      </c>
      <c r="AF67" s="32">
        <f t="shared" si="27"/>
        <v>0</v>
      </c>
      <c r="AG67" s="32">
        <f t="shared" si="27"/>
        <v>0</v>
      </c>
      <c r="AH67" s="32">
        <f t="shared" si="27"/>
        <v>0</v>
      </c>
      <c r="AI67" s="32">
        <f t="shared" si="27"/>
        <v>0</v>
      </c>
      <c r="AJ67" s="32">
        <f t="shared" si="27"/>
        <v>0</v>
      </c>
      <c r="AK67" s="32">
        <f t="shared" si="27"/>
        <v>0</v>
      </c>
      <c r="AL67" s="32">
        <f t="shared" si="27"/>
        <v>0</v>
      </c>
      <c r="AM67" s="32">
        <f t="shared" si="27"/>
        <v>0</v>
      </c>
      <c r="AN67" s="32">
        <f t="shared" si="27"/>
        <v>0</v>
      </c>
      <c r="AO67" s="32">
        <f t="shared" si="27"/>
        <v>0</v>
      </c>
      <c r="AP67" s="32">
        <f t="shared" si="27"/>
        <v>0</v>
      </c>
      <c r="AQ67" s="32">
        <f t="shared" si="27"/>
        <v>0</v>
      </c>
      <c r="AR67" s="32">
        <f t="shared" si="27"/>
        <v>0</v>
      </c>
      <c r="AS67" s="32">
        <f t="shared" si="27"/>
        <v>0</v>
      </c>
      <c r="AT67" s="32">
        <f t="shared" si="27"/>
        <v>0</v>
      </c>
      <c r="AU67" s="32">
        <f t="shared" si="27"/>
        <v>0</v>
      </c>
      <c r="AV67" s="32">
        <f t="shared" si="27"/>
        <v>0</v>
      </c>
      <c r="AW67" s="32">
        <f t="shared" si="27"/>
        <v>0</v>
      </c>
      <c r="AX67" s="32">
        <f t="shared" si="27"/>
        <v>0</v>
      </c>
      <c r="AY67" s="32">
        <f t="shared" si="27"/>
        <v>0</v>
      </c>
      <c r="AZ67" s="32">
        <f t="shared" si="27"/>
        <v>0</v>
      </c>
      <c r="BA67" s="32">
        <f t="shared" si="27"/>
        <v>0</v>
      </c>
      <c r="BB67" s="32">
        <f t="shared" si="27"/>
        <v>0</v>
      </c>
      <c r="BC67" s="32">
        <f t="shared" si="27"/>
        <v>0</v>
      </c>
      <c r="BD67" s="32">
        <f t="shared" si="27"/>
        <v>0</v>
      </c>
      <c r="BE67" s="32">
        <f t="shared" si="27"/>
        <v>0</v>
      </c>
      <c r="BF67" s="32">
        <f t="shared" si="27"/>
        <v>0</v>
      </c>
      <c r="BG67" s="32">
        <f t="shared" si="27"/>
        <v>0</v>
      </c>
      <c r="BH67" s="32">
        <f t="shared" si="27"/>
        <v>0</v>
      </c>
      <c r="BI67" s="32">
        <f t="shared" si="27"/>
        <v>0</v>
      </c>
      <c r="BJ67" s="32">
        <f t="shared" si="27"/>
        <v>0</v>
      </c>
      <c r="BK67" s="32">
        <f t="shared" ref="BK67" si="28">SUM(BK66)</f>
        <v>0</v>
      </c>
    </row>
    <row r="68" spans="1:65" x14ac:dyDescent="0.25">
      <c r="A68" s="6"/>
      <c r="B68" s="26" t="s">
        <v>83</v>
      </c>
      <c r="C68" s="32">
        <f>C64+C67</f>
        <v>0</v>
      </c>
      <c r="D68" s="32">
        <f t="shared" ref="D68:BJ68" si="29">D64+D67</f>
        <v>0</v>
      </c>
      <c r="E68" s="32">
        <f t="shared" si="29"/>
        <v>0</v>
      </c>
      <c r="F68" s="32">
        <f t="shared" si="29"/>
        <v>0</v>
      </c>
      <c r="G68" s="32">
        <f t="shared" si="29"/>
        <v>0</v>
      </c>
      <c r="H68" s="32">
        <f t="shared" si="29"/>
        <v>0</v>
      </c>
      <c r="I68" s="32">
        <f t="shared" si="29"/>
        <v>0</v>
      </c>
      <c r="J68" s="32">
        <f t="shared" si="29"/>
        <v>0</v>
      </c>
      <c r="K68" s="32">
        <f t="shared" si="29"/>
        <v>0</v>
      </c>
      <c r="L68" s="32">
        <f t="shared" si="29"/>
        <v>0</v>
      </c>
      <c r="M68" s="32">
        <f t="shared" si="29"/>
        <v>0</v>
      </c>
      <c r="N68" s="32">
        <f t="shared" si="29"/>
        <v>0</v>
      </c>
      <c r="O68" s="32">
        <f t="shared" si="29"/>
        <v>0</v>
      </c>
      <c r="P68" s="32">
        <f t="shared" si="29"/>
        <v>0</v>
      </c>
      <c r="Q68" s="32">
        <f t="shared" si="29"/>
        <v>0</v>
      </c>
      <c r="R68" s="32">
        <f t="shared" si="29"/>
        <v>0</v>
      </c>
      <c r="S68" s="32">
        <f t="shared" si="29"/>
        <v>0</v>
      </c>
      <c r="T68" s="32">
        <f t="shared" si="29"/>
        <v>0</v>
      </c>
      <c r="U68" s="32">
        <f t="shared" si="29"/>
        <v>0</v>
      </c>
      <c r="V68" s="32">
        <f t="shared" si="29"/>
        <v>0</v>
      </c>
      <c r="W68" s="32">
        <f t="shared" si="29"/>
        <v>0</v>
      </c>
      <c r="X68" s="32">
        <f t="shared" si="29"/>
        <v>0</v>
      </c>
      <c r="Y68" s="32">
        <f t="shared" si="29"/>
        <v>0</v>
      </c>
      <c r="Z68" s="32">
        <f t="shared" si="29"/>
        <v>0</v>
      </c>
      <c r="AA68" s="32">
        <f t="shared" si="29"/>
        <v>0</v>
      </c>
      <c r="AB68" s="32">
        <f t="shared" si="29"/>
        <v>0</v>
      </c>
      <c r="AC68" s="32">
        <f t="shared" si="29"/>
        <v>0</v>
      </c>
      <c r="AD68" s="32">
        <f t="shared" si="29"/>
        <v>0</v>
      </c>
      <c r="AE68" s="32">
        <f t="shared" si="29"/>
        <v>0</v>
      </c>
      <c r="AF68" s="32">
        <f t="shared" si="29"/>
        <v>0</v>
      </c>
      <c r="AG68" s="32">
        <f t="shared" si="29"/>
        <v>0</v>
      </c>
      <c r="AH68" s="32">
        <f t="shared" si="29"/>
        <v>0</v>
      </c>
      <c r="AI68" s="32">
        <f t="shared" si="29"/>
        <v>0</v>
      </c>
      <c r="AJ68" s="32">
        <f t="shared" si="29"/>
        <v>0</v>
      </c>
      <c r="AK68" s="32">
        <f t="shared" si="29"/>
        <v>0</v>
      </c>
      <c r="AL68" s="32">
        <f t="shared" si="29"/>
        <v>0</v>
      </c>
      <c r="AM68" s="32">
        <f t="shared" si="29"/>
        <v>0</v>
      </c>
      <c r="AN68" s="32">
        <f t="shared" si="29"/>
        <v>0</v>
      </c>
      <c r="AO68" s="32">
        <f t="shared" si="29"/>
        <v>0</v>
      </c>
      <c r="AP68" s="32">
        <f t="shared" si="29"/>
        <v>0</v>
      </c>
      <c r="AQ68" s="32">
        <f t="shared" si="29"/>
        <v>0</v>
      </c>
      <c r="AR68" s="32">
        <f t="shared" si="29"/>
        <v>0</v>
      </c>
      <c r="AS68" s="32">
        <f t="shared" si="29"/>
        <v>0</v>
      </c>
      <c r="AT68" s="32">
        <f t="shared" si="29"/>
        <v>0</v>
      </c>
      <c r="AU68" s="32">
        <f t="shared" si="29"/>
        <v>0</v>
      </c>
      <c r="AV68" s="32">
        <f t="shared" si="29"/>
        <v>0</v>
      </c>
      <c r="AW68" s="32">
        <f t="shared" si="29"/>
        <v>0</v>
      </c>
      <c r="AX68" s="32">
        <f t="shared" si="29"/>
        <v>0</v>
      </c>
      <c r="AY68" s="32">
        <f t="shared" si="29"/>
        <v>0</v>
      </c>
      <c r="AZ68" s="32">
        <f t="shared" si="29"/>
        <v>0</v>
      </c>
      <c r="BA68" s="32">
        <f t="shared" si="29"/>
        <v>0</v>
      </c>
      <c r="BB68" s="32">
        <f t="shared" si="29"/>
        <v>0</v>
      </c>
      <c r="BC68" s="32">
        <f t="shared" si="29"/>
        <v>0</v>
      </c>
      <c r="BD68" s="32">
        <f t="shared" si="29"/>
        <v>0</v>
      </c>
      <c r="BE68" s="32">
        <f t="shared" si="29"/>
        <v>0</v>
      </c>
      <c r="BF68" s="32">
        <f t="shared" si="29"/>
        <v>0</v>
      </c>
      <c r="BG68" s="32">
        <f t="shared" si="29"/>
        <v>0</v>
      </c>
      <c r="BH68" s="32">
        <f t="shared" si="29"/>
        <v>0</v>
      </c>
      <c r="BI68" s="32">
        <f t="shared" si="29"/>
        <v>0</v>
      </c>
      <c r="BJ68" s="32">
        <f t="shared" si="29"/>
        <v>0</v>
      </c>
      <c r="BK68" s="32">
        <f t="shared" ref="BK68" si="30">BK64+BK67</f>
        <v>0</v>
      </c>
    </row>
    <row r="69" spans="1:65" ht="4.5" customHeight="1" x14ac:dyDescent="0.25">
      <c r="A69" s="6"/>
      <c r="B69" s="29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</row>
    <row r="70" spans="1:65" x14ac:dyDescent="0.25">
      <c r="A70" s="6" t="s">
        <v>22</v>
      </c>
      <c r="B70" s="35" t="s">
        <v>23</v>
      </c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</row>
    <row r="71" spans="1:65" x14ac:dyDescent="0.25">
      <c r="A71" s="6" t="s">
        <v>75</v>
      </c>
      <c r="B71" s="29" t="s">
        <v>24</v>
      </c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</row>
    <row r="72" spans="1:65" x14ac:dyDescent="0.25">
      <c r="A72" s="6"/>
      <c r="B72" s="22" t="s">
        <v>118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0.64881156955477148</v>
      </c>
      <c r="I72" s="31">
        <v>0.27631783164544771</v>
      </c>
      <c r="J72" s="31">
        <v>0</v>
      </c>
      <c r="K72" s="31">
        <v>0</v>
      </c>
      <c r="L72" s="31">
        <v>7.4110650282830032E-3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9.0759461794634635E-2</v>
      </c>
      <c r="S72" s="31">
        <v>0</v>
      </c>
      <c r="T72" s="31">
        <v>0</v>
      </c>
      <c r="U72" s="31">
        <v>0</v>
      </c>
      <c r="V72" s="31">
        <v>4.9986298004014778E-3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0.38669118391157264</v>
      </c>
      <c r="AC72" s="31">
        <v>1.8390606209286408E-3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0.26263517913450407</v>
      </c>
      <c r="AM72" s="31">
        <v>1.0223976730687593E-2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8.4273902503026648</v>
      </c>
      <c r="AW72" s="31">
        <v>0.42549611566431078</v>
      </c>
      <c r="AX72" s="31">
        <v>0</v>
      </c>
      <c r="AY72" s="31">
        <v>0</v>
      </c>
      <c r="AZ72" s="31">
        <v>2.8305388802699274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2.2856818900285725</v>
      </c>
      <c r="BG72" s="31">
        <v>4.2705620246629293E-2</v>
      </c>
      <c r="BH72" s="31">
        <v>0</v>
      </c>
      <c r="BI72" s="31">
        <v>0</v>
      </c>
      <c r="BJ72" s="31">
        <v>0</v>
      </c>
      <c r="BK72" s="36">
        <f t="shared" ref="BK72" si="31">SUM(C72:BJ72)</f>
        <v>15.701500714733335</v>
      </c>
    </row>
    <row r="73" spans="1:65" x14ac:dyDescent="0.25">
      <c r="A73" s="6"/>
      <c r="B73" s="26" t="s">
        <v>82</v>
      </c>
      <c r="C73" s="32">
        <f>SUM(C72)</f>
        <v>0</v>
      </c>
      <c r="D73" s="32">
        <f t="shared" ref="D73:BK73" si="32">SUM(D72)</f>
        <v>0</v>
      </c>
      <c r="E73" s="32">
        <f t="shared" si="32"/>
        <v>0</v>
      </c>
      <c r="F73" s="32">
        <f t="shared" si="32"/>
        <v>0</v>
      </c>
      <c r="G73" s="32">
        <f t="shared" si="32"/>
        <v>0</v>
      </c>
      <c r="H73" s="32">
        <f t="shared" si="32"/>
        <v>0.64881156955477148</v>
      </c>
      <c r="I73" s="32">
        <f t="shared" si="32"/>
        <v>0.27631783164544771</v>
      </c>
      <c r="J73" s="32">
        <f t="shared" si="32"/>
        <v>0</v>
      </c>
      <c r="K73" s="32">
        <f t="shared" si="32"/>
        <v>0</v>
      </c>
      <c r="L73" s="32">
        <f t="shared" si="32"/>
        <v>7.4110650282830032E-3</v>
      </c>
      <c r="M73" s="32">
        <f t="shared" si="32"/>
        <v>0</v>
      </c>
      <c r="N73" s="32">
        <f t="shared" si="32"/>
        <v>0</v>
      </c>
      <c r="O73" s="32">
        <f t="shared" si="32"/>
        <v>0</v>
      </c>
      <c r="P73" s="32">
        <f t="shared" si="32"/>
        <v>0</v>
      </c>
      <c r="Q73" s="32">
        <f t="shared" si="32"/>
        <v>0</v>
      </c>
      <c r="R73" s="32">
        <f t="shared" si="32"/>
        <v>9.0759461794634635E-2</v>
      </c>
      <c r="S73" s="32">
        <f t="shared" si="32"/>
        <v>0</v>
      </c>
      <c r="T73" s="32">
        <f t="shared" si="32"/>
        <v>0</v>
      </c>
      <c r="U73" s="32">
        <f t="shared" si="32"/>
        <v>0</v>
      </c>
      <c r="V73" s="32">
        <f t="shared" si="32"/>
        <v>4.9986298004014778E-3</v>
      </c>
      <c r="W73" s="32">
        <f t="shared" si="32"/>
        <v>0</v>
      </c>
      <c r="X73" s="32">
        <f t="shared" si="32"/>
        <v>0</v>
      </c>
      <c r="Y73" s="32">
        <f t="shared" si="32"/>
        <v>0</v>
      </c>
      <c r="Z73" s="32">
        <f t="shared" si="32"/>
        <v>0</v>
      </c>
      <c r="AA73" s="32">
        <f t="shared" si="32"/>
        <v>0</v>
      </c>
      <c r="AB73" s="32">
        <f t="shared" si="32"/>
        <v>0.38669118391157264</v>
      </c>
      <c r="AC73" s="32">
        <f t="shared" si="32"/>
        <v>1.8390606209286408E-3</v>
      </c>
      <c r="AD73" s="32">
        <f t="shared" si="32"/>
        <v>0</v>
      </c>
      <c r="AE73" s="32">
        <f t="shared" si="32"/>
        <v>0</v>
      </c>
      <c r="AF73" s="32">
        <f t="shared" si="32"/>
        <v>0</v>
      </c>
      <c r="AG73" s="32">
        <f t="shared" si="32"/>
        <v>0</v>
      </c>
      <c r="AH73" s="32">
        <f t="shared" si="32"/>
        <v>0</v>
      </c>
      <c r="AI73" s="32">
        <f t="shared" si="32"/>
        <v>0</v>
      </c>
      <c r="AJ73" s="32">
        <f t="shared" si="32"/>
        <v>0</v>
      </c>
      <c r="AK73" s="32">
        <f t="shared" si="32"/>
        <v>0</v>
      </c>
      <c r="AL73" s="32">
        <f t="shared" si="32"/>
        <v>0.26263517913450407</v>
      </c>
      <c r="AM73" s="32">
        <f t="shared" si="32"/>
        <v>1.0223976730687593E-2</v>
      </c>
      <c r="AN73" s="32">
        <f t="shared" si="32"/>
        <v>0</v>
      </c>
      <c r="AO73" s="32">
        <f t="shared" si="32"/>
        <v>0</v>
      </c>
      <c r="AP73" s="32">
        <f t="shared" si="32"/>
        <v>0</v>
      </c>
      <c r="AQ73" s="32">
        <f t="shared" si="32"/>
        <v>0</v>
      </c>
      <c r="AR73" s="32">
        <f t="shared" si="32"/>
        <v>0</v>
      </c>
      <c r="AS73" s="32">
        <f t="shared" si="32"/>
        <v>0</v>
      </c>
      <c r="AT73" s="32">
        <f t="shared" si="32"/>
        <v>0</v>
      </c>
      <c r="AU73" s="32">
        <f t="shared" si="32"/>
        <v>0</v>
      </c>
      <c r="AV73" s="32">
        <f t="shared" si="32"/>
        <v>8.4273902503026648</v>
      </c>
      <c r="AW73" s="32">
        <f t="shared" si="32"/>
        <v>0.42549611566431078</v>
      </c>
      <c r="AX73" s="32">
        <f t="shared" si="32"/>
        <v>0</v>
      </c>
      <c r="AY73" s="32">
        <f t="shared" si="32"/>
        <v>0</v>
      </c>
      <c r="AZ73" s="32">
        <f t="shared" si="32"/>
        <v>2.8305388802699274</v>
      </c>
      <c r="BA73" s="32">
        <f t="shared" si="32"/>
        <v>0</v>
      </c>
      <c r="BB73" s="32">
        <f t="shared" si="32"/>
        <v>0</v>
      </c>
      <c r="BC73" s="32">
        <f t="shared" si="32"/>
        <v>0</v>
      </c>
      <c r="BD73" s="32">
        <f t="shared" si="32"/>
        <v>0</v>
      </c>
      <c r="BE73" s="32">
        <f t="shared" si="32"/>
        <v>0</v>
      </c>
      <c r="BF73" s="32">
        <f t="shared" si="32"/>
        <v>2.2856818900285725</v>
      </c>
      <c r="BG73" s="32">
        <f t="shared" si="32"/>
        <v>4.2705620246629293E-2</v>
      </c>
      <c r="BH73" s="32">
        <f t="shared" si="32"/>
        <v>0</v>
      </c>
      <c r="BI73" s="32">
        <f t="shared" si="32"/>
        <v>0</v>
      </c>
      <c r="BJ73" s="32">
        <f t="shared" si="32"/>
        <v>0</v>
      </c>
      <c r="BK73" s="32">
        <f t="shared" si="32"/>
        <v>15.701500714733335</v>
      </c>
      <c r="BM73" s="28"/>
    </row>
    <row r="74" spans="1:65" ht="4.5" customHeight="1" x14ac:dyDescent="0.25">
      <c r="A74" s="6"/>
      <c r="B74" s="39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</row>
    <row r="75" spans="1:65" x14ac:dyDescent="0.25">
      <c r="A75" s="6"/>
      <c r="B75" s="40" t="s">
        <v>98</v>
      </c>
      <c r="C75" s="32">
        <f>C36+C54+C59+C68+C73</f>
        <v>0</v>
      </c>
      <c r="D75" s="32">
        <f t="shared" ref="D75:BK75" si="33">D36+D54+D59+D68+D73</f>
        <v>192.04120503416971</v>
      </c>
      <c r="E75" s="32">
        <f t="shared" si="33"/>
        <v>0</v>
      </c>
      <c r="F75" s="32">
        <f t="shared" si="33"/>
        <v>0</v>
      </c>
      <c r="G75" s="32">
        <f t="shared" si="33"/>
        <v>0</v>
      </c>
      <c r="H75" s="32">
        <f t="shared" si="33"/>
        <v>259.4153636954627</v>
      </c>
      <c r="I75" s="32">
        <f t="shared" si="33"/>
        <v>875.31062711543052</v>
      </c>
      <c r="J75" s="32">
        <f t="shared" si="33"/>
        <v>78.731156628798615</v>
      </c>
      <c r="K75" s="32">
        <f t="shared" si="33"/>
        <v>0</v>
      </c>
      <c r="L75" s="32">
        <f t="shared" si="33"/>
        <v>153.48181940996963</v>
      </c>
      <c r="M75" s="32">
        <f t="shared" si="33"/>
        <v>0</v>
      </c>
      <c r="N75" s="32">
        <f t="shared" si="33"/>
        <v>0</v>
      </c>
      <c r="O75" s="32">
        <f t="shared" si="33"/>
        <v>0</v>
      </c>
      <c r="P75" s="32">
        <f t="shared" si="33"/>
        <v>0</v>
      </c>
      <c r="Q75" s="32">
        <f t="shared" si="33"/>
        <v>0</v>
      </c>
      <c r="R75" s="32">
        <f t="shared" si="33"/>
        <v>172.60808962125054</v>
      </c>
      <c r="S75" s="32">
        <f t="shared" si="33"/>
        <v>35.255451158389064</v>
      </c>
      <c r="T75" s="32">
        <f t="shared" si="33"/>
        <v>2.6447610777702071</v>
      </c>
      <c r="U75" s="32">
        <f t="shared" si="33"/>
        <v>0</v>
      </c>
      <c r="V75" s="32">
        <f t="shared" si="33"/>
        <v>18.062253790812871</v>
      </c>
      <c r="W75" s="32">
        <f t="shared" si="33"/>
        <v>0</v>
      </c>
      <c r="X75" s="32">
        <f t="shared" si="33"/>
        <v>0</v>
      </c>
      <c r="Y75" s="32">
        <f t="shared" si="33"/>
        <v>0</v>
      </c>
      <c r="Z75" s="32">
        <f t="shared" si="33"/>
        <v>0</v>
      </c>
      <c r="AA75" s="32">
        <f t="shared" si="33"/>
        <v>0</v>
      </c>
      <c r="AB75" s="32">
        <f t="shared" si="33"/>
        <v>147.2996439455716</v>
      </c>
      <c r="AC75" s="32">
        <f t="shared" si="33"/>
        <v>383.65685526069279</v>
      </c>
      <c r="AD75" s="32">
        <f t="shared" si="33"/>
        <v>1.113083377783862</v>
      </c>
      <c r="AE75" s="32">
        <f t="shared" si="33"/>
        <v>0</v>
      </c>
      <c r="AF75" s="32">
        <f t="shared" si="33"/>
        <v>43.104999768345024</v>
      </c>
      <c r="AG75" s="32">
        <f t="shared" si="33"/>
        <v>0</v>
      </c>
      <c r="AH75" s="32">
        <f t="shared" si="33"/>
        <v>0</v>
      </c>
      <c r="AI75" s="32">
        <f t="shared" si="33"/>
        <v>0</v>
      </c>
      <c r="AJ75" s="32">
        <f t="shared" si="33"/>
        <v>0</v>
      </c>
      <c r="AK75" s="32">
        <f t="shared" si="33"/>
        <v>0</v>
      </c>
      <c r="AL75" s="32">
        <f t="shared" si="33"/>
        <v>118.92913192768671</v>
      </c>
      <c r="AM75" s="32">
        <f t="shared" si="33"/>
        <v>55.399038419493017</v>
      </c>
      <c r="AN75" s="32">
        <f t="shared" si="33"/>
        <v>56.901201643860986</v>
      </c>
      <c r="AO75" s="32">
        <f t="shared" si="33"/>
        <v>0</v>
      </c>
      <c r="AP75" s="32">
        <f t="shared" si="33"/>
        <v>19.520199250807202</v>
      </c>
      <c r="AQ75" s="32">
        <f t="shared" si="33"/>
        <v>0</v>
      </c>
      <c r="AR75" s="32">
        <f t="shared" si="33"/>
        <v>1.6766248323792552</v>
      </c>
      <c r="AS75" s="32">
        <f t="shared" si="33"/>
        <v>0</v>
      </c>
      <c r="AT75" s="32">
        <f t="shared" si="33"/>
        <v>0</v>
      </c>
      <c r="AU75" s="32">
        <f t="shared" si="33"/>
        <v>0</v>
      </c>
      <c r="AV75" s="32">
        <f t="shared" si="33"/>
        <v>1013.9200140712061</v>
      </c>
      <c r="AW75" s="32">
        <f t="shared" si="33"/>
        <v>649.26161716167235</v>
      </c>
      <c r="AX75" s="32">
        <f t="shared" si="33"/>
        <v>12.835736928406426</v>
      </c>
      <c r="AY75" s="32">
        <f t="shared" si="33"/>
        <v>0</v>
      </c>
      <c r="AZ75" s="32">
        <f t="shared" si="33"/>
        <v>635.57339290819857</v>
      </c>
      <c r="BA75" s="32">
        <f t="shared" si="33"/>
        <v>0</v>
      </c>
      <c r="BB75" s="32">
        <f t="shared" si="33"/>
        <v>0</v>
      </c>
      <c r="BC75" s="32">
        <f t="shared" si="33"/>
        <v>0</v>
      </c>
      <c r="BD75" s="32">
        <f t="shared" si="33"/>
        <v>0</v>
      </c>
      <c r="BE75" s="32">
        <f t="shared" si="33"/>
        <v>0</v>
      </c>
      <c r="BF75" s="32">
        <f t="shared" si="33"/>
        <v>500.13695610640957</v>
      </c>
      <c r="BG75" s="32">
        <f t="shared" si="33"/>
        <v>91.872758438335239</v>
      </c>
      <c r="BH75" s="32">
        <f t="shared" si="33"/>
        <v>3.4612340203154037</v>
      </c>
      <c r="BI75" s="32">
        <f t="shared" si="33"/>
        <v>0</v>
      </c>
      <c r="BJ75" s="32">
        <f t="shared" si="33"/>
        <v>66.687046116224352</v>
      </c>
      <c r="BK75" s="32">
        <f t="shared" si="33"/>
        <v>5588.9002617094411</v>
      </c>
      <c r="BM75" s="28"/>
    </row>
    <row r="76" spans="1:65" ht="4.5" customHeight="1" x14ac:dyDescent="0.25">
      <c r="A76" s="6"/>
      <c r="B76" s="40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</row>
    <row r="77" spans="1:65" ht="14.25" customHeight="1" x14ac:dyDescent="0.25">
      <c r="A77" s="6" t="s">
        <v>5</v>
      </c>
      <c r="B77" s="10" t="s">
        <v>26</v>
      </c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</row>
    <row r="78" spans="1:65" ht="14.25" customHeight="1" x14ac:dyDescent="0.25">
      <c r="A78" s="6" t="s">
        <v>75</v>
      </c>
      <c r="B78" s="29" t="s">
        <v>125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3.1936734710714586E-2</v>
      </c>
      <c r="I78" s="31">
        <v>0.2600904753928584</v>
      </c>
      <c r="J78" s="31">
        <v>0</v>
      </c>
      <c r="K78" s="31">
        <v>0</v>
      </c>
      <c r="L78" s="31">
        <v>0.11876277415199017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1.0177454194436848E-2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0</v>
      </c>
      <c r="AA78" s="31">
        <v>0</v>
      </c>
      <c r="AB78" s="31">
        <v>0.25354891029498899</v>
      </c>
      <c r="AC78" s="31">
        <v>0.18712723877675241</v>
      </c>
      <c r="AD78" s="31">
        <v>0</v>
      </c>
      <c r="AE78" s="31">
        <v>0</v>
      </c>
      <c r="AF78" s="31">
        <v>0.19343214999916061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0.1835984390585296</v>
      </c>
      <c r="AM78" s="3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31">
        <v>0</v>
      </c>
      <c r="AT78" s="31">
        <v>0</v>
      </c>
      <c r="AU78" s="31">
        <v>0</v>
      </c>
      <c r="AV78" s="31">
        <v>1.6616335918936975E-2</v>
      </c>
      <c r="AW78" s="31">
        <v>1.0218412668298078E-2</v>
      </c>
      <c r="AX78" s="31">
        <v>0</v>
      </c>
      <c r="AY78" s="31">
        <v>0</v>
      </c>
      <c r="AZ78" s="31">
        <v>0</v>
      </c>
      <c r="BA78" s="31">
        <v>0</v>
      </c>
      <c r="BB78" s="31">
        <v>0</v>
      </c>
      <c r="BC78" s="31">
        <v>0</v>
      </c>
      <c r="BD78" s="31">
        <v>0</v>
      </c>
      <c r="BE78" s="31">
        <v>0</v>
      </c>
      <c r="BF78" s="31">
        <v>0</v>
      </c>
      <c r="BG78" s="31">
        <v>0</v>
      </c>
      <c r="BH78" s="31">
        <v>0</v>
      </c>
      <c r="BI78" s="31">
        <v>0</v>
      </c>
      <c r="BJ78" s="31">
        <v>0</v>
      </c>
      <c r="BK78" s="36">
        <f t="shared" ref="BK78:BK80" si="34">SUM(C78:BJ78)</f>
        <v>1.2655089251666669</v>
      </c>
    </row>
    <row r="79" spans="1:65" ht="14.25" customHeight="1" x14ac:dyDescent="0.25">
      <c r="A79" s="6"/>
      <c r="B79" s="29" t="s">
        <v>126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9.0511712878396482E-3</v>
      </c>
      <c r="I79" s="31">
        <v>0.14889282980052287</v>
      </c>
      <c r="J79" s="31">
        <v>0</v>
      </c>
      <c r="K79" s="31">
        <v>0</v>
      </c>
      <c r="L79" s="31">
        <v>3.0871173115287906E-2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1.2048134013016279E-2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0.13252064556733295</v>
      </c>
      <c r="AC79" s="31">
        <v>0.65483011687426695</v>
      </c>
      <c r="AD79" s="31">
        <v>0</v>
      </c>
      <c r="AE79" s="31">
        <v>0</v>
      </c>
      <c r="AF79" s="31">
        <v>0.12487350490681143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0.12674727292864785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0.14953232293367985</v>
      </c>
      <c r="AW79" s="31">
        <v>0.15432227781354466</v>
      </c>
      <c r="AX79" s="31">
        <v>0</v>
      </c>
      <c r="AY79" s="31">
        <v>0</v>
      </c>
      <c r="AZ79" s="3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5.2452117257161439E-3</v>
      </c>
      <c r="BG79" s="31">
        <v>0</v>
      </c>
      <c r="BH79" s="31">
        <v>0</v>
      </c>
      <c r="BI79" s="31">
        <v>0</v>
      </c>
      <c r="BJ79" s="31">
        <v>0</v>
      </c>
      <c r="BK79" s="36">
        <f t="shared" si="34"/>
        <v>1.5489346609666665</v>
      </c>
    </row>
    <row r="80" spans="1:65" ht="15.75" thickBot="1" x14ac:dyDescent="0.3">
      <c r="A80" s="11"/>
      <c r="B80" s="41" t="s">
        <v>127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3.2097483169687739E-2</v>
      </c>
      <c r="I80" s="31">
        <v>0.50976252599960115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2.2210507397377743E-2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0.17489445522845898</v>
      </c>
      <c r="AC80" s="31">
        <v>0.23107630000588036</v>
      </c>
      <c r="AD80" s="31">
        <v>0</v>
      </c>
      <c r="AE80" s="31">
        <v>0</v>
      </c>
      <c r="AF80" s="31">
        <v>0.818814104785765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0.25832216019707843</v>
      </c>
      <c r="AM80" s="31">
        <v>0.73875387663938352</v>
      </c>
      <c r="AN80" s="31">
        <v>0</v>
      </c>
      <c r="AO80" s="31">
        <v>0</v>
      </c>
      <c r="AP80" s="31">
        <v>0.1153885337566477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1.0961850042291261E-3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5.7694266878323853E-4</v>
      </c>
      <c r="BG80" s="31">
        <v>0</v>
      </c>
      <c r="BH80" s="31">
        <v>0</v>
      </c>
      <c r="BI80" s="31">
        <v>0</v>
      </c>
      <c r="BJ80" s="31">
        <v>5.8271209547107093E-2</v>
      </c>
      <c r="BK80" s="36">
        <f t="shared" si="34"/>
        <v>2.9612642844000003</v>
      </c>
    </row>
    <row r="81" spans="1:67" ht="15.75" thickBot="1" x14ac:dyDescent="0.3">
      <c r="A81" s="12"/>
      <c r="B81" s="42" t="s">
        <v>82</v>
      </c>
      <c r="C81" s="43">
        <f>SUM(C78:C80)</f>
        <v>0</v>
      </c>
      <c r="D81" s="43">
        <f t="shared" ref="D81:BK81" si="35">SUM(D78:D80)</f>
        <v>0</v>
      </c>
      <c r="E81" s="43">
        <f t="shared" si="35"/>
        <v>0</v>
      </c>
      <c r="F81" s="43">
        <f t="shared" si="35"/>
        <v>0</v>
      </c>
      <c r="G81" s="43">
        <f t="shared" si="35"/>
        <v>0</v>
      </c>
      <c r="H81" s="43">
        <f t="shared" si="35"/>
        <v>7.3085389168241977E-2</v>
      </c>
      <c r="I81" s="43">
        <f t="shared" si="35"/>
        <v>0.91874583119298237</v>
      </c>
      <c r="J81" s="43">
        <f t="shared" si="35"/>
        <v>0</v>
      </c>
      <c r="K81" s="43">
        <f t="shared" si="35"/>
        <v>0</v>
      </c>
      <c r="L81" s="43">
        <f t="shared" si="35"/>
        <v>0.14963394726727808</v>
      </c>
      <c r="M81" s="43">
        <f t="shared" si="35"/>
        <v>0</v>
      </c>
      <c r="N81" s="43">
        <f t="shared" si="35"/>
        <v>0</v>
      </c>
      <c r="O81" s="43">
        <f t="shared" si="35"/>
        <v>0</v>
      </c>
      <c r="P81" s="43">
        <f t="shared" si="35"/>
        <v>0</v>
      </c>
      <c r="Q81" s="43">
        <f t="shared" si="35"/>
        <v>0</v>
      </c>
      <c r="R81" s="43">
        <f t="shared" si="35"/>
        <v>4.4436095604830875E-2</v>
      </c>
      <c r="S81" s="43">
        <f t="shared" si="35"/>
        <v>0</v>
      </c>
      <c r="T81" s="43">
        <f t="shared" si="35"/>
        <v>0</v>
      </c>
      <c r="U81" s="43">
        <f t="shared" si="35"/>
        <v>0</v>
      </c>
      <c r="V81" s="43">
        <f t="shared" si="35"/>
        <v>0</v>
      </c>
      <c r="W81" s="43">
        <f t="shared" si="35"/>
        <v>0</v>
      </c>
      <c r="X81" s="43">
        <f t="shared" si="35"/>
        <v>0</v>
      </c>
      <c r="Y81" s="43">
        <f t="shared" si="35"/>
        <v>0</v>
      </c>
      <c r="Z81" s="43">
        <f t="shared" si="35"/>
        <v>0</v>
      </c>
      <c r="AA81" s="43">
        <f t="shared" si="35"/>
        <v>0</v>
      </c>
      <c r="AB81" s="43">
        <f t="shared" si="35"/>
        <v>0.56096401109078098</v>
      </c>
      <c r="AC81" s="43">
        <f t="shared" si="35"/>
        <v>1.0730336556568998</v>
      </c>
      <c r="AD81" s="43">
        <f t="shared" si="35"/>
        <v>0</v>
      </c>
      <c r="AE81" s="43">
        <f t="shared" si="35"/>
        <v>0</v>
      </c>
      <c r="AF81" s="43">
        <f t="shared" si="35"/>
        <v>1.1371197596917371</v>
      </c>
      <c r="AG81" s="43">
        <f t="shared" si="35"/>
        <v>0</v>
      </c>
      <c r="AH81" s="43">
        <f t="shared" si="35"/>
        <v>0</v>
      </c>
      <c r="AI81" s="43">
        <f t="shared" si="35"/>
        <v>0</v>
      </c>
      <c r="AJ81" s="43">
        <f t="shared" si="35"/>
        <v>0</v>
      </c>
      <c r="AK81" s="43">
        <f t="shared" si="35"/>
        <v>0</v>
      </c>
      <c r="AL81" s="43">
        <f t="shared" si="35"/>
        <v>0.56866787218425585</v>
      </c>
      <c r="AM81" s="43">
        <f t="shared" si="35"/>
        <v>0.73875387663938352</v>
      </c>
      <c r="AN81" s="43">
        <f t="shared" si="35"/>
        <v>0</v>
      </c>
      <c r="AO81" s="43">
        <f t="shared" si="35"/>
        <v>0</v>
      </c>
      <c r="AP81" s="43">
        <f t="shared" si="35"/>
        <v>0.1153885337566477</v>
      </c>
      <c r="AQ81" s="43">
        <f t="shared" si="35"/>
        <v>0</v>
      </c>
      <c r="AR81" s="43">
        <f t="shared" si="35"/>
        <v>0</v>
      </c>
      <c r="AS81" s="43">
        <f t="shared" si="35"/>
        <v>0</v>
      </c>
      <c r="AT81" s="43">
        <f t="shared" si="35"/>
        <v>0</v>
      </c>
      <c r="AU81" s="43">
        <f t="shared" si="35"/>
        <v>0</v>
      </c>
      <c r="AV81" s="43">
        <f t="shared" si="35"/>
        <v>0.16724484385684593</v>
      </c>
      <c r="AW81" s="43">
        <f t="shared" si="35"/>
        <v>0.16454069048184272</v>
      </c>
      <c r="AX81" s="43">
        <f t="shared" si="35"/>
        <v>0</v>
      </c>
      <c r="AY81" s="43">
        <f t="shared" si="35"/>
        <v>0</v>
      </c>
      <c r="AZ81" s="43">
        <f t="shared" si="35"/>
        <v>0</v>
      </c>
      <c r="BA81" s="43">
        <f t="shared" si="35"/>
        <v>0</v>
      </c>
      <c r="BB81" s="43">
        <f t="shared" si="35"/>
        <v>0</v>
      </c>
      <c r="BC81" s="43">
        <f t="shared" si="35"/>
        <v>0</v>
      </c>
      <c r="BD81" s="43">
        <f t="shared" si="35"/>
        <v>0</v>
      </c>
      <c r="BE81" s="43">
        <f t="shared" si="35"/>
        <v>0</v>
      </c>
      <c r="BF81" s="43">
        <f t="shared" si="35"/>
        <v>5.8221543944993823E-3</v>
      </c>
      <c r="BG81" s="43">
        <f t="shared" si="35"/>
        <v>0</v>
      </c>
      <c r="BH81" s="43">
        <f t="shared" si="35"/>
        <v>0</v>
      </c>
      <c r="BI81" s="43">
        <f t="shared" si="35"/>
        <v>0</v>
      </c>
      <c r="BJ81" s="43">
        <f t="shared" si="35"/>
        <v>5.8271209547107093E-2</v>
      </c>
      <c r="BK81" s="43">
        <f t="shared" si="35"/>
        <v>5.775707870533334</v>
      </c>
      <c r="BL81" s="44"/>
      <c r="BM81" s="28"/>
    </row>
    <row r="82" spans="1:67" ht="6" customHeight="1" x14ac:dyDescent="0.25">
      <c r="A82" s="8"/>
      <c r="B82" s="45"/>
    </row>
    <row r="83" spans="1:67" x14ac:dyDescent="0.25">
      <c r="A83" s="8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</row>
    <row r="84" spans="1:67" x14ac:dyDescent="0.25">
      <c r="A84" s="8"/>
      <c r="B84" s="9" t="s">
        <v>29</v>
      </c>
      <c r="L84" s="9" t="s">
        <v>40</v>
      </c>
      <c r="BL84" s="44"/>
      <c r="BM84" s="44"/>
      <c r="BN84" s="44"/>
      <c r="BO84" s="44"/>
    </row>
    <row r="85" spans="1:67" x14ac:dyDescent="0.25">
      <c r="A85" s="8"/>
      <c r="B85" s="9" t="s">
        <v>30</v>
      </c>
      <c r="L85" s="9" t="s">
        <v>33</v>
      </c>
    </row>
    <row r="86" spans="1:67" x14ac:dyDescent="0.25">
      <c r="L86" s="9" t="s">
        <v>34</v>
      </c>
    </row>
    <row r="87" spans="1:67" x14ac:dyDescent="0.25">
      <c r="B87" s="9" t="s">
        <v>36</v>
      </c>
      <c r="L87" s="9" t="s">
        <v>97</v>
      </c>
    </row>
    <row r="88" spans="1:67" x14ac:dyDescent="0.25">
      <c r="B88" s="9" t="s">
        <v>37</v>
      </c>
      <c r="L88" s="9" t="s">
        <v>99</v>
      </c>
    </row>
    <row r="89" spans="1:67" x14ac:dyDescent="0.25">
      <c r="B89" s="9"/>
      <c r="L89" s="9" t="s">
        <v>35</v>
      </c>
    </row>
    <row r="90" spans="1:67" x14ac:dyDescent="0.25"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</row>
    <row r="91" spans="1:67" x14ac:dyDescent="0.25"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</row>
    <row r="97" spans="2:2" x14ac:dyDescent="0.25">
      <c r="B97" s="9"/>
    </row>
  </sheetData>
  <mergeCells count="49">
    <mergeCell ref="C74:BK74"/>
    <mergeCell ref="A1:A5"/>
    <mergeCell ref="C57:BK57"/>
    <mergeCell ref="C76:BK76"/>
    <mergeCell ref="C77:BK77"/>
    <mergeCell ref="C61:BK61"/>
    <mergeCell ref="C62:BK62"/>
    <mergeCell ref="C65:BK65"/>
    <mergeCell ref="C69:BK69"/>
    <mergeCell ref="C70:BK70"/>
    <mergeCell ref="C38:BK38"/>
    <mergeCell ref="C71:BK71"/>
    <mergeCell ref="C39:BK39"/>
    <mergeCell ref="C37:BK37"/>
    <mergeCell ref="C43:BK43"/>
    <mergeCell ref="C55:BK55"/>
    <mergeCell ref="C56:BK56"/>
    <mergeCell ref="C60:BK60"/>
    <mergeCell ref="C10:BK10"/>
    <mergeCell ref="C13:BK13"/>
    <mergeCell ref="C21:BK21"/>
    <mergeCell ref="C24:BK24"/>
    <mergeCell ref="C27:BK27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zoomScale="95" zoomScaleNormal="95" workbookViewId="0">
      <selection activeCell="L11" sqref="L11"/>
    </sheetView>
  </sheetViews>
  <sheetFormatPr defaultRowHeight="14.25" x14ac:dyDescent="0.25"/>
  <cols>
    <col min="1" max="1" width="2.28515625" style="47" customWidth="1"/>
    <col min="2" max="2" width="9.140625" style="47"/>
    <col min="3" max="3" width="25.28515625" style="47" bestFit="1" customWidth="1"/>
    <col min="4" max="4" width="9.28515625" style="47" bestFit="1" customWidth="1"/>
    <col min="5" max="6" width="18.28515625" style="47" bestFit="1" customWidth="1"/>
    <col min="7" max="7" width="10" style="47" bestFit="1" customWidth="1"/>
    <col min="8" max="8" width="19.85546875" style="47" bestFit="1" customWidth="1"/>
    <col min="9" max="9" width="15.85546875" style="47" bestFit="1" customWidth="1"/>
    <col min="10" max="10" width="17" style="47" bestFit="1" customWidth="1"/>
    <col min="11" max="11" width="9.28515625" style="47" bestFit="1" customWidth="1"/>
    <col min="12" max="12" width="19.85546875" style="47" bestFit="1" customWidth="1"/>
    <col min="13" max="16384" width="9.140625" style="47"/>
  </cols>
  <sheetData>
    <row r="2" spans="2:12" x14ac:dyDescent="0.25">
      <c r="B2" s="92" t="s">
        <v>134</v>
      </c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2:12" x14ac:dyDescent="0.25">
      <c r="B3" s="92" t="s">
        <v>100</v>
      </c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2:12" ht="28.5" x14ac:dyDescent="0.25">
      <c r="B4" s="48" t="s">
        <v>74</v>
      </c>
      <c r="C4" s="49" t="s">
        <v>41</v>
      </c>
      <c r="D4" s="49" t="s">
        <v>86</v>
      </c>
      <c r="E4" s="49" t="s">
        <v>87</v>
      </c>
      <c r="F4" s="49" t="s">
        <v>7</v>
      </c>
      <c r="G4" s="49" t="s">
        <v>8</v>
      </c>
      <c r="H4" s="49" t="s">
        <v>23</v>
      </c>
      <c r="I4" s="49" t="s">
        <v>93</v>
      </c>
      <c r="J4" s="49" t="s">
        <v>94</v>
      </c>
      <c r="K4" s="49" t="s">
        <v>73</v>
      </c>
      <c r="L4" s="49" t="s">
        <v>95</v>
      </c>
    </row>
    <row r="5" spans="2:12" x14ac:dyDescent="0.25">
      <c r="B5" s="50">
        <v>1</v>
      </c>
      <c r="C5" s="51" t="s">
        <v>42</v>
      </c>
      <c r="D5" s="52">
        <v>0</v>
      </c>
      <c r="E5" s="53">
        <v>0</v>
      </c>
      <c r="F5" s="53">
        <v>3.0414086133781645E-2</v>
      </c>
      <c r="G5" s="53">
        <v>0</v>
      </c>
      <c r="H5" s="53">
        <v>0</v>
      </c>
      <c r="I5" s="53">
        <v>0</v>
      </c>
      <c r="J5" s="53">
        <v>0</v>
      </c>
      <c r="K5" s="53">
        <f t="shared" ref="K5:K41" si="0">SUM(D5:J5)</f>
        <v>3.0414086133781645E-2</v>
      </c>
      <c r="L5" s="53">
        <v>0</v>
      </c>
    </row>
    <row r="6" spans="2:12" x14ac:dyDescent="0.25">
      <c r="B6" s="50">
        <v>2</v>
      </c>
      <c r="C6" s="54" t="s">
        <v>43</v>
      </c>
      <c r="D6" s="52">
        <v>0.15039513321304984</v>
      </c>
      <c r="E6" s="53">
        <v>0.62935208242378116</v>
      </c>
      <c r="F6" s="53">
        <v>20.302977153129614</v>
      </c>
      <c r="G6" s="53">
        <v>0.18841142877981301</v>
      </c>
      <c r="H6" s="53">
        <v>2.9301003394564481E-2</v>
      </c>
      <c r="I6" s="53">
        <v>0</v>
      </c>
      <c r="J6" s="53">
        <v>0</v>
      </c>
      <c r="K6" s="53">
        <f t="shared" si="0"/>
        <v>21.300436800940822</v>
      </c>
      <c r="L6" s="53">
        <v>3.5135670617715701E-3</v>
      </c>
    </row>
    <row r="7" spans="2:12" x14ac:dyDescent="0.25">
      <c r="B7" s="50">
        <v>3</v>
      </c>
      <c r="C7" s="51" t="s">
        <v>44</v>
      </c>
      <c r="D7" s="52">
        <v>0</v>
      </c>
      <c r="E7" s="53">
        <v>9.573568237123245E-4</v>
      </c>
      <c r="F7" s="53">
        <v>3.5132077052862913E-2</v>
      </c>
      <c r="G7" s="53">
        <v>0</v>
      </c>
      <c r="H7" s="53">
        <v>0</v>
      </c>
      <c r="I7" s="53">
        <v>0</v>
      </c>
      <c r="J7" s="53">
        <v>0</v>
      </c>
      <c r="K7" s="53">
        <f t="shared" si="0"/>
        <v>3.608943387657524E-2</v>
      </c>
      <c r="L7" s="53">
        <v>0</v>
      </c>
    </row>
    <row r="8" spans="2:12" x14ac:dyDescent="0.25">
      <c r="B8" s="50">
        <v>4</v>
      </c>
      <c r="C8" s="54" t="s">
        <v>45</v>
      </c>
      <c r="D8" s="52">
        <v>5.3811105279011243E-2</v>
      </c>
      <c r="E8" s="53">
        <v>12.798835267373128</v>
      </c>
      <c r="F8" s="53">
        <v>11.340505864725493</v>
      </c>
      <c r="G8" s="53">
        <v>0.55161245887512877</v>
      </c>
      <c r="H8" s="53">
        <v>0.19651439134061749</v>
      </c>
      <c r="I8" s="53">
        <v>0</v>
      </c>
      <c r="J8" s="53">
        <v>0</v>
      </c>
      <c r="K8" s="53">
        <f t="shared" si="0"/>
        <v>24.941279087593379</v>
      </c>
      <c r="L8" s="53">
        <v>0</v>
      </c>
    </row>
    <row r="9" spans="2:12" x14ac:dyDescent="0.25">
      <c r="B9" s="50">
        <v>5</v>
      </c>
      <c r="C9" s="54" t="s">
        <v>46</v>
      </c>
      <c r="D9" s="52">
        <v>0.34497163175215029</v>
      </c>
      <c r="E9" s="53">
        <v>0.93315134338554251</v>
      </c>
      <c r="F9" s="53">
        <v>19.469414444543077</v>
      </c>
      <c r="G9" s="53">
        <v>2.7398677734207144</v>
      </c>
      <c r="H9" s="53">
        <v>0.11712744041077977</v>
      </c>
      <c r="I9" s="53">
        <v>0</v>
      </c>
      <c r="J9" s="53">
        <v>0</v>
      </c>
      <c r="K9" s="53">
        <f t="shared" si="0"/>
        <v>23.60453263351226</v>
      </c>
      <c r="L9" s="53">
        <v>6.7767199686594476E-2</v>
      </c>
    </row>
    <row r="10" spans="2:12" x14ac:dyDescent="0.25">
      <c r="B10" s="50">
        <v>6</v>
      </c>
      <c r="C10" s="54" t="s">
        <v>47</v>
      </c>
      <c r="D10" s="52">
        <v>0.12094669808435418</v>
      </c>
      <c r="E10" s="53">
        <v>3.5086885908657077</v>
      </c>
      <c r="F10" s="53">
        <v>27.893967166773713</v>
      </c>
      <c r="G10" s="53">
        <v>1.0392050565686506</v>
      </c>
      <c r="H10" s="53">
        <v>3.9171370152516802E-2</v>
      </c>
      <c r="I10" s="53">
        <v>0</v>
      </c>
      <c r="J10" s="53">
        <v>0</v>
      </c>
      <c r="K10" s="53">
        <f t="shared" si="0"/>
        <v>32.601978882444939</v>
      </c>
      <c r="L10" s="53">
        <v>5.8723579324290634E-4</v>
      </c>
    </row>
    <row r="11" spans="2:12" x14ac:dyDescent="0.25">
      <c r="B11" s="50">
        <v>7</v>
      </c>
      <c r="C11" s="54" t="s">
        <v>48</v>
      </c>
      <c r="D11" s="52">
        <v>0.17807927653740943</v>
      </c>
      <c r="E11" s="53">
        <v>5.394487394012196</v>
      </c>
      <c r="F11" s="53">
        <v>10.844804974089987</v>
      </c>
      <c r="G11" s="53">
        <v>0.27837353042379015</v>
      </c>
      <c r="H11" s="53">
        <v>2.4883475638322109E-2</v>
      </c>
      <c r="I11" s="53">
        <v>0</v>
      </c>
      <c r="J11" s="53">
        <v>0</v>
      </c>
      <c r="K11" s="53">
        <f t="shared" si="0"/>
        <v>16.720628650701705</v>
      </c>
      <c r="L11" s="53">
        <v>0</v>
      </c>
    </row>
    <row r="12" spans="2:12" x14ac:dyDescent="0.25">
      <c r="B12" s="50">
        <v>8</v>
      </c>
      <c r="C12" s="55" t="s">
        <v>136</v>
      </c>
      <c r="D12" s="52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f t="shared" si="0"/>
        <v>0</v>
      </c>
      <c r="L12" s="53">
        <v>0</v>
      </c>
    </row>
    <row r="13" spans="2:12" x14ac:dyDescent="0.25">
      <c r="B13" s="50">
        <v>9</v>
      </c>
      <c r="C13" s="55" t="s">
        <v>137</v>
      </c>
      <c r="D13" s="52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f t="shared" si="0"/>
        <v>0</v>
      </c>
      <c r="L13" s="53">
        <v>0</v>
      </c>
    </row>
    <row r="14" spans="2:12" x14ac:dyDescent="0.25">
      <c r="B14" s="50">
        <v>10</v>
      </c>
      <c r="C14" s="51" t="s">
        <v>49</v>
      </c>
      <c r="D14" s="52">
        <v>2.7297634925070487E-2</v>
      </c>
      <c r="E14" s="53">
        <v>6.2068377930085149E-2</v>
      </c>
      <c r="F14" s="53">
        <v>4.6110247781493401</v>
      </c>
      <c r="G14" s="53">
        <v>0.250572164714222</v>
      </c>
      <c r="H14" s="53">
        <v>5.1706464662867532E-3</v>
      </c>
      <c r="I14" s="53">
        <v>0</v>
      </c>
      <c r="J14" s="53">
        <v>0</v>
      </c>
      <c r="K14" s="53">
        <f t="shared" si="0"/>
        <v>4.9561336021850035</v>
      </c>
      <c r="L14" s="53">
        <v>1.892705463565969E-3</v>
      </c>
    </row>
    <row r="15" spans="2:12" x14ac:dyDescent="0.25">
      <c r="B15" s="50">
        <v>11</v>
      </c>
      <c r="C15" s="51" t="s">
        <v>50</v>
      </c>
      <c r="D15" s="52">
        <v>106.48719769419573</v>
      </c>
      <c r="E15" s="53">
        <v>111.50873193119129</v>
      </c>
      <c r="F15" s="53">
        <v>314.56676300039453</v>
      </c>
      <c r="G15" s="53">
        <v>29.162353997368559</v>
      </c>
      <c r="H15" s="53">
        <v>0.82826550247308339</v>
      </c>
      <c r="I15" s="53">
        <v>0</v>
      </c>
      <c r="J15" s="53">
        <v>0</v>
      </c>
      <c r="K15" s="53">
        <f t="shared" si="0"/>
        <v>562.55331212562317</v>
      </c>
      <c r="L15" s="53">
        <v>1.0816744610003877</v>
      </c>
    </row>
    <row r="16" spans="2:12" x14ac:dyDescent="0.25">
      <c r="B16" s="50">
        <v>12</v>
      </c>
      <c r="C16" s="54" t="s">
        <v>51</v>
      </c>
      <c r="D16" s="52">
        <v>166.39687072158014</v>
      </c>
      <c r="E16" s="53">
        <v>58.299805614528331</v>
      </c>
      <c r="F16" s="53">
        <v>84.527030602682132</v>
      </c>
      <c r="G16" s="53">
        <v>4.6020829523403943</v>
      </c>
      <c r="H16" s="53">
        <v>0.31551652830153964</v>
      </c>
      <c r="I16" s="53">
        <v>0</v>
      </c>
      <c r="J16" s="53">
        <v>0</v>
      </c>
      <c r="K16" s="53">
        <f t="shared" si="0"/>
        <v>314.14130641943251</v>
      </c>
      <c r="L16" s="53">
        <v>0.3015919985579178</v>
      </c>
    </row>
    <row r="17" spans="2:12" x14ac:dyDescent="0.25">
      <c r="B17" s="50">
        <v>13</v>
      </c>
      <c r="C17" s="54" t="s">
        <v>52</v>
      </c>
      <c r="D17" s="52">
        <v>1.1796720351708225</v>
      </c>
      <c r="E17" s="53">
        <v>0.41520870170084884</v>
      </c>
      <c r="F17" s="53">
        <v>4.0623805067430938</v>
      </c>
      <c r="G17" s="53">
        <v>0.33264133160795079</v>
      </c>
      <c r="H17" s="53">
        <v>6.9745493107129675E-3</v>
      </c>
      <c r="I17" s="53">
        <v>0</v>
      </c>
      <c r="J17" s="53">
        <v>0</v>
      </c>
      <c r="K17" s="53">
        <f t="shared" si="0"/>
        <v>5.9968771245334285</v>
      </c>
      <c r="L17" s="53">
        <v>0</v>
      </c>
    </row>
    <row r="18" spans="2:12" x14ac:dyDescent="0.25">
      <c r="B18" s="50">
        <v>14</v>
      </c>
      <c r="C18" s="54" t="s">
        <v>53</v>
      </c>
      <c r="D18" s="52">
        <v>4.6657310376307931E-4</v>
      </c>
      <c r="E18" s="53">
        <v>2.0892040618498648</v>
      </c>
      <c r="F18" s="53">
        <v>4.6605018365933839</v>
      </c>
      <c r="G18" s="53">
        <v>6.7510889414588117E-3</v>
      </c>
      <c r="H18" s="53">
        <v>7.2466263259943653E-2</v>
      </c>
      <c r="I18" s="53">
        <v>0</v>
      </c>
      <c r="J18" s="53">
        <v>0</v>
      </c>
      <c r="K18" s="53">
        <f t="shared" si="0"/>
        <v>6.8293898237484152</v>
      </c>
      <c r="L18" s="53">
        <v>2.8094985569596174E-4</v>
      </c>
    </row>
    <row r="19" spans="2:12" x14ac:dyDescent="0.25">
      <c r="B19" s="50">
        <v>15</v>
      </c>
      <c r="C19" s="54" t="s">
        <v>54</v>
      </c>
      <c r="D19" s="52">
        <v>1.1457034529010464</v>
      </c>
      <c r="E19" s="53">
        <v>1.2298440670072392</v>
      </c>
      <c r="F19" s="53">
        <v>22.925725095890211</v>
      </c>
      <c r="G19" s="53">
        <v>0.63703115160368262</v>
      </c>
      <c r="H19" s="53">
        <v>0.18468469519565589</v>
      </c>
      <c r="I19" s="53">
        <v>0</v>
      </c>
      <c r="J19" s="53">
        <v>0</v>
      </c>
      <c r="K19" s="53">
        <f t="shared" si="0"/>
        <v>26.122988462597835</v>
      </c>
      <c r="L19" s="53">
        <v>9.5266858571739416E-2</v>
      </c>
    </row>
    <row r="20" spans="2:12" x14ac:dyDescent="0.25">
      <c r="B20" s="50">
        <v>16</v>
      </c>
      <c r="C20" s="54" t="s">
        <v>55</v>
      </c>
      <c r="D20" s="52">
        <v>22.689744810394437</v>
      </c>
      <c r="E20" s="53">
        <v>20.130977890413675</v>
      </c>
      <c r="F20" s="53">
        <v>148.89895513918202</v>
      </c>
      <c r="G20" s="53">
        <v>10.485977754656473</v>
      </c>
      <c r="H20" s="53">
        <v>1.4847501746958423</v>
      </c>
      <c r="I20" s="53">
        <v>0</v>
      </c>
      <c r="J20" s="53">
        <v>0</v>
      </c>
      <c r="K20" s="53">
        <f t="shared" si="0"/>
        <v>203.69040576934245</v>
      </c>
      <c r="L20" s="53">
        <v>0.23411472578660369</v>
      </c>
    </row>
    <row r="21" spans="2:12" x14ac:dyDescent="0.25">
      <c r="B21" s="50">
        <v>17</v>
      </c>
      <c r="C21" s="54" t="s">
        <v>56</v>
      </c>
      <c r="D21" s="52">
        <v>0.65908251086400171</v>
      </c>
      <c r="E21" s="53">
        <v>2.6040975017529586</v>
      </c>
      <c r="F21" s="53">
        <v>29.26102101429046</v>
      </c>
      <c r="G21" s="53">
        <v>0.91438927474578269</v>
      </c>
      <c r="H21" s="53">
        <v>0.29731828481687828</v>
      </c>
      <c r="I21" s="53">
        <v>0</v>
      </c>
      <c r="J21" s="53">
        <v>0</v>
      </c>
      <c r="K21" s="53">
        <f t="shared" si="0"/>
        <v>33.735908586470075</v>
      </c>
      <c r="L21" s="53">
        <v>6.2255667793947441E-3</v>
      </c>
    </row>
    <row r="22" spans="2:12" x14ac:dyDescent="0.25">
      <c r="B22" s="50">
        <v>18</v>
      </c>
      <c r="C22" s="56" t="s">
        <v>138</v>
      </c>
      <c r="D22" s="52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f t="shared" si="0"/>
        <v>0</v>
      </c>
      <c r="L22" s="53">
        <v>0</v>
      </c>
    </row>
    <row r="23" spans="2:12" x14ac:dyDescent="0.25">
      <c r="B23" s="50">
        <v>19</v>
      </c>
      <c r="C23" s="54" t="s">
        <v>57</v>
      </c>
      <c r="D23" s="52">
        <v>1.0907965092221243</v>
      </c>
      <c r="E23" s="53">
        <v>10.711985216980604</v>
      </c>
      <c r="F23" s="53">
        <v>48.40724335998005</v>
      </c>
      <c r="G23" s="53">
        <v>9.5844818166430166</v>
      </c>
      <c r="H23" s="53">
        <v>0.10401929001705972</v>
      </c>
      <c r="I23" s="53">
        <v>0</v>
      </c>
      <c r="J23" s="53">
        <v>0</v>
      </c>
      <c r="K23" s="53">
        <f t="shared" si="0"/>
        <v>69.898526192842866</v>
      </c>
      <c r="L23" s="53">
        <v>0.14989315447878956</v>
      </c>
    </row>
    <row r="24" spans="2:12" x14ac:dyDescent="0.25">
      <c r="B24" s="50">
        <v>20</v>
      </c>
      <c r="C24" s="54" t="s">
        <v>58</v>
      </c>
      <c r="D24" s="52">
        <v>628.5484472475672</v>
      </c>
      <c r="E24" s="53">
        <v>767.59638910821525</v>
      </c>
      <c r="F24" s="53">
        <v>750.42729272590861</v>
      </c>
      <c r="G24" s="53">
        <v>39.319164315855879</v>
      </c>
      <c r="H24" s="53">
        <v>6.9058840091588198</v>
      </c>
      <c r="I24" s="53">
        <v>0</v>
      </c>
      <c r="J24" s="53">
        <v>0</v>
      </c>
      <c r="K24" s="53">
        <f t="shared" si="0"/>
        <v>2192.7971774067055</v>
      </c>
      <c r="L24" s="53">
        <v>2.0091610121336583</v>
      </c>
    </row>
    <row r="25" spans="2:12" x14ac:dyDescent="0.25">
      <c r="B25" s="50">
        <v>21</v>
      </c>
      <c r="C25" s="51" t="s">
        <v>59</v>
      </c>
      <c r="D25" s="52">
        <v>0</v>
      </c>
      <c r="E25" s="53">
        <v>9.1316027519868885E-3</v>
      </c>
      <c r="F25" s="53">
        <v>0.46600551558938286</v>
      </c>
      <c r="G25" s="53">
        <v>0</v>
      </c>
      <c r="H25" s="53">
        <v>0</v>
      </c>
      <c r="I25" s="53">
        <v>0</v>
      </c>
      <c r="J25" s="53">
        <v>0</v>
      </c>
      <c r="K25" s="53">
        <f t="shared" si="0"/>
        <v>0.47513711834136974</v>
      </c>
      <c r="L25" s="53">
        <v>0</v>
      </c>
    </row>
    <row r="26" spans="2:12" x14ac:dyDescent="0.25">
      <c r="B26" s="50">
        <v>22</v>
      </c>
      <c r="C26" s="54" t="s">
        <v>60</v>
      </c>
      <c r="D26" s="52">
        <v>2.1503860143223166E-2</v>
      </c>
      <c r="E26" s="53">
        <v>1.742044599106285E-2</v>
      </c>
      <c r="F26" s="53">
        <v>9.2762240952502157</v>
      </c>
      <c r="G26" s="53">
        <v>1.1223397146432371E-2</v>
      </c>
      <c r="H26" s="53">
        <v>4.940710018855334E-3</v>
      </c>
      <c r="I26" s="53">
        <v>0</v>
      </c>
      <c r="J26" s="53">
        <v>0</v>
      </c>
      <c r="K26" s="53">
        <f t="shared" si="0"/>
        <v>9.3313125085497894</v>
      </c>
      <c r="L26" s="53">
        <v>0</v>
      </c>
    </row>
    <row r="27" spans="2:12" x14ac:dyDescent="0.25">
      <c r="B27" s="50">
        <v>23</v>
      </c>
      <c r="C27" s="54" t="s">
        <v>122</v>
      </c>
      <c r="D27" s="52">
        <v>0</v>
      </c>
      <c r="E27" s="53">
        <v>0</v>
      </c>
      <c r="F27" s="53">
        <v>1.0276418523601108E-3</v>
      </c>
      <c r="G27" s="53">
        <v>0</v>
      </c>
      <c r="H27" s="53">
        <v>0</v>
      </c>
      <c r="I27" s="53">
        <v>0</v>
      </c>
      <c r="J27" s="53">
        <v>0</v>
      </c>
      <c r="K27" s="53">
        <f t="shared" si="0"/>
        <v>1.0276418523601108E-3</v>
      </c>
      <c r="L27" s="53">
        <v>0</v>
      </c>
    </row>
    <row r="28" spans="2:12" x14ac:dyDescent="0.25">
      <c r="B28" s="50">
        <v>24</v>
      </c>
      <c r="C28" s="51" t="s">
        <v>61</v>
      </c>
      <c r="D28" s="52">
        <v>0</v>
      </c>
      <c r="E28" s="53">
        <v>0.36375038403131821</v>
      </c>
      <c r="F28" s="53">
        <v>0.12264032171769533</v>
      </c>
      <c r="G28" s="53">
        <v>0</v>
      </c>
      <c r="H28" s="53">
        <v>0</v>
      </c>
      <c r="I28" s="53">
        <v>0</v>
      </c>
      <c r="J28" s="53">
        <v>0</v>
      </c>
      <c r="K28" s="53">
        <f t="shared" si="0"/>
        <v>0.48639070574901355</v>
      </c>
      <c r="L28" s="53">
        <v>0</v>
      </c>
    </row>
    <row r="29" spans="2:12" x14ac:dyDescent="0.25">
      <c r="B29" s="50">
        <v>25</v>
      </c>
      <c r="C29" s="54" t="s">
        <v>62</v>
      </c>
      <c r="D29" s="52">
        <v>34.284847931916417</v>
      </c>
      <c r="E29" s="53">
        <v>85.917658593595419</v>
      </c>
      <c r="F29" s="53">
        <v>223.31489616310495</v>
      </c>
      <c r="G29" s="53">
        <v>22.734146419661208</v>
      </c>
      <c r="H29" s="53">
        <v>1.2394977610522862</v>
      </c>
      <c r="I29" s="53">
        <v>0</v>
      </c>
      <c r="J29" s="53">
        <v>0</v>
      </c>
      <c r="K29" s="53">
        <f t="shared" si="0"/>
        <v>367.49104686933032</v>
      </c>
      <c r="L29" s="53">
        <v>0.6016213761203949</v>
      </c>
    </row>
    <row r="30" spans="2:12" x14ac:dyDescent="0.25">
      <c r="B30" s="50">
        <v>26</v>
      </c>
      <c r="C30" s="51" t="s">
        <v>63</v>
      </c>
      <c r="D30" s="52">
        <v>1.6922085965193269E-2</v>
      </c>
      <c r="E30" s="53">
        <v>0.37941035296875075</v>
      </c>
      <c r="F30" s="53">
        <v>16.164521496178246</v>
      </c>
      <c r="G30" s="53">
        <v>0.22847628938678952</v>
      </c>
      <c r="H30" s="53">
        <v>3.9739045630427926E-2</v>
      </c>
      <c r="I30" s="53">
        <v>0</v>
      </c>
      <c r="J30" s="53">
        <v>0</v>
      </c>
      <c r="K30" s="53">
        <f t="shared" si="0"/>
        <v>16.829069270129406</v>
      </c>
      <c r="L30" s="53">
        <v>0</v>
      </c>
    </row>
    <row r="31" spans="2:12" x14ac:dyDescent="0.25">
      <c r="B31" s="50">
        <v>27</v>
      </c>
      <c r="C31" s="51" t="s">
        <v>17</v>
      </c>
      <c r="D31" s="52">
        <v>2.216850574593697E-2</v>
      </c>
      <c r="E31" s="53">
        <v>1.2248040280761989</v>
      </c>
      <c r="F31" s="53">
        <v>78.81086748773069</v>
      </c>
      <c r="G31" s="53">
        <v>0.1372676689987915</v>
      </c>
      <c r="H31" s="53">
        <v>3.0901519137476879E-2</v>
      </c>
      <c r="I31" s="53">
        <v>0</v>
      </c>
      <c r="J31" s="53">
        <v>0</v>
      </c>
      <c r="K31" s="53">
        <f t="shared" si="0"/>
        <v>80.226009209689082</v>
      </c>
      <c r="L31" s="53">
        <v>0</v>
      </c>
    </row>
    <row r="32" spans="2:12" x14ac:dyDescent="0.25">
      <c r="B32" s="50">
        <v>28</v>
      </c>
      <c r="C32" s="54" t="s">
        <v>64</v>
      </c>
      <c r="D32" s="52">
        <v>5.5994849066789117E-3</v>
      </c>
      <c r="E32" s="53">
        <v>2.0944660862968906E-6</v>
      </c>
      <c r="F32" s="53">
        <v>1.3747903966356299</v>
      </c>
      <c r="G32" s="53">
        <v>1.1093627780557648E-2</v>
      </c>
      <c r="H32" s="53">
        <v>0</v>
      </c>
      <c r="I32" s="53">
        <v>0</v>
      </c>
      <c r="J32" s="53">
        <v>0</v>
      </c>
      <c r="K32" s="53">
        <f t="shared" si="0"/>
        <v>1.3914856037889527</v>
      </c>
      <c r="L32" s="53">
        <v>0</v>
      </c>
    </row>
    <row r="33" spans="2:12" x14ac:dyDescent="0.25">
      <c r="B33" s="50">
        <v>29</v>
      </c>
      <c r="C33" s="54" t="s">
        <v>65</v>
      </c>
      <c r="D33" s="52">
        <v>32.786899706940943</v>
      </c>
      <c r="E33" s="53">
        <v>79.648590884444772</v>
      </c>
      <c r="F33" s="53">
        <v>84.835165344381068</v>
      </c>
      <c r="G33" s="53">
        <v>5.0454092858291126</v>
      </c>
      <c r="H33" s="53">
        <v>0.21053971977104036</v>
      </c>
      <c r="I33" s="53">
        <v>0</v>
      </c>
      <c r="J33" s="53">
        <v>0</v>
      </c>
      <c r="K33" s="53">
        <f t="shared" si="0"/>
        <v>202.52660494136697</v>
      </c>
      <c r="L33" s="53">
        <v>8.1671899714678586E-2</v>
      </c>
    </row>
    <row r="34" spans="2:12" x14ac:dyDescent="0.25">
      <c r="B34" s="50">
        <v>30</v>
      </c>
      <c r="C34" s="54" t="s">
        <v>66</v>
      </c>
      <c r="D34" s="52">
        <v>3.4971374251579284</v>
      </c>
      <c r="E34" s="53">
        <v>22.205061650480943</v>
      </c>
      <c r="F34" s="53">
        <v>151.67396508379343</v>
      </c>
      <c r="G34" s="53">
        <v>17.523992525594444</v>
      </c>
      <c r="H34" s="53">
        <v>0.14334451099242623</v>
      </c>
      <c r="I34" s="53">
        <v>0</v>
      </c>
      <c r="J34" s="53">
        <v>0</v>
      </c>
      <c r="K34" s="53">
        <f t="shared" si="0"/>
        <v>195.04350119601918</v>
      </c>
      <c r="L34" s="53">
        <v>5.7694266878323853E-4</v>
      </c>
    </row>
    <row r="35" spans="2:12" x14ac:dyDescent="0.25">
      <c r="B35" s="50">
        <v>31</v>
      </c>
      <c r="C35" s="54" t="s">
        <v>67</v>
      </c>
      <c r="D35" s="52">
        <v>1.3226004810323095E-2</v>
      </c>
      <c r="E35" s="53">
        <v>7.3030831095388771E-2</v>
      </c>
      <c r="F35" s="53">
        <v>0.42177101225235986</v>
      </c>
      <c r="G35" s="53">
        <v>0</v>
      </c>
      <c r="H35" s="53">
        <v>1.3332950259359376E-2</v>
      </c>
      <c r="I35" s="53">
        <v>0</v>
      </c>
      <c r="J35" s="53">
        <v>0</v>
      </c>
      <c r="K35" s="53">
        <f t="shared" si="0"/>
        <v>0.5213607984174311</v>
      </c>
      <c r="L35" s="53">
        <v>0</v>
      </c>
    </row>
    <row r="36" spans="2:12" x14ac:dyDescent="0.25">
      <c r="B36" s="50">
        <v>32</v>
      </c>
      <c r="C36" s="54" t="s">
        <v>68</v>
      </c>
      <c r="D36" s="52">
        <v>3.6263059941461626</v>
      </c>
      <c r="E36" s="53">
        <v>10.099644518933392</v>
      </c>
      <c r="F36" s="53">
        <v>129.74555357821558</v>
      </c>
      <c r="G36" s="53">
        <v>5.5846698318271297</v>
      </c>
      <c r="H36" s="53">
        <v>0.83793904111535455</v>
      </c>
      <c r="I36" s="53">
        <v>0</v>
      </c>
      <c r="J36" s="53">
        <v>0</v>
      </c>
      <c r="K36" s="53">
        <f t="shared" si="0"/>
        <v>149.89411296423765</v>
      </c>
      <c r="L36" s="53">
        <v>0.12261090055405785</v>
      </c>
    </row>
    <row r="37" spans="2:12" x14ac:dyDescent="0.25">
      <c r="B37" s="50">
        <v>33</v>
      </c>
      <c r="C37" s="54" t="s">
        <v>123</v>
      </c>
      <c r="D37" s="52">
        <v>3.3005449447721396</v>
      </c>
      <c r="E37" s="53">
        <v>18.067431092119815</v>
      </c>
      <c r="F37" s="53">
        <v>336.36178271774833</v>
      </c>
      <c r="G37" s="53">
        <v>1.8949396970503707</v>
      </c>
      <c r="H37" s="53">
        <v>0.90341834046577951</v>
      </c>
      <c r="I37" s="53">
        <v>0</v>
      </c>
      <c r="J37" s="53">
        <v>0</v>
      </c>
      <c r="K37" s="53">
        <f t="shared" si="0"/>
        <v>360.52811679215642</v>
      </c>
      <c r="L37" s="53">
        <v>5.4506288100005153E-3</v>
      </c>
    </row>
    <row r="38" spans="2:12" x14ac:dyDescent="0.25">
      <c r="B38" s="50">
        <v>34</v>
      </c>
      <c r="C38" s="51" t="s">
        <v>69</v>
      </c>
      <c r="D38" s="52">
        <v>2.7647175811626847E-3</v>
      </c>
      <c r="E38" s="53">
        <v>7.5991894262100977E-3</v>
      </c>
      <c r="F38" s="53">
        <v>0.14725615250262469</v>
      </c>
      <c r="G38" s="53">
        <v>0</v>
      </c>
      <c r="H38" s="53">
        <v>0</v>
      </c>
      <c r="I38" s="53">
        <v>0</v>
      </c>
      <c r="J38" s="53">
        <v>0</v>
      </c>
      <c r="K38" s="53">
        <f t="shared" si="0"/>
        <v>0.15762005950999747</v>
      </c>
      <c r="L38" s="53">
        <v>0</v>
      </c>
    </row>
    <row r="39" spans="2:12" x14ac:dyDescent="0.25">
      <c r="B39" s="57">
        <v>35</v>
      </c>
      <c r="C39" s="54" t="s">
        <v>70</v>
      </c>
      <c r="D39" s="52">
        <v>4.420762226897506</v>
      </c>
      <c r="E39" s="53">
        <v>128.64437488647295</v>
      </c>
      <c r="F39" s="53">
        <v>199.50992299644454</v>
      </c>
      <c r="G39" s="53">
        <v>19.375706606633486</v>
      </c>
      <c r="H39" s="53">
        <v>0.61947962334868889</v>
      </c>
      <c r="I39" s="53">
        <v>0</v>
      </c>
      <c r="J39" s="53">
        <v>0</v>
      </c>
      <c r="K39" s="53">
        <f t="shared" si="0"/>
        <v>352.57024633979717</v>
      </c>
      <c r="L39" s="53">
        <v>0.80222350817147292</v>
      </c>
    </row>
    <row r="40" spans="2:12" x14ac:dyDescent="0.25">
      <c r="B40" s="50">
        <v>36</v>
      </c>
      <c r="C40" s="58" t="s">
        <v>71</v>
      </c>
      <c r="D40" s="52">
        <v>7.2124052993803617E-2</v>
      </c>
      <c r="E40" s="53">
        <v>0.26569203952330267</v>
      </c>
      <c r="F40" s="53">
        <v>8.7480266195498491</v>
      </c>
      <c r="G40" s="53">
        <v>0.14781091103554123</v>
      </c>
      <c r="H40" s="53">
        <v>3.7351366591142406E-3</v>
      </c>
      <c r="I40" s="53">
        <v>0</v>
      </c>
      <c r="J40" s="53">
        <v>0</v>
      </c>
      <c r="K40" s="53">
        <f t="shared" si="0"/>
        <v>9.2373887597616129</v>
      </c>
      <c r="L40" s="53">
        <v>1.2301270406174631E-3</v>
      </c>
    </row>
    <row r="41" spans="2:12" x14ac:dyDescent="0.25">
      <c r="B41" s="50">
        <v>37</v>
      </c>
      <c r="C41" s="58" t="s">
        <v>72</v>
      </c>
      <c r="D41" s="52">
        <v>52.51571271349885</v>
      </c>
      <c r="E41" s="53">
        <v>65.145426888066808</v>
      </c>
      <c r="F41" s="53">
        <v>156.47028120932913</v>
      </c>
      <c r="G41" s="53">
        <v>27.058440299510664</v>
      </c>
      <c r="H41" s="53">
        <v>1.042584731649902</v>
      </c>
      <c r="I41" s="53">
        <v>0</v>
      </c>
      <c r="J41" s="53">
        <v>0</v>
      </c>
      <c r="K41" s="53">
        <f t="shared" si="0"/>
        <v>302.23244584205537</v>
      </c>
      <c r="L41" s="53">
        <v>0.20835305228396636</v>
      </c>
    </row>
    <row r="42" spans="2:12" x14ac:dyDescent="0.25">
      <c r="B42" s="59"/>
      <c r="C42" s="58"/>
      <c r="D42" s="60"/>
      <c r="E42" s="53"/>
      <c r="F42" s="53"/>
      <c r="G42" s="53"/>
      <c r="H42" s="53"/>
      <c r="I42" s="53"/>
      <c r="J42" s="53"/>
      <c r="K42" s="53"/>
      <c r="L42" s="53"/>
    </row>
    <row r="43" spans="2:12" x14ac:dyDescent="0.25">
      <c r="B43" s="49" t="s">
        <v>11</v>
      </c>
      <c r="C43" s="61"/>
      <c r="D43" s="62">
        <f t="shared" ref="D43:L43" si="1">SUM(D5:D42)</f>
        <v>1063.6600026902668</v>
      </c>
      <c r="E43" s="62">
        <f t="shared" si="1"/>
        <v>1409.9828139888984</v>
      </c>
      <c r="F43" s="62">
        <f t="shared" si="1"/>
        <v>2899.7098516585379</v>
      </c>
      <c r="G43" s="62">
        <f t="shared" si="1"/>
        <v>199.84609265700007</v>
      </c>
      <c r="H43" s="62">
        <f t="shared" si="1"/>
        <v>15.701500714733335</v>
      </c>
      <c r="I43" s="62">
        <f t="shared" si="1"/>
        <v>0</v>
      </c>
      <c r="J43" s="62">
        <f t="shared" si="1"/>
        <v>0</v>
      </c>
      <c r="K43" s="62">
        <f t="shared" si="1"/>
        <v>5588.9002617094375</v>
      </c>
      <c r="L43" s="62">
        <f t="shared" si="1"/>
        <v>5.775707870533334</v>
      </c>
    </row>
    <row r="44" spans="2:12" x14ac:dyDescent="0.25">
      <c r="B44" s="47" t="s">
        <v>88</v>
      </c>
    </row>
    <row r="45" spans="2:12" x14ac:dyDescent="0.25">
      <c r="E45" s="63"/>
      <c r="F45" s="63"/>
      <c r="G45" s="64"/>
      <c r="H45" s="64"/>
    </row>
    <row r="46" spans="2:12" x14ac:dyDescent="0.25"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25">
      <c r="D47" s="66"/>
      <c r="E47" s="66"/>
      <c r="F47" s="66"/>
      <c r="G47" s="66"/>
      <c r="H47" s="66"/>
      <c r="I47" s="66"/>
      <c r="J47" s="66"/>
      <c r="K47" s="66"/>
      <c r="L47" s="66"/>
    </row>
    <row r="49" spans="4:8" x14ac:dyDescent="0.25">
      <c r="D49" s="66"/>
      <c r="E49" s="66"/>
      <c r="F49" s="66"/>
      <c r="G49" s="66"/>
      <c r="H49" s="66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Bhanushali,Ajay</cp:lastModifiedBy>
  <cp:lastPrinted>2014-03-24T10:58:12Z</cp:lastPrinted>
  <dcterms:created xsi:type="dcterms:W3CDTF">2014-01-06T04:43:23Z</dcterms:created>
  <dcterms:modified xsi:type="dcterms:W3CDTF">2017-07-11T07:31:58Z</dcterms:modified>
</cp:coreProperties>
</file>