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DEBT OPP- CONSERVATIVE" sheetId="11" r:id="rId10"/>
    <sheet name="DEBT OPP- CORP BOND" sheetId="12" r:id="rId11"/>
    <sheet name="GOVT SEC" sheetId="13" r:id="rId12"/>
    <sheet name="INCOME-LONG TERM" sheetId="14" r:id="rId13"/>
    <sheet name="BANK CD" sheetId="15" r:id="rId14"/>
    <sheet name="INCOME-SHORT TERM" sheetId="16" r:id="rId15"/>
    <sheet name="RETAIL EQUITY SAVINGS" sheetId="17" r:id="rId16"/>
    <sheet name="DEBT SAVINGS - MIP" sheetId="18" r:id="rId17"/>
    <sheet name="DEBT SAVINGS - RETAIL" sheetId="19" r:id="rId18"/>
    <sheet name="BALANCED" sheetId="20" r:id="rId19"/>
    <sheet name="CASH MANAGEMENT" sheetId="21" r:id="rId20"/>
    <sheet name="MONEY MANAGER" sheetId="22" r:id="rId21"/>
    <sheet name="FMP -SR A4" sheetId="23" r:id="rId22"/>
    <sheet name="FMP -SR B2" sheetId="24" r:id="rId23"/>
    <sheet name="FMP -SR B1" sheetId="25" r:id="rId24"/>
  </sheets>
  <calcPr calcId="145621" iterateDelta="252"/>
</workbook>
</file>

<file path=xl/calcChain.xml><?xml version="1.0" encoding="utf-8"?>
<calcChain xmlns="http://schemas.openxmlformats.org/spreadsheetml/2006/main">
  <c r="F19" i="25" l="1"/>
  <c r="E19" i="25"/>
  <c r="F17" i="24"/>
  <c r="E17" i="24"/>
  <c r="F18" i="23"/>
  <c r="E18" i="23"/>
  <c r="F22" i="22"/>
  <c r="E22" i="22"/>
  <c r="F82" i="20"/>
  <c r="E82" i="20"/>
  <c r="F38" i="19"/>
  <c r="E38" i="19"/>
  <c r="F41" i="18"/>
  <c r="E41" i="18"/>
  <c r="F72" i="17"/>
  <c r="E72" i="17"/>
  <c r="F51" i="16"/>
  <c r="E51" i="16"/>
  <c r="F19" i="15"/>
  <c r="E19" i="15"/>
  <c r="F40" i="14"/>
  <c r="E40" i="14"/>
  <c r="F25" i="13" l="1"/>
  <c r="E25" i="13"/>
  <c r="F21" i="12"/>
  <c r="E21" i="12"/>
  <c r="F42" i="11"/>
  <c r="E42" i="11"/>
  <c r="E12" i="10"/>
  <c r="D12" i="10"/>
  <c r="F73" i="9"/>
  <c r="E73" i="9"/>
  <c r="F55" i="8"/>
  <c r="E55" i="8"/>
  <c r="F49" i="7"/>
  <c r="E49" i="7"/>
  <c r="F46" i="7"/>
  <c r="E46" i="7"/>
  <c r="F67" i="6"/>
  <c r="E67" i="6"/>
  <c r="F80" i="5"/>
  <c r="E80" i="5"/>
  <c r="F69" i="5"/>
  <c r="E69" i="5"/>
  <c r="F77" i="5"/>
  <c r="E77" i="5"/>
  <c r="F44" i="4"/>
  <c r="E44" i="4"/>
  <c r="E48" i="4"/>
  <c r="F67" i="3"/>
  <c r="E67" i="3"/>
  <c r="G86" i="2"/>
  <c r="F87" i="2"/>
  <c r="E87" i="2"/>
  <c r="F79" i="2"/>
  <c r="E79" i="2"/>
  <c r="F70" i="2"/>
  <c r="E70" i="2"/>
  <c r="F23" i="25"/>
  <c r="E23" i="25"/>
  <c r="F16" i="25"/>
  <c r="E16" i="25"/>
  <c r="F12" i="25"/>
  <c r="E12" i="25"/>
  <c r="E24" i="25" s="1"/>
  <c r="F21" i="24"/>
  <c r="E21" i="24"/>
  <c r="F14" i="24"/>
  <c r="E14" i="24"/>
  <c r="E22" i="24" s="1"/>
  <c r="F22" i="23"/>
  <c r="E22" i="23"/>
  <c r="F15" i="23"/>
  <c r="E15" i="23"/>
  <c r="E23" i="23" s="1"/>
  <c r="F26" i="22"/>
  <c r="E26" i="22"/>
  <c r="F19" i="22"/>
  <c r="E19" i="22"/>
  <c r="F13" i="22"/>
  <c r="E13" i="22"/>
  <c r="E27" i="22" s="1"/>
  <c r="F50" i="21"/>
  <c r="E50" i="21"/>
  <c r="F46" i="21"/>
  <c r="E46" i="21"/>
  <c r="F43" i="21"/>
  <c r="E43" i="21"/>
  <c r="F38" i="21"/>
  <c r="E38" i="21"/>
  <c r="F24" i="21"/>
  <c r="F51" i="21" s="1"/>
  <c r="E24" i="21"/>
  <c r="E51" i="21" s="1"/>
  <c r="F86" i="20"/>
  <c r="E86" i="20"/>
  <c r="F79" i="20"/>
  <c r="E79" i="20"/>
  <c r="F73" i="20"/>
  <c r="E73" i="20"/>
  <c r="F68" i="20"/>
  <c r="E68" i="20"/>
  <c r="F42" i="19"/>
  <c r="E42" i="19"/>
  <c r="F35" i="19"/>
  <c r="E35" i="19"/>
  <c r="F28" i="19"/>
  <c r="E28" i="19"/>
  <c r="F20" i="19"/>
  <c r="E20" i="19"/>
  <c r="F14" i="19"/>
  <c r="E14" i="19"/>
  <c r="F10" i="19"/>
  <c r="E10" i="19"/>
  <c r="E43" i="19" s="1"/>
  <c r="F45" i="18"/>
  <c r="E45" i="18"/>
  <c r="F38" i="18"/>
  <c r="E38" i="18"/>
  <c r="F34" i="18"/>
  <c r="E34" i="18"/>
  <c r="F29" i="18"/>
  <c r="E29" i="18"/>
  <c r="F19" i="18"/>
  <c r="E19" i="18"/>
  <c r="F15" i="18"/>
  <c r="E15" i="18"/>
  <c r="F10" i="18"/>
  <c r="E10" i="18"/>
  <c r="E46" i="18" s="1"/>
  <c r="F76" i="17"/>
  <c r="E76" i="17"/>
  <c r="F69" i="17"/>
  <c r="E69" i="17"/>
  <c r="F64" i="17"/>
  <c r="E64" i="17"/>
  <c r="E77" i="17" s="1"/>
  <c r="F55" i="16"/>
  <c r="E55" i="16"/>
  <c r="F48" i="16"/>
  <c r="E48" i="16"/>
  <c r="F41" i="16"/>
  <c r="E41" i="16"/>
  <c r="F20" i="16"/>
  <c r="E20" i="16"/>
  <c r="F16" i="16"/>
  <c r="E16" i="16"/>
  <c r="F10" i="16"/>
  <c r="E10" i="16"/>
  <c r="E56" i="16" s="1"/>
  <c r="F23" i="15"/>
  <c r="E23" i="15"/>
  <c r="F16" i="15"/>
  <c r="E16" i="15"/>
  <c r="F11" i="15"/>
  <c r="E11" i="15"/>
  <c r="F44" i="14"/>
  <c r="E44" i="14"/>
  <c r="F37" i="14"/>
  <c r="E37" i="14"/>
  <c r="F33" i="14"/>
  <c r="E33" i="14"/>
  <c r="F20" i="14"/>
  <c r="E20" i="14"/>
  <c r="F14" i="14"/>
  <c r="E14" i="14"/>
  <c r="F10" i="14"/>
  <c r="E10" i="14"/>
  <c r="E45" i="14" s="1"/>
  <c r="F29" i="13"/>
  <c r="E29" i="13"/>
  <c r="F22" i="13"/>
  <c r="E22" i="13"/>
  <c r="F11" i="13"/>
  <c r="E11" i="13"/>
  <c r="E30" i="13" s="1"/>
  <c r="F25" i="12"/>
  <c r="E25" i="12"/>
  <c r="F18" i="12"/>
  <c r="E18" i="12"/>
  <c r="F10" i="12"/>
  <c r="E10" i="12"/>
  <c r="E26" i="12" s="1"/>
  <c r="F46" i="11"/>
  <c r="E46" i="11"/>
  <c r="F39" i="11"/>
  <c r="E39" i="11"/>
  <c r="F34" i="11"/>
  <c r="E34" i="11"/>
  <c r="F30" i="11"/>
  <c r="E30" i="11"/>
  <c r="F15" i="11"/>
  <c r="E15" i="11"/>
  <c r="E47" i="11" s="1"/>
  <c r="E16" i="10"/>
  <c r="D16" i="10"/>
  <c r="E9" i="10"/>
  <c r="D9" i="10"/>
  <c r="D17" i="10" s="1"/>
  <c r="F77" i="9"/>
  <c r="E77" i="9"/>
  <c r="F70" i="9"/>
  <c r="E70" i="9"/>
  <c r="E78" i="9" s="1"/>
  <c r="F59" i="8"/>
  <c r="E59" i="8"/>
  <c r="F52" i="8"/>
  <c r="E52" i="8"/>
  <c r="F47" i="8"/>
  <c r="E47" i="8"/>
  <c r="F41" i="8"/>
  <c r="E41" i="8"/>
  <c r="E60" i="8" s="1"/>
  <c r="F53" i="7"/>
  <c r="E53" i="7"/>
  <c r="F42" i="7"/>
  <c r="E42" i="7"/>
  <c r="F71" i="6"/>
  <c r="E71" i="6"/>
  <c r="F64" i="6"/>
  <c r="E64" i="6"/>
  <c r="E72" i="6" s="1"/>
  <c r="F84" i="5"/>
  <c r="E84" i="5"/>
  <c r="F48" i="4"/>
  <c r="F41" i="4"/>
  <c r="E41" i="4"/>
  <c r="E49" i="4" s="1"/>
  <c r="F71" i="3"/>
  <c r="E71" i="3"/>
  <c r="F64" i="3"/>
  <c r="E64" i="3"/>
  <c r="F59" i="3"/>
  <c r="E59" i="3"/>
  <c r="E72" i="3" s="1"/>
  <c r="F91" i="2"/>
  <c r="E91" i="2"/>
  <c r="E92" i="2" s="1"/>
  <c r="F84" i="2"/>
  <c r="E84" i="2"/>
  <c r="E85" i="5" l="1"/>
  <c r="E24" i="15"/>
  <c r="F24" i="15"/>
  <c r="F56" i="16"/>
  <c r="F24" i="25"/>
  <c r="F22" i="24"/>
  <c r="F23" i="23"/>
  <c r="F27" i="22"/>
  <c r="F87" i="20"/>
  <c r="F43" i="19"/>
  <c r="F46" i="18"/>
  <c r="F77" i="17"/>
  <c r="F45" i="14"/>
  <c r="F30" i="13"/>
  <c r="F26" i="12"/>
  <c r="F47" i="11"/>
  <c r="E17" i="10"/>
  <c r="F78" i="9"/>
  <c r="F60" i="8"/>
  <c r="F54" i="7"/>
  <c r="E54" i="7"/>
  <c r="F72" i="6"/>
  <c r="F85" i="5"/>
  <c r="F49" i="4"/>
  <c r="F72" i="3"/>
  <c r="F92" i="2"/>
</calcChain>
</file>

<file path=xl/sharedStrings.xml><?xml version="1.0" encoding="utf-8"?>
<sst xmlns="http://schemas.openxmlformats.org/spreadsheetml/2006/main" count="2602" uniqueCount="618">
  <si>
    <t>Principal Growth Fund</t>
  </si>
  <si>
    <t>Portfolio as on November 30, 2012</t>
  </si>
  <si>
    <t>Name of Instrument</t>
  </si>
  <si>
    <t>Rating / Industry</t>
  </si>
  <si>
    <t>Market value (Rs. In lakhs)</t>
  </si>
  <si>
    <t>% to Net Assets</t>
  </si>
  <si>
    <t>ISIN</t>
  </si>
  <si>
    <t>EQUITY &amp; EQUITY RELATED</t>
  </si>
  <si>
    <t>Listed / awaiting listing on the stock exchanges</t>
  </si>
  <si>
    <t>ICICI Bank</t>
  </si>
  <si>
    <t>Banks</t>
  </si>
  <si>
    <t>INE090A01013</t>
  </si>
  <si>
    <t>ITC</t>
  </si>
  <si>
    <t>Consumer Non Durables</t>
  </si>
  <si>
    <t>Sector / Rating</t>
  </si>
  <si>
    <t>INE154A01025</t>
  </si>
  <si>
    <t>Infosys</t>
  </si>
  <si>
    <t>Software</t>
  </si>
  <si>
    <t>INE009A01021</t>
  </si>
  <si>
    <t>Reliance Industries</t>
  </si>
  <si>
    <t>Petroleum Products</t>
  </si>
  <si>
    <t>INE002A01018</t>
  </si>
  <si>
    <t>HDFC Bank</t>
  </si>
  <si>
    <t>Pharmaceuticals</t>
  </si>
  <si>
    <t>INE040A01026</t>
  </si>
  <si>
    <t>Jet Airways (India)</t>
  </si>
  <si>
    <t>Transportation</t>
  </si>
  <si>
    <t>INE802G01018</t>
  </si>
  <si>
    <t>Dr. Reddy's Laboratories</t>
  </si>
  <si>
    <t>INE089A01023</t>
  </si>
  <si>
    <t>State Bank of India</t>
  </si>
  <si>
    <t>Media &amp; Entertainment</t>
  </si>
  <si>
    <t>INE062A01012</t>
  </si>
  <si>
    <t>Maruti Suzuki India</t>
  </si>
  <si>
    <t>Auto</t>
  </si>
  <si>
    <t>INE585B01010</t>
  </si>
  <si>
    <t>United Spirits</t>
  </si>
  <si>
    <t>Finance</t>
  </si>
  <si>
    <t>INE854D01016</t>
  </si>
  <si>
    <t>Motherson Sumi Systems</t>
  </si>
  <si>
    <t>Auto Ancillaries</t>
  </si>
  <si>
    <t>Construction</t>
  </si>
  <si>
    <t>INE775A01035</t>
  </si>
  <si>
    <t>HCL Technologies</t>
  </si>
  <si>
    <t>INE860A01027</t>
  </si>
  <si>
    <t>Titan Industries</t>
  </si>
  <si>
    <t>Consumer Durables</t>
  </si>
  <si>
    <t>Chemicals</t>
  </si>
  <si>
    <t>INE280A01028</t>
  </si>
  <si>
    <t>Godrej Industries</t>
  </si>
  <si>
    <t>INE233A01035</t>
  </si>
  <si>
    <t>Jubilant Life Sciences</t>
  </si>
  <si>
    <t>INE700A01033</t>
  </si>
  <si>
    <t>Housing Development Finance Corporation</t>
  </si>
  <si>
    <t>Cement</t>
  </si>
  <si>
    <t>INE001A01036</t>
  </si>
  <si>
    <t>Oracle Financial Services Software</t>
  </si>
  <si>
    <t>Fertilisers</t>
  </si>
  <si>
    <t>INE881D01027</t>
  </si>
  <si>
    <t>Axis Bank</t>
  </si>
  <si>
    <t>Textile Products</t>
  </si>
  <si>
    <t>INE238A01026</t>
  </si>
  <si>
    <t>Divi's Laboratories</t>
  </si>
  <si>
    <t>Oil</t>
  </si>
  <si>
    <t>INE361B01024</t>
  </si>
  <si>
    <t>Sun TV Network</t>
  </si>
  <si>
    <t>Non - Ferrous Metals</t>
  </si>
  <si>
    <t>INE424H01027</t>
  </si>
  <si>
    <t>The Federal Bank</t>
  </si>
  <si>
    <t>Telecom - Services</t>
  </si>
  <si>
    <t>INE171A01011</t>
  </si>
  <si>
    <t>Hathway Cable &amp; Datacom</t>
  </si>
  <si>
    <t>Gas</t>
  </si>
  <si>
    <t>INE982F01028</t>
  </si>
  <si>
    <t>IDFC</t>
  </si>
  <si>
    <t>Industrial Products</t>
  </si>
  <si>
    <t>INE043D01016</t>
  </si>
  <si>
    <t>Bank of Baroda</t>
  </si>
  <si>
    <t>Retailing</t>
  </si>
  <si>
    <t>INE028A01013</t>
  </si>
  <si>
    <t>Prestige Estates Projects</t>
  </si>
  <si>
    <t>Ferrous Metals</t>
  </si>
  <si>
    <t>INE811K01011</t>
  </si>
  <si>
    <t>Raymond</t>
  </si>
  <si>
    <t>Power</t>
  </si>
  <si>
    <t>INE301A01014</t>
  </si>
  <si>
    <t>Tata Chemicals</t>
  </si>
  <si>
    <t>Construction Materials</t>
  </si>
  <si>
    <t>INE092A01019</t>
  </si>
  <si>
    <t>Chambal Fertilizers &amp; Chemicals</t>
  </si>
  <si>
    <t>ICRA AA+</t>
  </si>
  <si>
    <t>INE085A01013</t>
  </si>
  <si>
    <t>Sterlite Industries ( India )</t>
  </si>
  <si>
    <t>Health Care Equipment</t>
  </si>
  <si>
    <t>INE268A01049</t>
  </si>
  <si>
    <t>Bharti Airtel</t>
  </si>
  <si>
    <t>IT Consulting &amp; Services</t>
  </si>
  <si>
    <t>INE397D01024</t>
  </si>
  <si>
    <t>Unitech</t>
  </si>
  <si>
    <t>Personal Products</t>
  </si>
  <si>
    <t>INE694A01020</t>
  </si>
  <si>
    <t>JK Cement</t>
  </si>
  <si>
    <t>Travel</t>
  </si>
  <si>
    <t>INE823G01014</t>
  </si>
  <si>
    <t>Union Bank of India</t>
  </si>
  <si>
    <t>Paper Products</t>
  </si>
  <si>
    <t>INE692A01016</t>
  </si>
  <si>
    <t>ING Vysya Bank</t>
  </si>
  <si>
    <t>Diversified Financial Services</t>
  </si>
  <si>
    <t>INE166A01011</t>
  </si>
  <si>
    <t>Oriental Bank of Commerce</t>
  </si>
  <si>
    <t>Cash &amp; Equivalent</t>
  </si>
  <si>
    <t>INE141A01014</t>
  </si>
  <si>
    <t>Bharat Petroleum Corporation</t>
  </si>
  <si>
    <t>INE029A01011</t>
  </si>
  <si>
    <t>Jaiprakash Associates</t>
  </si>
  <si>
    <t>INE455F01025</t>
  </si>
  <si>
    <t>Tata Motors</t>
  </si>
  <si>
    <t>INE155A01022</t>
  </si>
  <si>
    <t>Dish TV India</t>
  </si>
  <si>
    <t>INE836F01026</t>
  </si>
  <si>
    <t>Cairn India</t>
  </si>
  <si>
    <t>INE910H01017</t>
  </si>
  <si>
    <t>IPCA Laboratories</t>
  </si>
  <si>
    <t>INE571A01020</t>
  </si>
  <si>
    <t>NIIT Technologies</t>
  </si>
  <si>
    <t>INE591G01017</t>
  </si>
  <si>
    <t>Tata Motors - A Class</t>
  </si>
  <si>
    <t>IN9155A01020</t>
  </si>
  <si>
    <t>Mangalore Refinery and Petrochemicals</t>
  </si>
  <si>
    <t>INE103A01014</t>
  </si>
  <si>
    <t>Gujarat State Petronet</t>
  </si>
  <si>
    <t>INE246F01010</t>
  </si>
  <si>
    <t>Infinite Computer Solutions (India)</t>
  </si>
  <si>
    <t>INE486J01014</t>
  </si>
  <si>
    <t>Power Finance Corporation</t>
  </si>
  <si>
    <t>INE134E01011</t>
  </si>
  <si>
    <t>Ambuja Cements</t>
  </si>
  <si>
    <t>INE079A01024</t>
  </si>
  <si>
    <t>Jain Irrigation Systems</t>
  </si>
  <si>
    <t>INE175A01038</t>
  </si>
  <si>
    <t>Eros International Media</t>
  </si>
  <si>
    <t>INE416L01017</t>
  </si>
  <si>
    <t>DLF</t>
  </si>
  <si>
    <t>INE271C01023</t>
  </si>
  <si>
    <t>Gujarat State Fertilizers &amp; Chemicals</t>
  </si>
  <si>
    <t>INE026A01025</t>
  </si>
  <si>
    <t>Torrent Pharmaceuticals</t>
  </si>
  <si>
    <t>INE685A01028</t>
  </si>
  <si>
    <t>Pantaloon Retail (India)</t>
  </si>
  <si>
    <t>INE623B01027</t>
  </si>
  <si>
    <t>Dewan Housing Finance Corporation</t>
  </si>
  <si>
    <t>INE202B01012</t>
  </si>
  <si>
    <t>Indian Bank</t>
  </si>
  <si>
    <t>INE562A01011</t>
  </si>
  <si>
    <t>Tata Steel</t>
  </si>
  <si>
    <t>INE081A01012</t>
  </si>
  <si>
    <t>Great Offshore</t>
  </si>
  <si>
    <t>INE892H01017</t>
  </si>
  <si>
    <t>Hindustan Media Ventures</t>
  </si>
  <si>
    <t>INE871K01015</t>
  </si>
  <si>
    <t>Kalpataru Power Transmission</t>
  </si>
  <si>
    <t>INE220B01022</t>
  </si>
  <si>
    <t>INE151H01018</t>
  </si>
  <si>
    <t>Sangam Health Care Products</t>
  </si>
  <si>
    <t>INE431E01011</t>
  </si>
  <si>
    <t>Virtual Dynamics Software</t>
  </si>
  <si>
    <t>INE406B01019</t>
  </si>
  <si>
    <t>Noble Brothers Impex</t>
  </si>
  <si>
    <t>Balmer Lawrie Freight Container</t>
  </si>
  <si>
    <t>Mukerian Papers</t>
  </si>
  <si>
    <t>INE348C01011</t>
  </si>
  <si>
    <t>Crescent Finstock</t>
  </si>
  <si>
    <t>INE147E01013</t>
  </si>
  <si>
    <t>Precision Fasteners</t>
  </si>
  <si>
    <t>INE604A01011</t>
  </si>
  <si>
    <t>Total</t>
  </si>
  <si>
    <t>MONEY MARKET INSTRUMENT</t>
  </si>
  <si>
    <t>BONDS &amp; NCDs</t>
  </si>
  <si>
    <t>9.25% Dr. Reddy's Laboratories 24-Mar-2014</t>
  </si>
  <si>
    <t>INE089A08051</t>
  </si>
  <si>
    <t>Cash &amp; Cash Equivalents</t>
  </si>
  <si>
    <t>Net Receivable/Payable</t>
  </si>
  <si>
    <t>Grand Total</t>
  </si>
  <si>
    <t>All corporate ratings are assigned by rating agencies like CRISIL; CARE; ICRA; FITCH.</t>
  </si>
  <si>
    <t>* Total Exposure to illiquid securities is 0.00% of the portfolio;i.e. Rs.0.00 lakhs</t>
  </si>
  <si>
    <t>Principal Index Fund</t>
  </si>
  <si>
    <t>Larsen &amp; Toubro</t>
  </si>
  <si>
    <t>Construction Project</t>
  </si>
  <si>
    <t>INE018A01030</t>
  </si>
  <si>
    <t>Tata Consultancy Services</t>
  </si>
  <si>
    <t>INE467B01029</t>
  </si>
  <si>
    <t>Hindustan Unilever</t>
  </si>
  <si>
    <t>INE030A01027</t>
  </si>
  <si>
    <t>Oil &amp; Natural Gas Corporation</t>
  </si>
  <si>
    <t>INE213A01029</t>
  </si>
  <si>
    <t>Mahindra &amp; Mahindra</t>
  </si>
  <si>
    <t>INE101A01026</t>
  </si>
  <si>
    <t>Sun Pharmaceuticals Industries</t>
  </si>
  <si>
    <t>Minerals/Mining</t>
  </si>
  <si>
    <t>INE044A01036</t>
  </si>
  <si>
    <t>Bajaj Auto</t>
  </si>
  <si>
    <t>Industrial Capital Goods</t>
  </si>
  <si>
    <t>INE917I01010</t>
  </si>
  <si>
    <t>Kotak Mahindra Bank</t>
  </si>
  <si>
    <t>INE237A01028</t>
  </si>
  <si>
    <t>Coal India</t>
  </si>
  <si>
    <t>INE522F01014</t>
  </si>
  <si>
    <t>Grasim Industries</t>
  </si>
  <si>
    <t>INE047A01013</t>
  </si>
  <si>
    <t>Cipla</t>
  </si>
  <si>
    <t>INE059A01026</t>
  </si>
  <si>
    <t>NTPC</t>
  </si>
  <si>
    <t>INE733E01010</t>
  </si>
  <si>
    <t>Wipro</t>
  </si>
  <si>
    <t>INE075A01022</t>
  </si>
  <si>
    <t>Asian Paints</t>
  </si>
  <si>
    <t>INE021A01018</t>
  </si>
  <si>
    <t>Ultratech Cement</t>
  </si>
  <si>
    <t>INE481G01011</t>
  </si>
  <si>
    <t>Bharat Heavy Electricals</t>
  </si>
  <si>
    <t>INE257A01026</t>
  </si>
  <si>
    <t>Tata Power Company</t>
  </si>
  <si>
    <t>INE245A01021</t>
  </si>
  <si>
    <t>Hero MotoCorp</t>
  </si>
  <si>
    <t>INE158A01026</t>
  </si>
  <si>
    <t>Power Grid Corporation of India</t>
  </si>
  <si>
    <t>INE752E01010</t>
  </si>
  <si>
    <t>GAIL (India)</t>
  </si>
  <si>
    <t>INE129A01019</t>
  </si>
  <si>
    <t>Jindal Steel &amp; Power</t>
  </si>
  <si>
    <t>INE749A01030</t>
  </si>
  <si>
    <t>Hindalco Industries</t>
  </si>
  <si>
    <t>INE038A01020</t>
  </si>
  <si>
    <t>Lupin</t>
  </si>
  <si>
    <t>INE326A01037</t>
  </si>
  <si>
    <t>ACC</t>
  </si>
  <si>
    <t>INE012A01025</t>
  </si>
  <si>
    <t>Punjab National Bank</t>
  </si>
  <si>
    <t>INE160A01014</t>
  </si>
  <si>
    <t>Ranbaxy Laboratories</t>
  </si>
  <si>
    <t>INE015A01028</t>
  </si>
  <si>
    <t>Sesa Goa</t>
  </si>
  <si>
    <t>INE205A01025</t>
  </si>
  <si>
    <t>Reliance Infrastructure</t>
  </si>
  <si>
    <t>INE036A01016</t>
  </si>
  <si>
    <t>Siemens</t>
  </si>
  <si>
    <t>INE003A01024</t>
  </si>
  <si>
    <t>Principal Large Cap Fund</t>
  </si>
  <si>
    <t>Shree Cements</t>
  </si>
  <si>
    <t>INE070A01015</t>
  </si>
  <si>
    <t>Canara Bank</t>
  </si>
  <si>
    <t>INE476A01014</t>
  </si>
  <si>
    <t>LIC Housing Finance</t>
  </si>
  <si>
    <t>INE115A01026</t>
  </si>
  <si>
    <t>D.B.Corp</t>
  </si>
  <si>
    <t>INE950I01011</t>
  </si>
  <si>
    <t>Principal Dividend Yield Fund</t>
  </si>
  <si>
    <t>The Jammu &amp; Kashmir Bank</t>
  </si>
  <si>
    <t>INE168A01017</t>
  </si>
  <si>
    <t>Bajaj Holdings &amp; Investment</t>
  </si>
  <si>
    <t>INE118A01012</t>
  </si>
  <si>
    <t>VST Industries</t>
  </si>
  <si>
    <t>INE710A01016</t>
  </si>
  <si>
    <t>Gateway Distriparks</t>
  </si>
  <si>
    <t>INE852F01015</t>
  </si>
  <si>
    <t>Colgate Palmolive (India)</t>
  </si>
  <si>
    <t>INE259A01022</t>
  </si>
  <si>
    <t>National Buildings Construction Corporation</t>
  </si>
  <si>
    <t>INE095N01015</t>
  </si>
  <si>
    <t>Gujarat Industries Power Company</t>
  </si>
  <si>
    <t>INE162A01010</t>
  </si>
  <si>
    <t>Hinduja Ventures</t>
  </si>
  <si>
    <t>Paper</t>
  </si>
  <si>
    <t>INE353A01023</t>
  </si>
  <si>
    <t>Tata Global Beverages</t>
  </si>
  <si>
    <t>Textile - Cotton</t>
  </si>
  <si>
    <t>INE192A01025</t>
  </si>
  <si>
    <t>Cummins India</t>
  </si>
  <si>
    <t>INE298A01020</t>
  </si>
  <si>
    <t>Hindustan Petroleum Corporation</t>
  </si>
  <si>
    <t>INE094A01015</t>
  </si>
  <si>
    <t>Rural Electrification Corporation</t>
  </si>
  <si>
    <t>INE020B01018</t>
  </si>
  <si>
    <t>Hexaware Technologies</t>
  </si>
  <si>
    <t>INE093A01033</t>
  </si>
  <si>
    <t>Zensar Technologies</t>
  </si>
  <si>
    <t>INE520A01019</t>
  </si>
  <si>
    <t>Castrol India</t>
  </si>
  <si>
    <t>INE172A01019</t>
  </si>
  <si>
    <t>Repro India</t>
  </si>
  <si>
    <t>INE461B01014</t>
  </si>
  <si>
    <t>Kirloskar Oil Engines</t>
  </si>
  <si>
    <t>INE146L01010</t>
  </si>
  <si>
    <t>Tamil Nadu Newsprint &amp; Papers</t>
  </si>
  <si>
    <t>INE107A01015</t>
  </si>
  <si>
    <t>IDBI Bank</t>
  </si>
  <si>
    <t>INE008A01015</t>
  </si>
  <si>
    <t>Oil India</t>
  </si>
  <si>
    <t>INE274J01014</t>
  </si>
  <si>
    <t>Jagran Prakashan</t>
  </si>
  <si>
    <t>INE199G01027</t>
  </si>
  <si>
    <t>Karur Vysya Bank</t>
  </si>
  <si>
    <t>INE036D01010</t>
  </si>
  <si>
    <t>Mcleod Russel India</t>
  </si>
  <si>
    <t>INE942G01012</t>
  </si>
  <si>
    <t>Navneet Publications India</t>
  </si>
  <si>
    <t>INE060A01024</t>
  </si>
  <si>
    <t>Supreme Industries</t>
  </si>
  <si>
    <t>INE195A01028</t>
  </si>
  <si>
    <t>GlaxoSmithKline Pharmaceuticals</t>
  </si>
  <si>
    <t>INE159A01016</t>
  </si>
  <si>
    <t>Ashok Leyland</t>
  </si>
  <si>
    <t>INE208A01029</t>
  </si>
  <si>
    <t>V.S.T Tillers Tractors</t>
  </si>
  <si>
    <t>INE764D01017</t>
  </si>
  <si>
    <t>Volant Textile Mills</t>
  </si>
  <si>
    <t>INE962D01025</t>
  </si>
  <si>
    <t>Bharat Electronics</t>
  </si>
  <si>
    <t>INE263A01016</t>
  </si>
  <si>
    <t>Sandur  Laminates</t>
  </si>
  <si>
    <t>Crystal Cable Industries</t>
  </si>
  <si>
    <t>Tirrihannah  Company</t>
  </si>
  <si>
    <t>Minerava Holdings</t>
  </si>
  <si>
    <t>Apollo Tyres</t>
  </si>
  <si>
    <t>Principal Emerging Bluechip Fund</t>
  </si>
  <si>
    <t>GlaxoSmithKline Consumer Healthcare</t>
  </si>
  <si>
    <t>INE264A01014</t>
  </si>
  <si>
    <t>Amara Raja Batteries</t>
  </si>
  <si>
    <t>INE885A01032</t>
  </si>
  <si>
    <t>Godrej Consumer Products</t>
  </si>
  <si>
    <t>INE102D01028</t>
  </si>
  <si>
    <t>INE438A01022</t>
  </si>
  <si>
    <t>Sadbhav Engineering</t>
  </si>
  <si>
    <t>INE226H01026</t>
  </si>
  <si>
    <t>Yes Bank</t>
  </si>
  <si>
    <t>INE528G01019</t>
  </si>
  <si>
    <t>Eicher Motors</t>
  </si>
  <si>
    <t>INE066A01013</t>
  </si>
  <si>
    <t>Kaveri Seed Company</t>
  </si>
  <si>
    <t>INE455I01011</t>
  </si>
  <si>
    <t>Services</t>
  </si>
  <si>
    <t>Arvind</t>
  </si>
  <si>
    <t>INE034A01011</t>
  </si>
  <si>
    <t>Aditya Birla Nuvo</t>
  </si>
  <si>
    <t>INE069A01017</t>
  </si>
  <si>
    <t>Max India</t>
  </si>
  <si>
    <t>INE180A01020</t>
  </si>
  <si>
    <t>Spicejet</t>
  </si>
  <si>
    <t>INE285B01017</t>
  </si>
  <si>
    <t>Supreme Infrastructure India</t>
  </si>
  <si>
    <t>INE550H01011</t>
  </si>
  <si>
    <t>Satyam Computer Services</t>
  </si>
  <si>
    <t>INE275A01028</t>
  </si>
  <si>
    <t>Petronet LNG</t>
  </si>
  <si>
    <t>INE347G01014</t>
  </si>
  <si>
    <t>Glenmark Pharmaceuticals</t>
  </si>
  <si>
    <t>INE935A01035</t>
  </si>
  <si>
    <t>KEC International</t>
  </si>
  <si>
    <t>INE389H01022</t>
  </si>
  <si>
    <t>Bata India</t>
  </si>
  <si>
    <t>INE176A01010</t>
  </si>
  <si>
    <t>Graphite India</t>
  </si>
  <si>
    <t>INE371A01025</t>
  </si>
  <si>
    <t>Principal Personal Tax Saver Fund</t>
  </si>
  <si>
    <t>Telecom - Equipment &amp; Accessories</t>
  </si>
  <si>
    <t>Punjab Wireless Systems</t>
  </si>
  <si>
    <t>INE181A01010</t>
  </si>
  <si>
    <t>Principal Smart Equity Fund</t>
  </si>
  <si>
    <t>ICRA A1+</t>
  </si>
  <si>
    <t>Commercial Paper**</t>
  </si>
  <si>
    <t>Cholamandalam Investment and Finance Company 24-Dec-2012</t>
  </si>
  <si>
    <t>INE121A14GJ7</t>
  </si>
  <si>
    <t>Fullerton India Credit Company 29-Mar-2013</t>
  </si>
  <si>
    <t>INE535H14BU1</t>
  </si>
  <si>
    <t>0% Tata Capital Financial Services 30-Jun-2015</t>
  </si>
  <si>
    <t>INE306N07021</t>
  </si>
  <si>
    <t>Principal Tax Savings Fund</t>
  </si>
  <si>
    <t>Principal Global Opportunities Fund</t>
  </si>
  <si>
    <t>Mutual Funds</t>
  </si>
  <si>
    <t>Certificate of Deposit**</t>
  </si>
  <si>
    <t>ICICI Bank 21-Feb-2013</t>
  </si>
  <si>
    <t>INE090A16SO4</t>
  </si>
  <si>
    <t>State Bank of Patiala 24-Dec-2012</t>
  </si>
  <si>
    <t>INE652A16DA2</t>
  </si>
  <si>
    <t>Andhra Bank 28-Mar-2013</t>
  </si>
  <si>
    <t>INE434A16BP7</t>
  </si>
  <si>
    <t>Oriental Bank of Commerce 06-Jun-2013</t>
  </si>
  <si>
    <t>CRISIL A1+</t>
  </si>
  <si>
    <t>INE141A16HQ3</t>
  </si>
  <si>
    <t>State Bank of Hyderabad 14-Dec-2012</t>
  </si>
  <si>
    <t>CARE A1+</t>
  </si>
  <si>
    <t>INE649A16BX4</t>
  </si>
  <si>
    <t>IndusInd Bank 07-Dec-2012</t>
  </si>
  <si>
    <t>ICRA AA</t>
  </si>
  <si>
    <t>INE095A16GL4</t>
  </si>
  <si>
    <t>SOV</t>
  </si>
  <si>
    <t>CESC 28-Dec-2012</t>
  </si>
  <si>
    <t>INE486A14594</t>
  </si>
  <si>
    <t>Srei Equipment Finance 04-Dec-2012</t>
  </si>
  <si>
    <t>INE881J14BR1</t>
  </si>
  <si>
    <t>Godrej Industries 07-Dec-2012</t>
  </si>
  <si>
    <t>INE233A14AF1</t>
  </si>
  <si>
    <t>Indian Oil Corporation 27-Dec-2012</t>
  </si>
  <si>
    <t>INE242A14DF6</t>
  </si>
  <si>
    <t>JM Financial Products 31-Jan-2013</t>
  </si>
  <si>
    <t>INE523H14IQ0</t>
  </si>
  <si>
    <t>Kotak Commodity Services 06-Mar-2013</t>
  </si>
  <si>
    <t>INE410J14074</t>
  </si>
  <si>
    <t>HCL Infosystems 07-Feb-2013</t>
  </si>
  <si>
    <t>INE236A14DV5</t>
  </si>
  <si>
    <t>Dewan Housing Finance Corporation 18-Mar-2013</t>
  </si>
  <si>
    <t>INE202B14544</t>
  </si>
  <si>
    <t>IL&amp;FS Financial Services 19-Dec-2013</t>
  </si>
  <si>
    <t>INE121H14790</t>
  </si>
  <si>
    <t>Fullerton India Credit Company 02-Jul-2013</t>
  </si>
  <si>
    <t>INE535H14CK0</t>
  </si>
  <si>
    <t>INE916D14JZ4</t>
  </si>
  <si>
    <t>Fullerton India Credit Company 28-Dec-2012</t>
  </si>
  <si>
    <t>INE535H14BL0</t>
  </si>
  <si>
    <t>Treasury Bill</t>
  </si>
  <si>
    <t>TBILL 91 DAY 11-Jan-2013</t>
  </si>
  <si>
    <t>10% Jindal Power 30-July-2014</t>
  </si>
  <si>
    <t>INE720G08058</t>
  </si>
  <si>
    <t>CRISIL AAA</t>
  </si>
  <si>
    <t>9.85%Housing Development Finance Corporation 05-Jun-2015</t>
  </si>
  <si>
    <t>INE001A07IL7</t>
  </si>
  <si>
    <t>0% Sundaram Finance 30-Mar-2015</t>
  </si>
  <si>
    <t>INE660A07HR9</t>
  </si>
  <si>
    <t>7.40% Indian Oil Corporation 15-Sep-2015</t>
  </si>
  <si>
    <t>INE242A07181</t>
  </si>
  <si>
    <t>Principal Government Securities Fund</t>
  </si>
  <si>
    <t>TBILL 91 DAY 18-Jan-2013</t>
  </si>
  <si>
    <t>CENTRAL GOVERNMENT SECURITIES</t>
  </si>
  <si>
    <t>IN0020120047</t>
  </si>
  <si>
    <t>08.97% Government of India Security 05-Dec-2030</t>
  </si>
  <si>
    <t>IN0020110055</t>
  </si>
  <si>
    <t>09.15% Government of India Security 14-Nov-2024</t>
  </si>
  <si>
    <t>IN0020110048</t>
  </si>
  <si>
    <t>08.33% Government of India Security 09-July-2026</t>
  </si>
  <si>
    <t>IN0020120039</t>
  </si>
  <si>
    <t>08.19% Government of India Security 16-Jan-2020</t>
  </si>
  <si>
    <t>IN0020110071</t>
  </si>
  <si>
    <t>08.07% Government of India Security 03-Jul-2017</t>
  </si>
  <si>
    <t>IN0020120021</t>
  </si>
  <si>
    <t>08.29% Government of India Security 07-May-2016</t>
  </si>
  <si>
    <t>IN0020042019</t>
  </si>
  <si>
    <t>07.02% Government of India Security 17-Aug-2016</t>
  </si>
  <si>
    <t>IN0020090059</t>
  </si>
  <si>
    <t>Principal Income Fund - Long Term Plan</t>
  </si>
  <si>
    <t>ICRA AAA</t>
  </si>
  <si>
    <t>CARE AAA</t>
  </si>
  <si>
    <t>9.40% Nabard 01-Aug-2016</t>
  </si>
  <si>
    <t>INE261F09HN0</t>
  </si>
  <si>
    <t>9.76% LIC Housing Finance 11-Dec-2014</t>
  </si>
  <si>
    <t>INE115A07CR5</t>
  </si>
  <si>
    <t>INE001A07JB6</t>
  </si>
  <si>
    <t>9.75% Housing Development Finance Corporation 08-Mar-2016</t>
  </si>
  <si>
    <t>INE001A07GI7</t>
  </si>
  <si>
    <t>9.15% ICICI Bank 21-Apr-2013</t>
  </si>
  <si>
    <t>INE090A08NJ2</t>
  </si>
  <si>
    <t>11.10% Fullerton India Credit Company 04-Sep-2015</t>
  </si>
  <si>
    <t>INE535H07191</t>
  </si>
  <si>
    <t>10.6729%Cholamandalam Investment and Finance Company 27-Dec-2013</t>
  </si>
  <si>
    <t>INE121A07EQ1</t>
  </si>
  <si>
    <t>Principal Bank CD Fund</t>
  </si>
  <si>
    <t>IDBI Bank 27-Jun-2013</t>
  </si>
  <si>
    <t>INE008A16LS2</t>
  </si>
  <si>
    <t>ICICI Bank 28-Jun-2013</t>
  </si>
  <si>
    <t>INE090A16VC3</t>
  </si>
  <si>
    <t>Principal Income Fund - Short Term Plan</t>
  </si>
  <si>
    <t>HCL Infosystems 20-Feb-2013</t>
  </si>
  <si>
    <t>INE236A14DX1</t>
  </si>
  <si>
    <t>CRISIL AA+</t>
  </si>
  <si>
    <t>CRISIL AA</t>
  </si>
  <si>
    <t>8.85% Power Finance Corporation 15-Oct-2014</t>
  </si>
  <si>
    <t>INE134E08EY8</t>
  </si>
  <si>
    <t>0% Bajaj Finance 30-Mar-2015</t>
  </si>
  <si>
    <t>INE296A07732</t>
  </si>
  <si>
    <t>11.45% Reliance Industries 25-Nov-2013</t>
  </si>
  <si>
    <t>INE002A07718</t>
  </si>
  <si>
    <t>9.44% IDFC 29-Aug-2014</t>
  </si>
  <si>
    <t>INE043D07CF8</t>
  </si>
  <si>
    <t>9.60% Housing Development Finance Corporation 06-Aug-2014</t>
  </si>
  <si>
    <t>INE001A07IZ7</t>
  </si>
  <si>
    <t>2% Tata Motors 31-Mar-2014</t>
  </si>
  <si>
    <t>INE155A07185</t>
  </si>
  <si>
    <t>9.14% Exim Bank 01-Aug-2022</t>
  </si>
  <si>
    <t>INE514E08BJ8</t>
  </si>
  <si>
    <t>9.25% Rural Electrification Corporation 27-Aug-2017</t>
  </si>
  <si>
    <t>INE020B08773</t>
  </si>
  <si>
    <t>10.75% Fullerton India Credit Company 28-Aug-2014</t>
  </si>
  <si>
    <t>INE535H07183</t>
  </si>
  <si>
    <t>8.45% Exim Bank 08-Sep-2015</t>
  </si>
  <si>
    <t>INE514E08811</t>
  </si>
  <si>
    <t>9.68% Tata Sons 14-Aug-2017</t>
  </si>
  <si>
    <t>INE895D08501</t>
  </si>
  <si>
    <t>9.75% Shriram Equipment Finance 25-July-2014</t>
  </si>
  <si>
    <t>INE468M07146</t>
  </si>
  <si>
    <t>Principal Retail Equity Savings Fund</t>
  </si>
  <si>
    <t>Hindustan Construction Company</t>
  </si>
  <si>
    <t>INE549A01026</t>
  </si>
  <si>
    <t>NCC</t>
  </si>
  <si>
    <t>INE868B01028</t>
  </si>
  <si>
    <t>Principal Debt Savings Fund - MIP Plan</t>
  </si>
  <si>
    <t>9.08% State Bank of Mysore 16-Jan-2023</t>
  </si>
  <si>
    <t>INE651A09064</t>
  </si>
  <si>
    <t>10.90% Power Grid Corporation of India 21-Jun-2015</t>
  </si>
  <si>
    <t>INE752E07116</t>
  </si>
  <si>
    <t>10.6723% Cholamandalam Investment and Finance Company 26-Dec-2013</t>
  </si>
  <si>
    <t>INE121A07EP3</t>
  </si>
  <si>
    <t>10.30% Tata Sons 23-Apr-2014</t>
  </si>
  <si>
    <t>INE895D08196</t>
  </si>
  <si>
    <t>Principal Index Fund - Growth Plan</t>
  </si>
  <si>
    <t>INF173K01AG2</t>
  </si>
  <si>
    <t>Principal Balanced Fund</t>
  </si>
  <si>
    <t>Principal Cash Management Fund</t>
  </si>
  <si>
    <t>The Federal Bank 04-Dec-2012</t>
  </si>
  <si>
    <t>INE171A16DU1</t>
  </si>
  <si>
    <t>Bank of Maharashtra 03-Dec-2012</t>
  </si>
  <si>
    <t>INE457A16BF9</t>
  </si>
  <si>
    <t>State Bank of Bikaner &amp; Jaipur 26-Dec-2012</t>
  </si>
  <si>
    <t>INE648A16DK9</t>
  </si>
  <si>
    <t>State Bank of Patiala 14-Dec-2012</t>
  </si>
  <si>
    <t>INE652A16CZ1</t>
  </si>
  <si>
    <t>Syndicate Bank 20-Dec-2012</t>
  </si>
  <si>
    <t>INE667A16842</t>
  </si>
  <si>
    <t>Syndicate Bank 24-Dec-2012</t>
  </si>
  <si>
    <t>INE667A16891</t>
  </si>
  <si>
    <t>Canara Bank 27-Dec-2012</t>
  </si>
  <si>
    <t>INE476A16FP9</t>
  </si>
  <si>
    <t>State Bank of Patiala 13-Dec-2012</t>
  </si>
  <si>
    <t>INE652A16CW8</t>
  </si>
  <si>
    <t>INE008A16IN9</t>
  </si>
  <si>
    <t>State Bank of Hyderabad 26-Dec-2012</t>
  </si>
  <si>
    <t>INE649A16BY2</t>
  </si>
  <si>
    <t>Central Bank of India 28-Dec-2012</t>
  </si>
  <si>
    <t>INE483A16BZ3</t>
  </si>
  <si>
    <t>Axis Bank 04-Dec-2012</t>
  </si>
  <si>
    <t>INE238A16LI6</t>
  </si>
  <si>
    <t>IDBI Bank  26-Dec-2012</t>
  </si>
  <si>
    <t>INE008A16IP4</t>
  </si>
  <si>
    <t>INE683A16575</t>
  </si>
  <si>
    <t>Dewan Housing Finance Corporation 04-Dec-2012</t>
  </si>
  <si>
    <t>INE202B14536</t>
  </si>
  <si>
    <t>Godrej Agrovat 03-Dec-2012</t>
  </si>
  <si>
    <t>INE850D14645</t>
  </si>
  <si>
    <t>Magma Fincorp 04-Dec-2012</t>
  </si>
  <si>
    <t>INE511C14GF3</t>
  </si>
  <si>
    <t>ECL Finance 05-Dec-2012</t>
  </si>
  <si>
    <t>INE804I14DC3</t>
  </si>
  <si>
    <t>India Infoline Finance 21-Dec-2012</t>
  </si>
  <si>
    <t>INE866I14DW0</t>
  </si>
  <si>
    <t>India Infoline Finance 29-Jan-2013</t>
  </si>
  <si>
    <t>INE866I14ED8</t>
  </si>
  <si>
    <t>Edelweiss Financial Services 05-Dec-2012</t>
  </si>
  <si>
    <t>INE532F14IY9</t>
  </si>
  <si>
    <t>Magma Fincorp 07-Dec-2012</t>
  </si>
  <si>
    <t>INE511C14GE6</t>
  </si>
  <si>
    <t>Jagran Prakashan 01-Feb-2013</t>
  </si>
  <si>
    <t>INE199G14525</t>
  </si>
  <si>
    <t>Indian Oil Corporation 05-Dec-2012</t>
  </si>
  <si>
    <t>INE242A14CY9</t>
  </si>
  <si>
    <t>CBLO / Reverse Repo Investments</t>
  </si>
  <si>
    <t>Principal Retail Money Manager Fund</t>
  </si>
  <si>
    <t>Principal Fixed Maturity Plan-Series A4</t>
  </si>
  <si>
    <t>Cholamandalam Investment and Finance Company 29-Mar-2013</t>
  </si>
  <si>
    <t>INE121A14FN1</t>
  </si>
  <si>
    <t>First Blue Home Finance 29-Mar-2013</t>
  </si>
  <si>
    <t>INE564G14751</t>
  </si>
  <si>
    <t>TGS Investment &amp; Trade 29-Mar-2013</t>
  </si>
  <si>
    <t>INE597H14650</t>
  </si>
  <si>
    <t>Fullerton India Credit Company 01-Apr-2013</t>
  </si>
  <si>
    <t>INE535H14BS5</t>
  </si>
  <si>
    <t>STCI Finance 29-Mar-2013</t>
  </si>
  <si>
    <t>INE020E14825</t>
  </si>
  <si>
    <t>CARE AA+</t>
  </si>
  <si>
    <t>0% Sundaram BNP Paribas Home Finance 28-Sep-2015</t>
  </si>
  <si>
    <t>INE667F07AF3</t>
  </si>
  <si>
    <t>9.40% Nabard 31-July-2015</t>
  </si>
  <si>
    <t>INE261F09HF6</t>
  </si>
  <si>
    <t>0% IDFC 28-Sep-2015</t>
  </si>
  <si>
    <t>INE043D07CV5</t>
  </si>
  <si>
    <t>Principal PNB FMP - Series B1</t>
  </si>
  <si>
    <t>Axis Bank 28-Jun-2013</t>
  </si>
  <si>
    <t>INE238A16QL9</t>
  </si>
  <si>
    <t>**Thinly traded/Non traded securities and illiquid securities as defined in SEBI Regulations and Guidelines.</t>
  </si>
  <si>
    <t>*** Value below 0.01% of NAV</t>
  </si>
  <si>
    <t>$$ lliquid securities</t>
  </si>
  <si>
    <t>Listed / awaiting listing on the stock exchanges**</t>
  </si>
  <si>
    <t>Quantity</t>
  </si>
  <si>
    <t>Mile Stone Global**</t>
  </si>
  <si>
    <t>-</t>
  </si>
  <si>
    <t>Privately Placed / Unlisted $$</t>
  </si>
  <si>
    <t>***</t>
  </si>
  <si>
    <t># Valued at Nil as these equity shares have been pending under objection for considerable period of time.</t>
  </si>
  <si>
    <t>~~ The shares have been acquired on account of merger of Principal Equity Fund with Principal Dividend Yield Fund.</t>
  </si>
  <si>
    <t>Privately Placed / Unlisted $$~~</t>
  </si>
  <si>
    <t>Apollo Tyres $$#</t>
  </si>
  <si>
    <t>Lloyds Steel Industries $$#</t>
  </si>
  <si>
    <t>INE292A01015</t>
  </si>
  <si>
    <t>Overseas ETF</t>
  </si>
  <si>
    <t>Units of Mutual Fund / Units Trust</t>
  </si>
  <si>
    <t>Principal Global Investors Fund - Emerging Markets Equity Fund</t>
  </si>
  <si>
    <t>IE0002492902</t>
  </si>
  <si>
    <t>Privately Placed / Unlisted **</t>
  </si>
  <si>
    <t>Kotak Mahindra Prime 28-Dec-2012</t>
  </si>
  <si>
    <t>IN002012X024</t>
  </si>
  <si>
    <t>08.20% Government of India Security 24-Sep-2025</t>
  </si>
  <si>
    <t>9.60% Housing Development Finance Corporation 07-Aug-2015</t>
  </si>
  <si>
    <t>Mutual Fund Units</t>
  </si>
  <si>
    <t>Principal Debt Savings Fund - Retail Plan</t>
  </si>
  <si>
    <t>Principal Debt Opportunties Fund-Conservative Plan</t>
  </si>
  <si>
    <t>Principal Debt Opportunities Fund-Corporate Bond Plan</t>
  </si>
  <si>
    <t xml:space="preserve">PRINCIPAL PNB FMP - SERIES B2 </t>
  </si>
  <si>
    <t>IDBI Bank 20-Dec-2012</t>
  </si>
  <si>
    <t>The South Indian Bank 13-Dec-2012</t>
  </si>
  <si>
    <t xml:space="preserve">Western Paques (India)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</si>
</sst>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  <numFmt numFmtId="167" formatCode="_(* #,##0.0_);_(* \(#,##0.0\);_(* &quot;-&quot;??_);_(@_)"/>
    <numFmt numFmtId="168" formatCode="_(* #,##0_);_(* \(#,##0\);_(* &quot;-&quot;??_);_(@_)"/>
    <numFmt numFmtId="169" formatCode="#,##0.000000_);\(#,##0.000000\)"/>
    <numFmt numFmtId="170" formatCode="0.00000%"/>
    <numFmt numFmtId="171" formatCode="0.000%"/>
    <numFmt numFmtId="172" formatCode="0.0000%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4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4" fontId="7" fillId="0" borderId="1" xfId="0" applyNumberFormat="1" applyFont="1" applyFill="1" applyBorder="1" applyAlignment="1"/>
    <xf numFmtId="165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0" fontId="12" fillId="3" borderId="0" xfId="3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Fill="1"/>
    <xf numFmtId="10" fontId="10" fillId="0" borderId="2" xfId="3" applyNumberFormat="1" applyFont="1" applyFill="1" applyBorder="1" applyAlignment="1">
      <alignment horizontal="right"/>
    </xf>
    <xf numFmtId="10" fontId="5" fillId="2" borderId="2" xfId="3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166" fontId="5" fillId="0" borderId="0" xfId="1" applyNumberFormat="1" applyFont="1" applyFill="1" applyBorder="1" applyAlignment="1">
      <alignment horizontal="center" vertical="top" wrapText="1"/>
    </xf>
    <xf numFmtId="43" fontId="5" fillId="0" borderId="0" xfId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/>
    <xf numFmtId="166" fontId="13" fillId="0" borderId="0" xfId="0" applyNumberFormat="1" applyFont="1" applyFill="1" applyBorder="1"/>
    <xf numFmtId="0" fontId="13" fillId="0" borderId="0" xfId="0" applyFont="1" applyFill="1" applyBorder="1"/>
    <xf numFmtId="43" fontId="11" fillId="0" borderId="1" xfId="1" applyFont="1" applyFill="1" applyBorder="1" applyAlignment="1">
      <alignment horizontal="center" vertical="top" wrapText="1"/>
    </xf>
    <xf numFmtId="43" fontId="11" fillId="0" borderId="0" xfId="1" applyFont="1" applyFill="1" applyBorder="1" applyAlignment="1">
      <alignment horizontal="center" vertical="top" wrapText="1"/>
    </xf>
    <xf numFmtId="10" fontId="13" fillId="2" borderId="0" xfId="3" applyNumberFormat="1" applyFont="1" applyFill="1"/>
    <xf numFmtId="10" fontId="0" fillId="0" borderId="0" xfId="3" applyNumberFormat="1" applyFont="1" applyFill="1" applyBorder="1"/>
    <xf numFmtId="43" fontId="0" fillId="0" borderId="0" xfId="1" applyFont="1"/>
    <xf numFmtId="167" fontId="0" fillId="0" borderId="0" xfId="1" applyNumberFormat="1" applyFont="1"/>
    <xf numFmtId="167" fontId="12" fillId="3" borderId="0" xfId="1" applyNumberFormat="1" applyFont="1" applyFill="1"/>
    <xf numFmtId="168" fontId="0" fillId="0" borderId="0" xfId="1" applyNumberFormat="1" applyFont="1"/>
    <xf numFmtId="169" fontId="0" fillId="0" borderId="0" xfId="0" applyNumberFormat="1"/>
    <xf numFmtId="10" fontId="0" fillId="0" borderId="0" xfId="3" applyNumberFormat="1" applyFont="1"/>
    <xf numFmtId="10" fontId="12" fillId="0" borderId="0" xfId="3" applyNumberFormat="1" applyFont="1" applyBorder="1" applyAlignment="1">
      <alignment horizontal="left" vertical="top"/>
    </xf>
    <xf numFmtId="10" fontId="12" fillId="0" borderId="0" xfId="3" applyNumberFormat="1" applyFont="1" applyFill="1" applyBorder="1"/>
    <xf numFmtId="39" fontId="0" fillId="0" borderId="0" xfId="0" applyNumberFormat="1" applyFill="1" applyBorder="1"/>
    <xf numFmtId="10" fontId="0" fillId="0" borderId="0" xfId="0" applyNumberFormat="1" applyFill="1" applyBorder="1"/>
    <xf numFmtId="39" fontId="12" fillId="0" borderId="0" xfId="0" applyNumberFormat="1" applyFont="1" applyFill="1" applyBorder="1"/>
    <xf numFmtId="10" fontId="4" fillId="0" borderId="0" xfId="0" applyNumberFormat="1" applyFont="1" applyAlignment="1">
      <alignment horizontal="right"/>
    </xf>
    <xf numFmtId="10" fontId="12" fillId="0" borderId="0" xfId="0" applyNumberFormat="1" applyFont="1" applyFill="1" applyBorder="1"/>
    <xf numFmtId="168" fontId="4" fillId="0" borderId="0" xfId="1" applyNumberFormat="1" applyFont="1"/>
    <xf numFmtId="2" fontId="0" fillId="0" borderId="0" xfId="0" applyNumberFormat="1"/>
    <xf numFmtId="39" fontId="2" fillId="0" borderId="0" xfId="0" applyNumberFormat="1" applyFont="1"/>
    <xf numFmtId="10" fontId="2" fillId="0" borderId="0" xfId="0" applyNumberFormat="1" applyFont="1"/>
    <xf numFmtId="166" fontId="2" fillId="0" borderId="0" xfId="0" applyNumberFormat="1" applyFont="1" applyFill="1" applyBorder="1"/>
    <xf numFmtId="0" fontId="2" fillId="0" borderId="0" xfId="0" applyFont="1" applyFill="1" applyBorder="1"/>
    <xf numFmtId="10" fontId="2" fillId="0" borderId="0" xfId="3" applyNumberFormat="1" applyFont="1"/>
    <xf numFmtId="168" fontId="0" fillId="0" borderId="0" xfId="0" applyNumberFormat="1"/>
    <xf numFmtId="170" fontId="0" fillId="0" borderId="0" xfId="3" applyNumberFormat="1" applyFont="1" applyFill="1" applyBorder="1"/>
    <xf numFmtId="4" fontId="0" fillId="0" borderId="0" xfId="0" applyNumberFormat="1" applyFill="1" applyBorder="1"/>
    <xf numFmtId="171" fontId="0" fillId="0" borderId="0" xfId="3" applyNumberFormat="1" applyFont="1" applyFill="1" applyBorder="1"/>
    <xf numFmtId="172" fontId="0" fillId="0" borderId="0" xfId="3" applyNumberFormat="1" applyFont="1" applyFill="1" applyBorder="1"/>
    <xf numFmtId="4" fontId="12" fillId="0" borderId="0" xfId="0" applyNumberFormat="1" applyFont="1" applyFill="1" applyBorder="1"/>
    <xf numFmtId="0" fontId="1" fillId="0" borderId="0" xfId="0" applyFont="1"/>
    <xf numFmtId="0" fontId="6" fillId="2" borderId="1" xfId="0" applyFont="1" applyFill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selection activeCell="D8" sqref="D8"/>
    </sheetView>
  </sheetViews>
  <sheetFormatPr defaultColWidth="9.140625" defaultRowHeight="12.75" x14ac:dyDescent="0.2"/>
  <cols>
    <col min="1" max="1" width="48" customWidth="1"/>
    <col min="2" max="2" width="22.42578125" customWidth="1"/>
    <col min="3" max="3" width="26.140625" customWidth="1"/>
    <col min="4" max="4" width="15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6.140625" customWidth="1"/>
    <col min="10" max="10" width="9.140625" style="41" customWidth="1"/>
    <col min="11" max="11" width="14.7109375" style="24" customWidth="1"/>
  </cols>
  <sheetData>
    <row r="1" spans="1:11" ht="18.75" x14ac:dyDescent="0.2">
      <c r="A1" s="63" t="s">
        <v>0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9</v>
      </c>
      <c r="B9" t="s">
        <v>11</v>
      </c>
      <c r="C9" t="s">
        <v>10</v>
      </c>
      <c r="D9" s="39">
        <v>166631</v>
      </c>
      <c r="E9" s="10">
        <v>1832.6910539999999</v>
      </c>
      <c r="F9" s="11">
        <v>6.5338464706127974E-2</v>
      </c>
      <c r="G9" s="35"/>
    </row>
    <row r="10" spans="1:11" ht="12.75" customHeight="1" x14ac:dyDescent="0.2">
      <c r="A10" t="s">
        <v>12</v>
      </c>
      <c r="B10" t="s">
        <v>15</v>
      </c>
      <c r="C10" t="s">
        <v>13</v>
      </c>
      <c r="D10" s="39">
        <v>450395</v>
      </c>
      <c r="E10" s="10">
        <v>1344.429075</v>
      </c>
      <c r="F10" s="11">
        <v>4.7931118272801797E-2</v>
      </c>
      <c r="G10" s="35"/>
      <c r="I10" s="12"/>
      <c r="J10" s="42"/>
    </row>
    <row r="11" spans="1:11" ht="12.75" customHeight="1" x14ac:dyDescent="0.2">
      <c r="A11" t="s">
        <v>16</v>
      </c>
      <c r="B11" t="s">
        <v>18</v>
      </c>
      <c r="C11" t="s">
        <v>17</v>
      </c>
      <c r="D11" s="39">
        <v>53330</v>
      </c>
      <c r="E11" s="10">
        <v>1299.572105</v>
      </c>
      <c r="F11" s="11">
        <v>4.6331893163489485E-2</v>
      </c>
      <c r="G11" s="35"/>
      <c r="I11" s="11"/>
    </row>
    <row r="12" spans="1:11" ht="12.75" customHeight="1" x14ac:dyDescent="0.2">
      <c r="A12" t="s">
        <v>19</v>
      </c>
      <c r="B12" t="s">
        <v>21</v>
      </c>
      <c r="C12" t="s">
        <v>20</v>
      </c>
      <c r="D12" s="39">
        <v>156464</v>
      </c>
      <c r="E12" s="10">
        <v>1241.8547679999999</v>
      </c>
      <c r="F12" s="11">
        <v>4.4274174718105401E-2</v>
      </c>
      <c r="G12" s="35"/>
      <c r="I12" s="11"/>
      <c r="K12" s="11"/>
    </row>
    <row r="13" spans="1:11" ht="12.75" customHeight="1" x14ac:dyDescent="0.2">
      <c r="A13" t="s">
        <v>22</v>
      </c>
      <c r="B13" t="s">
        <v>24</v>
      </c>
      <c r="C13" t="s">
        <v>10</v>
      </c>
      <c r="D13" s="39">
        <v>139090</v>
      </c>
      <c r="E13" s="10">
        <v>979.124055</v>
      </c>
      <c r="F13" s="11">
        <v>3.4907390621517383E-2</v>
      </c>
      <c r="G13" s="35"/>
      <c r="I13" s="11"/>
      <c r="K13" s="11"/>
    </row>
    <row r="14" spans="1:11" ht="12.75" customHeight="1" x14ac:dyDescent="0.2">
      <c r="A14" t="s">
        <v>25</v>
      </c>
      <c r="B14" t="s">
        <v>27</v>
      </c>
      <c r="C14" t="s">
        <v>26</v>
      </c>
      <c r="D14" s="39">
        <v>181824</v>
      </c>
      <c r="E14" s="10">
        <v>958.30339200000003</v>
      </c>
      <c r="F14" s="11">
        <v>3.4165099578182763E-2</v>
      </c>
      <c r="G14" s="35"/>
      <c r="I14" s="11"/>
      <c r="K14" s="11"/>
    </row>
    <row r="15" spans="1:11" ht="12.75" customHeight="1" x14ac:dyDescent="0.2">
      <c r="A15" t="s">
        <v>28</v>
      </c>
      <c r="B15" t="s">
        <v>29</v>
      </c>
      <c r="C15" t="s">
        <v>23</v>
      </c>
      <c r="D15" s="39">
        <v>48526</v>
      </c>
      <c r="E15" s="10">
        <v>882.88204399999995</v>
      </c>
      <c r="F15" s="11">
        <v>3.1476203883716955E-2</v>
      </c>
      <c r="G15" s="35"/>
      <c r="I15" s="11"/>
      <c r="K15" s="11"/>
    </row>
    <row r="16" spans="1:11" ht="12.75" customHeight="1" x14ac:dyDescent="0.2">
      <c r="A16" t="s">
        <v>30</v>
      </c>
      <c r="B16" t="s">
        <v>32</v>
      </c>
      <c r="C16" t="s">
        <v>10</v>
      </c>
      <c r="D16" s="39">
        <v>39846</v>
      </c>
      <c r="E16" s="10">
        <v>864.777738</v>
      </c>
      <c r="F16" s="11">
        <v>3.0830755456373926E-2</v>
      </c>
      <c r="G16" s="35"/>
      <c r="I16" s="11"/>
      <c r="K16" s="11"/>
    </row>
    <row r="17" spans="1:11" ht="12.75" customHeight="1" x14ac:dyDescent="0.2">
      <c r="A17" t="s">
        <v>33</v>
      </c>
      <c r="B17" t="s">
        <v>35</v>
      </c>
      <c r="C17" t="s">
        <v>34</v>
      </c>
      <c r="D17" s="39">
        <v>57278</v>
      </c>
      <c r="E17" s="10">
        <v>844.19180300000005</v>
      </c>
      <c r="F17" s="11">
        <v>3.0096832854141296E-2</v>
      </c>
      <c r="G17" s="35"/>
      <c r="I17" s="11"/>
      <c r="K17" s="11"/>
    </row>
    <row r="18" spans="1:11" ht="12.75" customHeight="1" x14ac:dyDescent="0.2">
      <c r="A18" t="s">
        <v>36</v>
      </c>
      <c r="B18" t="s">
        <v>38</v>
      </c>
      <c r="C18" t="s">
        <v>13</v>
      </c>
      <c r="D18" s="39">
        <v>39942</v>
      </c>
      <c r="E18" s="10">
        <v>797.32220400000006</v>
      </c>
      <c r="F18" s="11">
        <v>2.8425854194989796E-2</v>
      </c>
      <c r="G18" s="35"/>
      <c r="I18" s="11"/>
      <c r="K18" s="11"/>
    </row>
    <row r="19" spans="1:11" ht="12.75" customHeight="1" x14ac:dyDescent="0.2">
      <c r="A19" t="s">
        <v>39</v>
      </c>
      <c r="B19" t="s">
        <v>42</v>
      </c>
      <c r="C19" t="s">
        <v>40</v>
      </c>
      <c r="D19" s="39">
        <v>375850</v>
      </c>
      <c r="E19" s="10">
        <v>655.10654999999997</v>
      </c>
      <c r="F19" s="11">
        <v>2.3355631110058474E-2</v>
      </c>
      <c r="G19" s="35"/>
      <c r="I19" s="11"/>
      <c r="K19" s="11"/>
    </row>
    <row r="20" spans="1:11" ht="12.75" customHeight="1" x14ac:dyDescent="0.2">
      <c r="A20" t="s">
        <v>43</v>
      </c>
      <c r="B20" t="s">
        <v>44</v>
      </c>
      <c r="C20" t="s">
        <v>17</v>
      </c>
      <c r="D20" s="39">
        <v>94800</v>
      </c>
      <c r="E20" s="10">
        <v>622.36199999999997</v>
      </c>
      <c r="F20" s="11">
        <v>2.2188233790241013E-2</v>
      </c>
      <c r="G20" s="35"/>
      <c r="I20" s="11"/>
      <c r="K20" s="11"/>
    </row>
    <row r="21" spans="1:11" ht="12.75" customHeight="1" x14ac:dyDescent="0.2">
      <c r="A21" t="s">
        <v>45</v>
      </c>
      <c r="B21" t="s">
        <v>48</v>
      </c>
      <c r="C21" t="s">
        <v>46</v>
      </c>
      <c r="D21" s="39">
        <v>190130</v>
      </c>
      <c r="E21" s="10">
        <v>592.63521000000003</v>
      </c>
      <c r="F21" s="11">
        <v>2.1128424601451534E-2</v>
      </c>
      <c r="G21" s="35"/>
      <c r="I21" s="11"/>
      <c r="K21" s="11"/>
    </row>
    <row r="22" spans="1:11" ht="12.75" customHeight="1" x14ac:dyDescent="0.2">
      <c r="A22" t="s">
        <v>49</v>
      </c>
      <c r="B22" t="s">
        <v>50</v>
      </c>
      <c r="C22" t="s">
        <v>47</v>
      </c>
      <c r="D22" s="39">
        <v>189156</v>
      </c>
      <c r="E22" s="10">
        <v>581.08723199999997</v>
      </c>
      <c r="F22" s="11">
        <v>2.071672010203068E-2</v>
      </c>
      <c r="G22" s="35"/>
      <c r="I22" s="11"/>
      <c r="K22" s="11"/>
    </row>
    <row r="23" spans="1:11" ht="12.75" customHeight="1" x14ac:dyDescent="0.2">
      <c r="A23" t="s">
        <v>51</v>
      </c>
      <c r="B23" t="s">
        <v>52</v>
      </c>
      <c r="C23" t="s">
        <v>23</v>
      </c>
      <c r="D23" s="39">
        <v>262827</v>
      </c>
      <c r="E23" s="10">
        <v>550.49115200000006</v>
      </c>
      <c r="F23" s="11">
        <v>1.9625919288187747E-2</v>
      </c>
      <c r="G23" s="35"/>
      <c r="I23" s="11"/>
      <c r="K23" s="11"/>
    </row>
    <row r="24" spans="1:11" ht="12.75" customHeight="1" x14ac:dyDescent="0.2">
      <c r="A24" t="s">
        <v>53</v>
      </c>
      <c r="B24" t="s">
        <v>55</v>
      </c>
      <c r="C24" t="s">
        <v>37</v>
      </c>
      <c r="D24" s="39">
        <v>63860</v>
      </c>
      <c r="E24" s="10">
        <v>538.65909999999997</v>
      </c>
      <c r="F24" s="11">
        <v>1.9204087081217704E-2</v>
      </c>
      <c r="G24" s="35"/>
      <c r="I24" s="11"/>
      <c r="K24" s="11"/>
    </row>
    <row r="25" spans="1:11" ht="12.75" customHeight="1" x14ac:dyDescent="0.2">
      <c r="A25" t="s">
        <v>56</v>
      </c>
      <c r="B25" t="s">
        <v>58</v>
      </c>
      <c r="C25" t="s">
        <v>17</v>
      </c>
      <c r="D25" s="39">
        <v>17794</v>
      </c>
      <c r="E25" s="10">
        <v>517.73422400000004</v>
      </c>
      <c r="F25" s="11">
        <v>1.8458080672214904E-2</v>
      </c>
      <c r="G25" s="35"/>
      <c r="I25" s="11"/>
      <c r="K25" s="11"/>
    </row>
    <row r="26" spans="1:11" ht="12.75" customHeight="1" x14ac:dyDescent="0.2">
      <c r="A26" t="s">
        <v>59</v>
      </c>
      <c r="B26" t="s">
        <v>61</v>
      </c>
      <c r="C26" t="s">
        <v>10</v>
      </c>
      <c r="D26" s="39">
        <v>38700</v>
      </c>
      <c r="E26" s="10">
        <v>510.80130000000003</v>
      </c>
      <c r="F26" s="11">
        <v>1.8210910474545421E-2</v>
      </c>
      <c r="G26" s="35"/>
      <c r="I26" s="11"/>
      <c r="K26" s="11"/>
    </row>
    <row r="27" spans="1:11" ht="12.75" customHeight="1" x14ac:dyDescent="0.2">
      <c r="A27" t="s">
        <v>62</v>
      </c>
      <c r="B27" t="s">
        <v>64</v>
      </c>
      <c r="C27" t="s">
        <v>23</v>
      </c>
      <c r="D27" s="39">
        <v>41266</v>
      </c>
      <c r="E27" s="10">
        <v>488.96083399999998</v>
      </c>
      <c r="F27" s="11">
        <v>1.7432261768975655E-2</v>
      </c>
      <c r="G27" s="35"/>
      <c r="I27" s="11"/>
      <c r="K27" s="11"/>
    </row>
    <row r="28" spans="1:11" ht="12.75" customHeight="1" x14ac:dyDescent="0.2">
      <c r="A28" t="s">
        <v>65</v>
      </c>
      <c r="B28" t="s">
        <v>67</v>
      </c>
      <c r="C28" t="s">
        <v>31</v>
      </c>
      <c r="D28" s="39">
        <v>118881</v>
      </c>
      <c r="E28" s="10">
        <v>485.98552799999999</v>
      </c>
      <c r="F28" s="11">
        <v>1.7326187193205434E-2</v>
      </c>
      <c r="G28" s="35"/>
      <c r="I28" s="11"/>
      <c r="K28" s="11"/>
    </row>
    <row r="29" spans="1:11" ht="12.75" customHeight="1" x14ac:dyDescent="0.2">
      <c r="A29" t="s">
        <v>68</v>
      </c>
      <c r="B29" t="s">
        <v>70</v>
      </c>
      <c r="C29" t="s">
        <v>10</v>
      </c>
      <c r="D29" s="39">
        <v>99000</v>
      </c>
      <c r="E29" s="10">
        <v>476.98200000000003</v>
      </c>
      <c r="F29" s="11">
        <v>1.7005196541139626E-2</v>
      </c>
      <c r="G29" s="35"/>
      <c r="I29" s="11"/>
      <c r="K29" s="11"/>
    </row>
    <row r="30" spans="1:11" ht="12.75" customHeight="1" x14ac:dyDescent="0.2">
      <c r="A30" t="s">
        <v>71</v>
      </c>
      <c r="B30" t="s">
        <v>73</v>
      </c>
      <c r="C30" t="s">
        <v>31</v>
      </c>
      <c r="D30" s="39">
        <v>170420</v>
      </c>
      <c r="E30" s="10">
        <v>462.86072000000001</v>
      </c>
      <c r="F30" s="11">
        <v>1.6501749572884084E-2</v>
      </c>
      <c r="G30" s="35"/>
      <c r="I30" s="11"/>
      <c r="K30" s="11"/>
    </row>
    <row r="31" spans="1:11" ht="12.75" customHeight="1" x14ac:dyDescent="0.2">
      <c r="A31" t="s">
        <v>74</v>
      </c>
      <c r="B31" t="s">
        <v>76</v>
      </c>
      <c r="C31" t="s">
        <v>37</v>
      </c>
      <c r="D31" s="39">
        <v>258937</v>
      </c>
      <c r="E31" s="10">
        <v>448.47888399999999</v>
      </c>
      <c r="F31" s="11">
        <v>1.5989013352644247E-2</v>
      </c>
      <c r="G31" s="35"/>
      <c r="I31" s="11"/>
      <c r="K31" s="11"/>
    </row>
    <row r="32" spans="1:11" ht="12.75" customHeight="1" x14ac:dyDescent="0.2">
      <c r="A32" t="s">
        <v>77</v>
      </c>
      <c r="B32" t="s">
        <v>79</v>
      </c>
      <c r="C32" t="s">
        <v>10</v>
      </c>
      <c r="D32" s="39">
        <v>54680</v>
      </c>
      <c r="E32" s="10">
        <v>416.98968000000002</v>
      </c>
      <c r="F32" s="11">
        <v>1.4866371192260754E-2</v>
      </c>
      <c r="G32" s="35"/>
      <c r="I32" s="11"/>
      <c r="K32" s="11"/>
    </row>
    <row r="33" spans="1:11" ht="12.75" customHeight="1" x14ac:dyDescent="0.2">
      <c r="A33" t="s">
        <v>80</v>
      </c>
      <c r="B33" t="s">
        <v>82</v>
      </c>
      <c r="C33" t="s">
        <v>41</v>
      </c>
      <c r="D33" s="39">
        <v>221875</v>
      </c>
      <c r="E33" s="10">
        <v>365.20625000000001</v>
      </c>
      <c r="F33" s="11">
        <v>1.302020633756111E-2</v>
      </c>
      <c r="G33" s="35"/>
      <c r="I33" s="11"/>
      <c r="K33" s="11"/>
    </row>
    <row r="34" spans="1:11" ht="12.75" customHeight="1" x14ac:dyDescent="0.2">
      <c r="A34" t="s">
        <v>83</v>
      </c>
      <c r="B34" t="s">
        <v>85</v>
      </c>
      <c r="C34" t="s">
        <v>60</v>
      </c>
      <c r="D34" s="39">
        <v>81065</v>
      </c>
      <c r="E34" s="10">
        <v>357.09132499999998</v>
      </c>
      <c r="F34" s="11">
        <v>1.2730895850914636E-2</v>
      </c>
      <c r="G34" s="35"/>
      <c r="I34" s="11"/>
      <c r="K34" s="11"/>
    </row>
    <row r="35" spans="1:11" ht="12.75" customHeight="1" x14ac:dyDescent="0.2">
      <c r="A35" t="s">
        <v>86</v>
      </c>
      <c r="B35" t="s">
        <v>88</v>
      </c>
      <c r="C35" t="s">
        <v>47</v>
      </c>
      <c r="D35" s="39">
        <v>106000</v>
      </c>
      <c r="E35" s="10">
        <v>346.83199999999999</v>
      </c>
      <c r="F35" s="11">
        <v>1.2365133960519555E-2</v>
      </c>
      <c r="G35" s="35"/>
      <c r="I35" s="11"/>
      <c r="K35" s="11"/>
    </row>
    <row r="36" spans="1:11" ht="12.75" customHeight="1" x14ac:dyDescent="0.2">
      <c r="A36" t="s">
        <v>89</v>
      </c>
      <c r="B36" t="s">
        <v>91</v>
      </c>
      <c r="C36" t="s">
        <v>57</v>
      </c>
      <c r="D36" s="39">
        <v>487376</v>
      </c>
      <c r="E36" s="10">
        <v>328.49142399999999</v>
      </c>
      <c r="F36" s="11">
        <v>1.171126211722629E-2</v>
      </c>
      <c r="G36" s="35"/>
      <c r="I36" s="11"/>
      <c r="K36" s="11"/>
    </row>
    <row r="37" spans="1:11" ht="12.75" customHeight="1" x14ac:dyDescent="0.2">
      <c r="A37" t="s">
        <v>92</v>
      </c>
      <c r="B37" t="s">
        <v>94</v>
      </c>
      <c r="C37" t="s">
        <v>66</v>
      </c>
      <c r="D37" s="39">
        <v>289792</v>
      </c>
      <c r="E37" s="10">
        <v>314.56921599999998</v>
      </c>
      <c r="F37" s="11">
        <v>1.1214912394749074E-2</v>
      </c>
      <c r="G37" s="35"/>
      <c r="I37" s="11"/>
    </row>
    <row r="38" spans="1:11" ht="12.75" customHeight="1" x14ac:dyDescent="0.2">
      <c r="A38" t="s">
        <v>95</v>
      </c>
      <c r="B38" t="s">
        <v>97</v>
      </c>
      <c r="C38" t="s">
        <v>69</v>
      </c>
      <c r="D38" s="39">
        <v>91706</v>
      </c>
      <c r="E38" s="10">
        <v>309.04921999999999</v>
      </c>
      <c r="F38" s="11">
        <v>1.1018115415227197E-2</v>
      </c>
      <c r="G38" s="35"/>
      <c r="I38" s="11"/>
    </row>
    <row r="39" spans="1:11" ht="12.75" customHeight="1" x14ac:dyDescent="0.2">
      <c r="A39" t="s">
        <v>98</v>
      </c>
      <c r="B39" t="s">
        <v>100</v>
      </c>
      <c r="C39" t="s">
        <v>41</v>
      </c>
      <c r="D39" s="39">
        <v>960000</v>
      </c>
      <c r="E39" s="10">
        <v>304.32</v>
      </c>
      <c r="F39" s="11">
        <v>1.0849510906909717E-2</v>
      </c>
      <c r="G39" s="35"/>
      <c r="I39" s="11"/>
    </row>
    <row r="40" spans="1:11" ht="12.75" customHeight="1" x14ac:dyDescent="0.2">
      <c r="A40" t="s">
        <v>101</v>
      </c>
      <c r="B40" t="s">
        <v>103</v>
      </c>
      <c r="C40" t="s">
        <v>54</v>
      </c>
      <c r="D40" s="39">
        <v>102048</v>
      </c>
      <c r="E40" s="10">
        <v>304.15406400000001</v>
      </c>
      <c r="F40" s="11">
        <v>1.0843595014290603E-2</v>
      </c>
      <c r="G40" s="35"/>
      <c r="I40" s="11"/>
    </row>
    <row r="41" spans="1:11" ht="12.75" customHeight="1" x14ac:dyDescent="0.2">
      <c r="A41" t="s">
        <v>104</v>
      </c>
      <c r="B41" t="s">
        <v>106</v>
      </c>
      <c r="C41" t="s">
        <v>10</v>
      </c>
      <c r="D41" s="39">
        <v>120530</v>
      </c>
      <c r="E41" s="10">
        <v>292.46604500000001</v>
      </c>
      <c r="F41" s="11">
        <v>1.0426897821793665E-2</v>
      </c>
      <c r="G41" s="35"/>
      <c r="I41" s="11"/>
    </row>
    <row r="42" spans="1:11" ht="12.75" customHeight="1" x14ac:dyDescent="0.2">
      <c r="A42" t="s">
        <v>107</v>
      </c>
      <c r="B42" t="s">
        <v>109</v>
      </c>
      <c r="C42" t="s">
        <v>10</v>
      </c>
      <c r="D42" s="39">
        <v>59400</v>
      </c>
      <c r="E42" s="10">
        <v>291.59460000000001</v>
      </c>
      <c r="F42" s="11">
        <v>1.0395829367428944E-2</v>
      </c>
      <c r="G42" s="35"/>
      <c r="I42" s="11"/>
    </row>
    <row r="43" spans="1:11" ht="12.75" customHeight="1" x14ac:dyDescent="0.2">
      <c r="A43" t="s">
        <v>110</v>
      </c>
      <c r="B43" t="s">
        <v>112</v>
      </c>
      <c r="C43" t="s">
        <v>10</v>
      </c>
      <c r="D43" s="39">
        <v>85669</v>
      </c>
      <c r="E43" s="10">
        <v>288.87586800000003</v>
      </c>
      <c r="F43" s="11">
        <v>1.0298902078762526E-2</v>
      </c>
      <c r="G43" s="35"/>
    </row>
    <row r="44" spans="1:11" ht="12.75" customHeight="1" x14ac:dyDescent="0.2">
      <c r="A44" t="s">
        <v>113</v>
      </c>
      <c r="B44" t="s">
        <v>114</v>
      </c>
      <c r="C44" t="s">
        <v>20</v>
      </c>
      <c r="D44" s="39">
        <v>82875</v>
      </c>
      <c r="E44" s="10">
        <v>287.99062500000002</v>
      </c>
      <c r="F44" s="11">
        <v>1.0267341702895789E-2</v>
      </c>
      <c r="G44" s="35"/>
      <c r="I44" s="11"/>
    </row>
    <row r="45" spans="1:11" ht="12.75" customHeight="1" x14ac:dyDescent="0.2">
      <c r="A45" t="s">
        <v>115</v>
      </c>
      <c r="B45" t="s">
        <v>116</v>
      </c>
      <c r="C45" t="s">
        <v>41</v>
      </c>
      <c r="D45" s="39">
        <v>287900</v>
      </c>
      <c r="E45" s="10">
        <v>276.81585000000001</v>
      </c>
      <c r="F45" s="11">
        <v>9.8689425071651037E-3</v>
      </c>
      <c r="G45" s="35"/>
    </row>
    <row r="46" spans="1:11" ht="12.75" customHeight="1" x14ac:dyDescent="0.2">
      <c r="A46" t="s">
        <v>117</v>
      </c>
      <c r="B46" t="s">
        <v>118</v>
      </c>
      <c r="C46" t="s">
        <v>34</v>
      </c>
      <c r="D46" s="39">
        <v>100956</v>
      </c>
      <c r="E46" s="10">
        <v>276.06418200000002</v>
      </c>
      <c r="F46" s="11">
        <v>9.8421443007890019E-3</v>
      </c>
      <c r="G46" s="35"/>
    </row>
    <row r="47" spans="1:11" ht="12.75" customHeight="1" x14ac:dyDescent="0.2">
      <c r="A47" t="s">
        <v>119</v>
      </c>
      <c r="B47" t="s">
        <v>120</v>
      </c>
      <c r="C47" t="s">
        <v>31</v>
      </c>
      <c r="D47" s="39">
        <v>350000</v>
      </c>
      <c r="E47" s="10">
        <v>274.39999999999998</v>
      </c>
      <c r="F47" s="11">
        <v>9.7828134623292127E-3</v>
      </c>
      <c r="G47" s="35"/>
    </row>
    <row r="48" spans="1:11" ht="12.75" customHeight="1" x14ac:dyDescent="0.2">
      <c r="A48" t="s">
        <v>121</v>
      </c>
      <c r="B48" t="s">
        <v>122</v>
      </c>
      <c r="C48" t="s">
        <v>63</v>
      </c>
      <c r="D48" s="39">
        <v>83000</v>
      </c>
      <c r="E48" s="10">
        <v>273.94150000000002</v>
      </c>
      <c r="F48" s="11">
        <v>9.7664671796306793E-3</v>
      </c>
      <c r="G48" s="35"/>
    </row>
    <row r="49" spans="1:7" ht="12.75" customHeight="1" x14ac:dyDescent="0.2">
      <c r="A49" t="s">
        <v>123</v>
      </c>
      <c r="B49" t="s">
        <v>124</v>
      </c>
      <c r="C49" t="s">
        <v>23</v>
      </c>
      <c r="D49" s="39">
        <v>58768</v>
      </c>
      <c r="E49" s="10">
        <v>268.83421600000003</v>
      </c>
      <c r="F49" s="11">
        <v>9.5843840649399419E-3</v>
      </c>
      <c r="G49" s="35"/>
    </row>
    <row r="50" spans="1:7" ht="12.75" customHeight="1" x14ac:dyDescent="0.2">
      <c r="A50" t="s">
        <v>125</v>
      </c>
      <c r="B50" t="s">
        <v>126</v>
      </c>
      <c r="C50" t="s">
        <v>17</v>
      </c>
      <c r="D50" s="39">
        <v>95500</v>
      </c>
      <c r="E50" s="10">
        <v>266.87475000000001</v>
      </c>
      <c r="F50" s="11">
        <v>9.5145258639057709E-3</v>
      </c>
      <c r="G50" s="35"/>
    </row>
    <row r="51" spans="1:7" ht="12.75" customHeight="1" x14ac:dyDescent="0.2">
      <c r="A51" t="s">
        <v>127</v>
      </c>
      <c r="B51" t="s">
        <v>128</v>
      </c>
      <c r="C51" t="s">
        <v>34</v>
      </c>
      <c r="D51" s="39">
        <v>163340</v>
      </c>
      <c r="E51" s="10">
        <v>266.24419999999998</v>
      </c>
      <c r="F51" s="11">
        <v>9.4920457143843704E-3</v>
      </c>
      <c r="G51" s="35"/>
    </row>
    <row r="52" spans="1:7" ht="12.75" customHeight="1" x14ac:dyDescent="0.2">
      <c r="A52" t="s">
        <v>129</v>
      </c>
      <c r="B52" t="s">
        <v>130</v>
      </c>
      <c r="C52" t="s">
        <v>20</v>
      </c>
      <c r="D52" s="39">
        <v>430000</v>
      </c>
      <c r="E52" s="10">
        <v>260.58</v>
      </c>
      <c r="F52" s="11">
        <v>9.2901076239568017E-3</v>
      </c>
      <c r="G52" s="35"/>
    </row>
    <row r="53" spans="1:7" ht="12.75" customHeight="1" x14ac:dyDescent="0.2">
      <c r="A53" t="s">
        <v>131</v>
      </c>
      <c r="B53" t="s">
        <v>132</v>
      </c>
      <c r="C53" t="s">
        <v>72</v>
      </c>
      <c r="D53" s="39">
        <v>352200</v>
      </c>
      <c r="E53" s="10">
        <v>259.2192</v>
      </c>
      <c r="F53" s="11">
        <v>9.2415928551538226E-3</v>
      </c>
      <c r="G53" s="35"/>
    </row>
    <row r="54" spans="1:7" ht="12.75" customHeight="1" x14ac:dyDescent="0.2">
      <c r="A54" t="s">
        <v>133</v>
      </c>
      <c r="B54" t="s">
        <v>134</v>
      </c>
      <c r="C54" t="s">
        <v>17</v>
      </c>
      <c r="D54" s="39">
        <v>164591</v>
      </c>
      <c r="E54" s="10">
        <v>244.74681699999999</v>
      </c>
      <c r="F54" s="11">
        <v>8.7256284847296809E-3</v>
      </c>
      <c r="G54" s="35"/>
    </row>
    <row r="55" spans="1:7" ht="12.75" customHeight="1" x14ac:dyDescent="0.2">
      <c r="A55" t="s">
        <v>135</v>
      </c>
      <c r="B55" t="s">
        <v>136</v>
      </c>
      <c r="C55" t="s">
        <v>37</v>
      </c>
      <c r="D55" s="39">
        <v>124317</v>
      </c>
      <c r="E55" s="10">
        <v>239.24806699999999</v>
      </c>
      <c r="F55" s="11">
        <v>8.5295889602180815E-3</v>
      </c>
      <c r="G55" s="35"/>
    </row>
    <row r="56" spans="1:7" ht="12.75" customHeight="1" x14ac:dyDescent="0.2">
      <c r="A56" t="s">
        <v>137</v>
      </c>
      <c r="B56" t="s">
        <v>138</v>
      </c>
      <c r="C56" t="s">
        <v>54</v>
      </c>
      <c r="D56" s="39">
        <v>115000</v>
      </c>
      <c r="E56" s="10">
        <v>239.2</v>
      </c>
      <c r="F56" s="11">
        <v>8.527875292234503E-3</v>
      </c>
      <c r="G56" s="35"/>
    </row>
    <row r="57" spans="1:7" ht="12.75" customHeight="1" x14ac:dyDescent="0.2">
      <c r="A57" t="s">
        <v>139</v>
      </c>
      <c r="B57" t="s">
        <v>140</v>
      </c>
      <c r="C57" t="s">
        <v>75</v>
      </c>
      <c r="D57" s="39">
        <v>340291</v>
      </c>
      <c r="E57" s="10">
        <v>231.05758900000001</v>
      </c>
      <c r="F57" s="11">
        <v>8.2375848842657813E-3</v>
      </c>
      <c r="G57" s="35"/>
    </row>
    <row r="58" spans="1:7" ht="12.75" customHeight="1" x14ac:dyDescent="0.2">
      <c r="A58" t="s">
        <v>141</v>
      </c>
      <c r="B58" t="s">
        <v>142</v>
      </c>
      <c r="C58" t="s">
        <v>31</v>
      </c>
      <c r="D58" s="39">
        <v>105000</v>
      </c>
      <c r="E58" s="10">
        <v>226.01249999999999</v>
      </c>
      <c r="F58" s="11">
        <v>8.0577191241059821E-3</v>
      </c>
      <c r="G58" s="35"/>
    </row>
    <row r="59" spans="1:7" ht="12.75" customHeight="1" x14ac:dyDescent="0.2">
      <c r="A59" t="s">
        <v>143</v>
      </c>
      <c r="B59" t="s">
        <v>144</v>
      </c>
      <c r="C59" t="s">
        <v>41</v>
      </c>
      <c r="D59" s="39">
        <v>99500</v>
      </c>
      <c r="E59" s="10">
        <v>208.751</v>
      </c>
      <c r="F59" s="11">
        <v>7.4423181234500209E-3</v>
      </c>
      <c r="G59" s="35"/>
    </row>
    <row r="60" spans="1:7" ht="12.75" customHeight="1" x14ac:dyDescent="0.2">
      <c r="A60" t="s">
        <v>145</v>
      </c>
      <c r="B60" t="s">
        <v>146</v>
      </c>
      <c r="C60" t="s">
        <v>57</v>
      </c>
      <c r="D60" s="39">
        <v>283895</v>
      </c>
      <c r="E60" s="10">
        <v>203.69466299999999</v>
      </c>
      <c r="F60" s="11">
        <v>7.2620513535022312E-3</v>
      </c>
      <c r="G60" s="35"/>
    </row>
    <row r="61" spans="1:7" ht="12.75" customHeight="1" x14ac:dyDescent="0.2">
      <c r="A61" t="s">
        <v>147</v>
      </c>
      <c r="B61" t="s">
        <v>148</v>
      </c>
      <c r="C61" t="s">
        <v>23</v>
      </c>
      <c r="D61" s="39">
        <v>28998</v>
      </c>
      <c r="E61" s="10">
        <v>193.837131</v>
      </c>
      <c r="F61" s="11">
        <v>6.910614047543992E-3</v>
      </c>
      <c r="G61" s="35"/>
    </row>
    <row r="62" spans="1:7" ht="12.75" customHeight="1" x14ac:dyDescent="0.2">
      <c r="A62" t="s">
        <v>149</v>
      </c>
      <c r="B62" t="s">
        <v>150</v>
      </c>
      <c r="C62" t="s">
        <v>78</v>
      </c>
      <c r="D62" s="39">
        <v>74800</v>
      </c>
      <c r="E62" s="10">
        <v>157.6036</v>
      </c>
      <c r="F62" s="11">
        <v>5.6188287893278004E-3</v>
      </c>
      <c r="G62" s="35"/>
    </row>
    <row r="63" spans="1:7" ht="12.75" customHeight="1" x14ac:dyDescent="0.2">
      <c r="A63" t="s">
        <v>151</v>
      </c>
      <c r="B63" t="s">
        <v>152</v>
      </c>
      <c r="C63" t="s">
        <v>37</v>
      </c>
      <c r="D63" s="39">
        <v>69500</v>
      </c>
      <c r="E63" s="10">
        <v>139.13900000000001</v>
      </c>
      <c r="F63" s="11">
        <v>4.9605352854774944E-3</v>
      </c>
      <c r="G63" s="35"/>
    </row>
    <row r="64" spans="1:7" ht="12.75" customHeight="1" x14ac:dyDescent="0.2">
      <c r="A64" t="s">
        <v>153</v>
      </c>
      <c r="B64" t="s">
        <v>154</v>
      </c>
      <c r="C64" t="s">
        <v>10</v>
      </c>
      <c r="D64" s="39">
        <v>71637</v>
      </c>
      <c r="E64" s="10">
        <v>131.45389499999999</v>
      </c>
      <c r="F64" s="11">
        <v>4.6865485921341503E-3</v>
      </c>
      <c r="G64" s="35"/>
    </row>
    <row r="65" spans="1:8" ht="12.75" customHeight="1" x14ac:dyDescent="0.2">
      <c r="A65" t="s">
        <v>155</v>
      </c>
      <c r="B65" t="s">
        <v>156</v>
      </c>
      <c r="C65" t="s">
        <v>81</v>
      </c>
      <c r="D65" s="39">
        <v>32550</v>
      </c>
      <c r="E65" s="10">
        <v>125.7081</v>
      </c>
      <c r="F65" s="11">
        <v>4.4817015051159875E-3</v>
      </c>
      <c r="G65" s="35"/>
    </row>
    <row r="66" spans="1:8" ht="12.75" customHeight="1" x14ac:dyDescent="0.2">
      <c r="A66" t="s">
        <v>157</v>
      </c>
      <c r="B66" t="s">
        <v>158</v>
      </c>
      <c r="C66" t="s">
        <v>63</v>
      </c>
      <c r="D66" s="39">
        <v>56025</v>
      </c>
      <c r="E66" s="10">
        <v>57.061463000000003</v>
      </c>
      <c r="F66" s="11">
        <v>2.0343354534132665E-3</v>
      </c>
      <c r="G66" s="35"/>
    </row>
    <row r="67" spans="1:8" ht="12.75" customHeight="1" x14ac:dyDescent="0.2">
      <c r="A67" t="s">
        <v>159</v>
      </c>
      <c r="B67" t="s">
        <v>160</v>
      </c>
      <c r="C67" t="s">
        <v>31</v>
      </c>
      <c r="D67" s="39">
        <v>41797</v>
      </c>
      <c r="E67" s="10">
        <v>56.446849</v>
      </c>
      <c r="F67" s="11">
        <v>2.0124234486270567E-3</v>
      </c>
      <c r="G67" s="35"/>
    </row>
    <row r="68" spans="1:8" ht="12.75" customHeight="1" x14ac:dyDescent="0.2">
      <c r="A68" t="s">
        <v>161</v>
      </c>
      <c r="B68" t="s">
        <v>162</v>
      </c>
      <c r="C68" t="s">
        <v>84</v>
      </c>
      <c r="D68" s="39">
        <v>45035</v>
      </c>
      <c r="E68" s="10">
        <v>37.446603000000003</v>
      </c>
      <c r="F68" s="11">
        <v>1.3350332796898598E-3</v>
      </c>
      <c r="G68" s="35"/>
    </row>
    <row r="69" spans="1:8" ht="12.75" customHeight="1" x14ac:dyDescent="0.2">
      <c r="A69" t="s">
        <v>591</v>
      </c>
      <c r="B69" t="s">
        <v>163</v>
      </c>
      <c r="C69" t="s">
        <v>87</v>
      </c>
      <c r="D69" s="39">
        <v>100000</v>
      </c>
      <c r="E69" s="10">
        <v>6.76</v>
      </c>
      <c r="F69" s="11">
        <v>2.4100517130227946E-4</v>
      </c>
      <c r="G69" s="35"/>
    </row>
    <row r="70" spans="1:8" ht="12.75" customHeight="1" x14ac:dyDescent="0.2">
      <c r="A70" s="13" t="s">
        <v>176</v>
      </c>
      <c r="B70" s="13"/>
      <c r="C70" s="13"/>
      <c r="D70" s="38"/>
      <c r="E70" s="14">
        <f>SUM(E9:E69)</f>
        <v>27106.064463999988</v>
      </c>
      <c r="F70" s="19">
        <f>SUM(F9:F69)</f>
        <v>0.96637599252617545</v>
      </c>
      <c r="G70" s="35"/>
    </row>
    <row r="71" spans="1:8" ht="12.75" customHeight="1" x14ac:dyDescent="0.2">
      <c r="A71" s="1" t="s">
        <v>593</v>
      </c>
      <c r="D71" s="37"/>
      <c r="E71" s="10"/>
      <c r="F71" s="11"/>
      <c r="G71" s="27"/>
    </row>
    <row r="72" spans="1:8" ht="12.75" customHeight="1" x14ac:dyDescent="0.2">
      <c r="A72" t="s">
        <v>164</v>
      </c>
      <c r="B72" t="s">
        <v>165</v>
      </c>
      <c r="C72" t="s">
        <v>93</v>
      </c>
      <c r="D72" s="39">
        <v>200000</v>
      </c>
      <c r="E72" s="10">
        <v>0.02</v>
      </c>
      <c r="F72" s="20" t="s">
        <v>594</v>
      </c>
      <c r="G72" s="27"/>
    </row>
    <row r="73" spans="1:8" ht="12.75" customHeight="1" x14ac:dyDescent="0.2">
      <c r="A73" t="s">
        <v>166</v>
      </c>
      <c r="B73" t="s">
        <v>167</v>
      </c>
      <c r="C73" t="s">
        <v>96</v>
      </c>
      <c r="D73" s="39">
        <v>176305</v>
      </c>
      <c r="E73" s="10">
        <v>1.7631000000000001E-2</v>
      </c>
      <c r="F73" s="20" t="s">
        <v>594</v>
      </c>
      <c r="G73" s="27"/>
    </row>
    <row r="74" spans="1:8" ht="12.75" customHeight="1" x14ac:dyDescent="0.2">
      <c r="A74" t="s">
        <v>168</v>
      </c>
      <c r="B74" t="s">
        <v>592</v>
      </c>
      <c r="C74" t="s">
        <v>99</v>
      </c>
      <c r="D74" s="39">
        <v>93200</v>
      </c>
      <c r="E74" s="10">
        <v>9.3200000000000002E-3</v>
      </c>
      <c r="F74" s="20" t="s">
        <v>594</v>
      </c>
      <c r="G74" s="27"/>
    </row>
    <row r="75" spans="1:8" ht="12.75" customHeight="1" x14ac:dyDescent="0.2">
      <c r="A75" t="s">
        <v>169</v>
      </c>
      <c r="B75" t="s">
        <v>592</v>
      </c>
      <c r="C75" t="s">
        <v>102</v>
      </c>
      <c r="D75" s="39">
        <v>54000</v>
      </c>
      <c r="E75" s="10">
        <v>5.4000000000000003E-3</v>
      </c>
      <c r="F75" s="20" t="s">
        <v>594</v>
      </c>
      <c r="G75" s="27"/>
    </row>
    <row r="76" spans="1:8" ht="12.75" customHeight="1" x14ac:dyDescent="0.2">
      <c r="A76" t="s">
        <v>170</v>
      </c>
      <c r="B76" t="s">
        <v>171</v>
      </c>
      <c r="C76" t="s">
        <v>105</v>
      </c>
      <c r="D76" s="39">
        <v>50800</v>
      </c>
      <c r="E76" s="10">
        <v>5.0800000000000003E-3</v>
      </c>
      <c r="F76" s="20" t="s">
        <v>594</v>
      </c>
      <c r="G76" s="27"/>
    </row>
    <row r="77" spans="1:8" ht="12.75" customHeight="1" x14ac:dyDescent="0.2">
      <c r="A77" t="s">
        <v>172</v>
      </c>
      <c r="B77" t="s">
        <v>173</v>
      </c>
      <c r="C77" t="s">
        <v>108</v>
      </c>
      <c r="D77" s="39">
        <v>39500</v>
      </c>
      <c r="E77" s="10">
        <v>4.0000000000000003E-5</v>
      </c>
      <c r="F77" s="20" t="s">
        <v>594</v>
      </c>
      <c r="G77" s="27"/>
    </row>
    <row r="78" spans="1:8" ht="12.75" customHeight="1" x14ac:dyDescent="0.2">
      <c r="A78" t="s">
        <v>174</v>
      </c>
      <c r="B78" t="s">
        <v>175</v>
      </c>
      <c r="C78" t="s">
        <v>40</v>
      </c>
      <c r="D78" s="39">
        <v>200</v>
      </c>
      <c r="E78" s="10">
        <v>2.0000000000000002E-5</v>
      </c>
      <c r="F78" s="20" t="s">
        <v>594</v>
      </c>
      <c r="G78" s="27"/>
    </row>
    <row r="79" spans="1:8" ht="12.75" customHeight="1" x14ac:dyDescent="0.2">
      <c r="A79" s="13" t="s">
        <v>176</v>
      </c>
      <c r="B79" s="13"/>
      <c r="C79" s="13"/>
      <c r="D79" s="13"/>
      <c r="E79" s="14">
        <f>SUM(E72:E78)</f>
        <v>5.7491E-2</v>
      </c>
      <c r="F79" s="14">
        <f>SUM(F72:F78)</f>
        <v>0</v>
      </c>
      <c r="G79" s="28"/>
      <c r="H79" s="29"/>
    </row>
    <row r="80" spans="1:8" ht="12.75" customHeight="1" x14ac:dyDescent="0.2">
      <c r="E80" s="10"/>
      <c r="F80" s="11"/>
      <c r="G80" s="27"/>
    </row>
    <row r="81" spans="1:8" ht="12.75" customHeight="1" x14ac:dyDescent="0.2">
      <c r="A81" s="1" t="s">
        <v>178</v>
      </c>
      <c r="B81" s="1"/>
      <c r="E81" s="10"/>
      <c r="F81" s="11"/>
      <c r="G81" s="27"/>
    </row>
    <row r="82" spans="1:8" ht="12.75" customHeight="1" x14ac:dyDescent="0.2">
      <c r="A82" s="1" t="s">
        <v>589</v>
      </c>
      <c r="B82" s="1"/>
      <c r="E82" s="10"/>
      <c r="F82" s="11"/>
      <c r="G82" s="27"/>
    </row>
    <row r="83" spans="1:8" ht="12.75" customHeight="1" x14ac:dyDescent="0.2">
      <c r="A83" t="s">
        <v>179</v>
      </c>
      <c r="B83" t="s">
        <v>180</v>
      </c>
      <c r="C83" t="s">
        <v>90</v>
      </c>
      <c r="D83" s="39">
        <v>129000</v>
      </c>
      <c r="E83" s="10">
        <v>6.4632100000000001</v>
      </c>
      <c r="F83" s="11">
        <v>2.0000000000000001E-4</v>
      </c>
      <c r="G83" s="35"/>
    </row>
    <row r="84" spans="1:8" ht="12.75" customHeight="1" x14ac:dyDescent="0.2">
      <c r="A84" s="13" t="s">
        <v>176</v>
      </c>
      <c r="B84" s="13"/>
      <c r="C84" s="13"/>
      <c r="D84" s="13"/>
      <c r="E84" s="14">
        <f>SUM(E83:E83)</f>
        <v>6.4632100000000001</v>
      </c>
      <c r="F84" s="15">
        <f>SUM(F83:F83)</f>
        <v>2.0000000000000001E-4</v>
      </c>
      <c r="G84" s="28"/>
      <c r="H84" s="29"/>
    </row>
    <row r="85" spans="1:8" ht="12.75" customHeight="1" x14ac:dyDescent="0.2">
      <c r="E85" s="10"/>
      <c r="F85" s="11"/>
      <c r="G85" s="27"/>
    </row>
    <row r="86" spans="1:8" ht="12.75" customHeight="1" x14ac:dyDescent="0.2">
      <c r="A86" t="s">
        <v>563</v>
      </c>
      <c r="E86" s="10">
        <v>945.72744360000002</v>
      </c>
      <c r="F86" s="11">
        <v>3.3716746235219648E-2</v>
      </c>
      <c r="G86" s="35">
        <f>+F86+F90</f>
        <v>3.3391533707327815E-2</v>
      </c>
    </row>
    <row r="87" spans="1:8" ht="12.75" customHeight="1" x14ac:dyDescent="0.2">
      <c r="A87" s="13" t="s">
        <v>176</v>
      </c>
      <c r="B87" s="13"/>
      <c r="C87" s="13"/>
      <c r="D87" s="13"/>
      <c r="E87" s="14">
        <f>SUM(E86:E86)</f>
        <v>945.72744360000002</v>
      </c>
      <c r="F87" s="15">
        <f>SUM(F86:F86)</f>
        <v>3.3716746235219648E-2</v>
      </c>
      <c r="G87" s="27"/>
    </row>
    <row r="88" spans="1:8" ht="12.75" customHeight="1" x14ac:dyDescent="0.2">
      <c r="E88" s="10"/>
      <c r="F88" s="11"/>
      <c r="G88" s="27"/>
    </row>
    <row r="89" spans="1:8" ht="12.75" customHeight="1" x14ac:dyDescent="0.2">
      <c r="A89" s="1" t="s">
        <v>181</v>
      </c>
      <c r="B89" s="1"/>
      <c r="E89" s="10"/>
      <c r="F89" s="11"/>
      <c r="G89" s="27"/>
    </row>
    <row r="90" spans="1:8" ht="12.75" customHeight="1" x14ac:dyDescent="0.2">
      <c r="A90" s="1" t="s">
        <v>182</v>
      </c>
      <c r="B90" s="1"/>
      <c r="E90" s="40">
        <v>-9.1219481999886511</v>
      </c>
      <c r="F90" s="11">
        <v>-3.2521252789183204E-4</v>
      </c>
      <c r="G90" s="35"/>
    </row>
    <row r="91" spans="1:8" ht="12.75" customHeight="1" x14ac:dyDescent="0.2">
      <c r="A91" s="13" t="s">
        <v>176</v>
      </c>
      <c r="B91" s="13"/>
      <c r="C91" s="13"/>
      <c r="D91" s="13"/>
      <c r="E91" s="14">
        <f>SUM(E90:E90)</f>
        <v>-9.1219481999886511</v>
      </c>
      <c r="F91" s="15">
        <f>SUM(F90:F90)</f>
        <v>-3.2521252789183204E-4</v>
      </c>
      <c r="G91" s="28"/>
      <c r="H91" s="29"/>
    </row>
    <row r="92" spans="1:8" ht="12.75" customHeight="1" x14ac:dyDescent="0.2">
      <c r="A92" s="16" t="s">
        <v>183</v>
      </c>
      <c r="B92" s="16"/>
      <c r="C92" s="16"/>
      <c r="D92" s="16"/>
      <c r="E92" s="17">
        <f>SUM(E70,E79,E84,E87,E91)</f>
        <v>28049.190660400003</v>
      </c>
      <c r="F92" s="34">
        <f>SUM(F70,F79,F84,F87,F91)</f>
        <v>0.99996752623350327</v>
      </c>
      <c r="G92" s="30"/>
      <c r="H92" s="31"/>
    </row>
    <row r="93" spans="1:8" ht="12.75" customHeight="1" x14ac:dyDescent="0.2"/>
    <row r="94" spans="1:8" ht="12.75" customHeight="1" x14ac:dyDescent="0.2">
      <c r="A94" s="1" t="s">
        <v>184</v>
      </c>
      <c r="B94" s="1"/>
    </row>
    <row r="95" spans="1:8" ht="12.75" customHeight="1" x14ac:dyDescent="0.2">
      <c r="A95" s="1" t="s">
        <v>586</v>
      </c>
      <c r="B95" s="1"/>
      <c r="E95" s="36"/>
    </row>
    <row r="96" spans="1:8" ht="12.75" customHeight="1" x14ac:dyDescent="0.2">
      <c r="A96" s="1" t="s">
        <v>587</v>
      </c>
      <c r="B96" s="1"/>
      <c r="E96" s="10"/>
    </row>
    <row r="97" spans="1:2" ht="12.75" customHeight="1" x14ac:dyDescent="0.2">
      <c r="A97" s="1" t="s">
        <v>588</v>
      </c>
      <c r="B97" s="1"/>
    </row>
    <row r="98" spans="1:2" ht="12.75" customHeight="1" x14ac:dyDescent="0.2">
      <c r="A98" s="1"/>
      <c r="B98" s="1"/>
    </row>
    <row r="99" spans="1:2" ht="12.75" customHeight="1" x14ac:dyDescent="0.2"/>
    <row r="100" spans="1:2" ht="12.75" customHeight="1" x14ac:dyDescent="0.2"/>
    <row r="101" spans="1:2" ht="12.75" customHeight="1" x14ac:dyDescent="0.2"/>
    <row r="102" spans="1:2" ht="12.75" customHeight="1" x14ac:dyDescent="0.2"/>
    <row r="103" spans="1:2" ht="12.75" customHeight="1" x14ac:dyDescent="0.2"/>
    <row r="104" spans="1:2" ht="12.75" customHeight="1" x14ac:dyDescent="0.2"/>
    <row r="105" spans="1:2" ht="12.75" customHeight="1" x14ac:dyDescent="0.2"/>
    <row r="106" spans="1:2" ht="12.75" customHeight="1" x14ac:dyDescent="0.2"/>
    <row r="107" spans="1:2" ht="12.75" customHeight="1" x14ac:dyDescent="0.2"/>
    <row r="108" spans="1:2" ht="12.75" customHeight="1" x14ac:dyDescent="0.2"/>
    <row r="109" spans="1:2" ht="12.75" customHeight="1" x14ac:dyDescent="0.2"/>
    <row r="110" spans="1:2" ht="12.75" customHeight="1" x14ac:dyDescent="0.2"/>
    <row r="111" spans="1:2" ht="12.75" customHeight="1" x14ac:dyDescent="0.2"/>
    <row r="112" spans="1: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9" workbookViewId="0">
      <selection sqref="A1:F1"/>
    </sheetView>
  </sheetViews>
  <sheetFormatPr defaultColWidth="9.140625" defaultRowHeight="12.75" x14ac:dyDescent="0.2"/>
  <cols>
    <col min="1" max="1" width="60.5703125" customWidth="1"/>
    <col min="2" max="2" width="21.14062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style="41" customWidth="1"/>
    <col min="11" max="11" width="15.28515625" style="24" customWidth="1"/>
  </cols>
  <sheetData>
    <row r="1" spans="1:11" ht="18.75" x14ac:dyDescent="0.2">
      <c r="A1" s="63" t="s">
        <v>612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380</v>
      </c>
      <c r="B8" s="1"/>
      <c r="E8" s="10"/>
      <c r="F8" s="11"/>
      <c r="G8" s="27"/>
    </row>
    <row r="9" spans="1:11" ht="12.75" customHeight="1" x14ac:dyDescent="0.2">
      <c r="A9" t="s">
        <v>381</v>
      </c>
      <c r="B9" t="s">
        <v>382</v>
      </c>
      <c r="C9" t="s">
        <v>369</v>
      </c>
      <c r="D9" s="39">
        <v>4990</v>
      </c>
      <c r="E9" s="10">
        <v>4896.6570599999995</v>
      </c>
      <c r="F9" s="11">
        <v>0.12152158363194468</v>
      </c>
      <c r="G9" s="35"/>
    </row>
    <row r="10" spans="1:11" ht="12.75" customHeight="1" x14ac:dyDescent="0.2">
      <c r="A10" t="s">
        <v>383</v>
      </c>
      <c r="B10" t="s">
        <v>384</v>
      </c>
      <c r="C10" t="s">
        <v>369</v>
      </c>
      <c r="D10" s="39">
        <v>2500</v>
      </c>
      <c r="E10" s="10">
        <v>2487.2325000000001</v>
      </c>
      <c r="F10" s="11">
        <v>6.172628153396572E-2</v>
      </c>
      <c r="G10" s="35"/>
      <c r="I10" s="12"/>
      <c r="J10" s="42"/>
    </row>
    <row r="11" spans="1:11" ht="12.75" customHeight="1" x14ac:dyDescent="0.2">
      <c r="A11" t="s">
        <v>385</v>
      </c>
      <c r="B11" t="s">
        <v>386</v>
      </c>
      <c r="C11" t="s">
        <v>369</v>
      </c>
      <c r="D11" s="39">
        <v>2500</v>
      </c>
      <c r="E11" s="10">
        <v>2433.1774999999998</v>
      </c>
      <c r="F11" s="11">
        <v>6.0384784851078802E-2</v>
      </c>
      <c r="G11" s="35"/>
      <c r="I11" s="11"/>
      <c r="K11" s="41"/>
    </row>
    <row r="12" spans="1:11" ht="12.75" customHeight="1" x14ac:dyDescent="0.2">
      <c r="A12" t="s">
        <v>387</v>
      </c>
      <c r="B12" t="s">
        <v>389</v>
      </c>
      <c r="C12" t="s">
        <v>369</v>
      </c>
      <c r="D12" s="39">
        <v>2500</v>
      </c>
      <c r="E12" s="10">
        <v>2393.3525</v>
      </c>
      <c r="F12" s="11">
        <v>5.9396437697328532E-2</v>
      </c>
      <c r="G12" s="35"/>
      <c r="I12" s="11"/>
      <c r="K12" s="41"/>
    </row>
    <row r="13" spans="1:11" ht="12.75" customHeight="1" x14ac:dyDescent="0.2">
      <c r="A13" t="s">
        <v>390</v>
      </c>
      <c r="B13" t="s">
        <v>392</v>
      </c>
      <c r="C13" t="s">
        <v>369</v>
      </c>
      <c r="D13" s="39">
        <v>1965</v>
      </c>
      <c r="E13" s="10">
        <v>1959.39582</v>
      </c>
      <c r="F13" s="11">
        <v>4.8626824400933813E-2</v>
      </c>
      <c r="G13" s="35"/>
      <c r="I13" s="11"/>
      <c r="K13" s="41"/>
    </row>
    <row r="14" spans="1:11" ht="12.75" customHeight="1" x14ac:dyDescent="0.2">
      <c r="A14" t="s">
        <v>393</v>
      </c>
      <c r="B14" t="s">
        <v>395</v>
      </c>
      <c r="C14" t="s">
        <v>369</v>
      </c>
      <c r="D14" s="39">
        <v>10</v>
      </c>
      <c r="E14" s="10">
        <v>9.9865999999999993</v>
      </c>
      <c r="F14" s="11">
        <v>2.4783999210652884E-4</v>
      </c>
      <c r="G14" s="35"/>
      <c r="I14" s="11"/>
      <c r="K14" s="41"/>
    </row>
    <row r="15" spans="1:11" ht="12.75" customHeight="1" x14ac:dyDescent="0.2">
      <c r="A15" s="13" t="s">
        <v>176</v>
      </c>
      <c r="B15" s="13"/>
      <c r="C15" s="13"/>
      <c r="D15" s="13"/>
      <c r="E15" s="14">
        <f>SUM(E9:E14)</f>
        <v>14179.801979999998</v>
      </c>
      <c r="F15" s="15">
        <f>SUM(F9:F14)</f>
        <v>0.35190375210735808</v>
      </c>
      <c r="G15" s="43"/>
      <c r="H15" s="29"/>
      <c r="I15" s="11"/>
      <c r="K15" s="41"/>
    </row>
    <row r="16" spans="1:11" ht="12.75" customHeight="1" x14ac:dyDescent="0.2">
      <c r="E16" s="10"/>
      <c r="F16" s="11"/>
      <c r="G16" s="27"/>
      <c r="I16" s="11"/>
    </row>
    <row r="17" spans="1:9" ht="12.75" customHeight="1" x14ac:dyDescent="0.2">
      <c r="A17" s="1" t="s">
        <v>370</v>
      </c>
      <c r="B17" s="1"/>
      <c r="E17" s="10"/>
      <c r="F17" s="11"/>
      <c r="G17" s="27"/>
      <c r="I17" s="11"/>
    </row>
    <row r="18" spans="1:9" ht="12.75" customHeight="1" x14ac:dyDescent="0.2">
      <c r="A18" t="s">
        <v>397</v>
      </c>
      <c r="B18" t="s">
        <v>398</v>
      </c>
      <c r="C18" t="s">
        <v>369</v>
      </c>
      <c r="D18" s="56">
        <v>1000</v>
      </c>
      <c r="E18" s="10">
        <v>4968.6149999999998</v>
      </c>
      <c r="F18" s="11">
        <v>0.12330738213009242</v>
      </c>
      <c r="G18" s="35"/>
    </row>
    <row r="19" spans="1:9" ht="12.75" customHeight="1" x14ac:dyDescent="0.2">
      <c r="A19" t="s">
        <v>399</v>
      </c>
      <c r="B19" t="s">
        <v>400</v>
      </c>
      <c r="C19" t="s">
        <v>369</v>
      </c>
      <c r="D19" s="56">
        <v>500</v>
      </c>
      <c r="E19" s="10">
        <v>2498.145</v>
      </c>
      <c r="F19" s="11">
        <v>6.1997099821857742E-2</v>
      </c>
      <c r="G19" s="35"/>
    </row>
    <row r="20" spans="1:9" ht="12.75" customHeight="1" x14ac:dyDescent="0.2">
      <c r="A20" t="s">
        <v>401</v>
      </c>
      <c r="B20" t="s">
        <v>402</v>
      </c>
      <c r="C20" t="s">
        <v>369</v>
      </c>
      <c r="D20" s="56">
        <v>500</v>
      </c>
      <c r="E20" s="10">
        <v>2496.6475</v>
      </c>
      <c r="F20" s="11">
        <v>6.1959935983496389E-2</v>
      </c>
      <c r="G20" s="35"/>
    </row>
    <row r="21" spans="1:9" ht="12.75" customHeight="1" x14ac:dyDescent="0.2">
      <c r="A21" t="s">
        <v>403</v>
      </c>
      <c r="B21" t="s">
        <v>404</v>
      </c>
      <c r="C21" t="s">
        <v>369</v>
      </c>
      <c r="D21" s="56">
        <v>500</v>
      </c>
      <c r="E21" s="10">
        <v>2485.3049999999998</v>
      </c>
      <c r="F21" s="11">
        <v>6.1678446276241833E-2</v>
      </c>
      <c r="G21" s="35"/>
    </row>
    <row r="22" spans="1:9" ht="12.75" customHeight="1" x14ac:dyDescent="0.2">
      <c r="A22" t="s">
        <v>405</v>
      </c>
      <c r="B22" t="s">
        <v>406</v>
      </c>
      <c r="C22" t="s">
        <v>388</v>
      </c>
      <c r="D22" s="56">
        <v>500</v>
      </c>
      <c r="E22" s="10">
        <v>2460.3825000000002</v>
      </c>
      <c r="F22" s="11">
        <v>6.1059938255166105E-2</v>
      </c>
      <c r="G22" s="35"/>
    </row>
    <row r="23" spans="1:9" ht="12.75" customHeight="1" x14ac:dyDescent="0.2">
      <c r="A23" t="s">
        <v>407</v>
      </c>
      <c r="B23" t="s">
        <v>408</v>
      </c>
      <c r="C23" t="s">
        <v>369</v>
      </c>
      <c r="D23" s="56">
        <v>500</v>
      </c>
      <c r="E23" s="10">
        <v>2439.0574999999999</v>
      </c>
      <c r="F23" s="11">
        <v>6.0530710306547775E-2</v>
      </c>
      <c r="G23" s="35"/>
    </row>
    <row r="24" spans="1:9" ht="12.75" customHeight="1" x14ac:dyDescent="0.2">
      <c r="A24" t="s">
        <v>409</v>
      </c>
      <c r="B24" t="s">
        <v>410</v>
      </c>
      <c r="C24" t="s">
        <v>369</v>
      </c>
      <c r="D24" s="56">
        <v>496</v>
      </c>
      <c r="E24" s="10">
        <v>2436.9372800000001</v>
      </c>
      <c r="F24" s="11">
        <v>6.0478092267569138E-2</v>
      </c>
      <c r="G24" s="35"/>
    </row>
    <row r="25" spans="1:9" ht="12.75" customHeight="1" x14ac:dyDescent="0.2">
      <c r="A25" t="s">
        <v>411</v>
      </c>
      <c r="B25" t="s">
        <v>412</v>
      </c>
      <c r="C25" t="s">
        <v>391</v>
      </c>
      <c r="D25" s="56">
        <v>500</v>
      </c>
      <c r="E25" s="10">
        <v>2427.0725000000002</v>
      </c>
      <c r="F25" s="11">
        <v>6.0233275513385268E-2</v>
      </c>
      <c r="G25" s="35"/>
    </row>
    <row r="26" spans="1:9" ht="12.75" customHeight="1" x14ac:dyDescent="0.2">
      <c r="A26" t="s">
        <v>413</v>
      </c>
      <c r="B26" t="s">
        <v>414</v>
      </c>
      <c r="C26" t="s">
        <v>369</v>
      </c>
      <c r="D26" s="56">
        <v>240</v>
      </c>
      <c r="E26" s="10">
        <v>1194.4356</v>
      </c>
      <c r="F26" s="11">
        <v>2.9642612067746488E-2</v>
      </c>
      <c r="G26" s="35"/>
    </row>
    <row r="27" spans="1:9" ht="12.75" customHeight="1" x14ac:dyDescent="0.2">
      <c r="A27" t="s">
        <v>415</v>
      </c>
      <c r="B27" t="s">
        <v>416</v>
      </c>
      <c r="C27" t="s">
        <v>369</v>
      </c>
      <c r="D27" s="56">
        <v>200</v>
      </c>
      <c r="E27" s="10">
        <v>942.48400000000004</v>
      </c>
      <c r="F27" s="11">
        <v>2.3389865131328957E-2</v>
      </c>
      <c r="G27" s="35"/>
    </row>
    <row r="28" spans="1:9" ht="12.75" customHeight="1" x14ac:dyDescent="0.2">
      <c r="A28" s="2" t="s">
        <v>606</v>
      </c>
      <c r="B28" t="s">
        <v>417</v>
      </c>
      <c r="C28" t="s">
        <v>388</v>
      </c>
      <c r="D28" s="56">
        <v>140</v>
      </c>
      <c r="E28" s="10">
        <v>695.12379999999996</v>
      </c>
      <c r="F28" s="11">
        <v>1.7251064136448876E-2</v>
      </c>
      <c r="G28" s="57"/>
    </row>
    <row r="29" spans="1:9" ht="12.75" customHeight="1" x14ac:dyDescent="0.2">
      <c r="A29" t="s">
        <v>418</v>
      </c>
      <c r="B29" t="s">
        <v>419</v>
      </c>
      <c r="C29" t="s">
        <v>369</v>
      </c>
      <c r="D29" s="56">
        <v>100</v>
      </c>
      <c r="E29" s="10">
        <v>496.517</v>
      </c>
      <c r="F29" s="11">
        <v>1.2322188668892054E-2</v>
      </c>
      <c r="G29" s="35"/>
    </row>
    <row r="30" spans="1:9" ht="12.75" customHeight="1" x14ac:dyDescent="0.2">
      <c r="A30" s="13" t="s">
        <v>176</v>
      </c>
      <c r="B30" s="13"/>
      <c r="C30" s="13"/>
      <c r="D30" s="13"/>
      <c r="E30" s="14">
        <f>SUM(E18:E29)</f>
        <v>25540.722680000006</v>
      </c>
      <c r="F30" s="15">
        <f>SUM(F18:F29)</f>
        <v>0.63385061055877279</v>
      </c>
      <c r="G30" s="43"/>
      <c r="H30" s="29"/>
    </row>
    <row r="31" spans="1:9" ht="12.75" customHeight="1" x14ac:dyDescent="0.2">
      <c r="E31" s="10"/>
      <c r="F31" s="11"/>
      <c r="G31" s="27"/>
    </row>
    <row r="32" spans="1:9" ht="12.75" customHeight="1" x14ac:dyDescent="0.2">
      <c r="A32" s="1" t="s">
        <v>420</v>
      </c>
      <c r="B32" s="1"/>
      <c r="E32" s="10"/>
      <c r="F32" s="11"/>
      <c r="G32" s="27"/>
    </row>
    <row r="33" spans="1:8" ht="12.75" customHeight="1" x14ac:dyDescent="0.2">
      <c r="A33" t="s">
        <v>421</v>
      </c>
      <c r="B33" t="s">
        <v>607</v>
      </c>
      <c r="C33" t="s">
        <v>396</v>
      </c>
      <c r="D33" s="39">
        <v>175000</v>
      </c>
      <c r="E33" s="10">
        <v>173.489225</v>
      </c>
      <c r="F33" s="11">
        <v>4.3E-3</v>
      </c>
      <c r="G33" s="35"/>
    </row>
    <row r="34" spans="1:8" ht="12.75" customHeight="1" x14ac:dyDescent="0.2">
      <c r="A34" s="13" t="s">
        <v>176</v>
      </c>
      <c r="B34" s="13"/>
      <c r="C34" s="13"/>
      <c r="D34" s="13"/>
      <c r="E34" s="14">
        <f>SUM(E33:E33)</f>
        <v>173.489225</v>
      </c>
      <c r="F34" s="15">
        <f>SUM(F33:F33)</f>
        <v>4.3E-3</v>
      </c>
      <c r="G34" s="28"/>
      <c r="H34" s="29"/>
    </row>
    <row r="35" spans="1:8" ht="12.75" customHeight="1" x14ac:dyDescent="0.2">
      <c r="E35" s="10"/>
      <c r="F35" s="11"/>
      <c r="G35" s="27"/>
    </row>
    <row r="36" spans="1:8" ht="12.75" customHeight="1" x14ac:dyDescent="0.2">
      <c r="A36" s="1" t="s">
        <v>178</v>
      </c>
      <c r="B36" s="1"/>
      <c r="E36" s="10"/>
      <c r="F36" s="11"/>
      <c r="G36" s="27"/>
    </row>
    <row r="37" spans="1:8" ht="12.75" customHeight="1" x14ac:dyDescent="0.2">
      <c r="A37" s="1" t="s">
        <v>605</v>
      </c>
      <c r="B37" s="1"/>
      <c r="E37" s="10"/>
      <c r="F37" s="11"/>
      <c r="G37" s="27"/>
    </row>
    <row r="38" spans="1:8" ht="12.75" customHeight="1" x14ac:dyDescent="0.2">
      <c r="A38" t="s">
        <v>422</v>
      </c>
      <c r="B38" t="s">
        <v>423</v>
      </c>
      <c r="C38" t="s">
        <v>394</v>
      </c>
      <c r="D38">
        <v>30</v>
      </c>
      <c r="E38" s="10">
        <v>299.86559999999997</v>
      </c>
      <c r="F38" s="11">
        <v>7.4000000000000003E-3</v>
      </c>
      <c r="G38" s="35"/>
    </row>
    <row r="39" spans="1:8" ht="12.75" customHeight="1" x14ac:dyDescent="0.2">
      <c r="A39" s="13" t="s">
        <v>176</v>
      </c>
      <c r="B39" s="13"/>
      <c r="C39" s="13"/>
      <c r="D39" s="13"/>
      <c r="E39" s="14">
        <f>SUM(E38:E38)</f>
        <v>299.86559999999997</v>
      </c>
      <c r="F39" s="15">
        <f>SUM(F38:F38)</f>
        <v>7.4000000000000003E-3</v>
      </c>
      <c r="G39" s="28"/>
      <c r="H39" s="29"/>
    </row>
    <row r="40" spans="1:8" ht="12.75" customHeight="1" x14ac:dyDescent="0.2">
      <c r="E40" s="10"/>
      <c r="F40" s="11"/>
      <c r="G40" s="27"/>
    </row>
    <row r="41" spans="1:8" ht="12.75" customHeight="1" x14ac:dyDescent="0.2">
      <c r="A41" s="1" t="s">
        <v>563</v>
      </c>
      <c r="E41" s="10">
        <v>1210.7164226</v>
      </c>
      <c r="F41" s="11">
        <v>3.0046657382936021E-2</v>
      </c>
      <c r="G41" s="35"/>
    </row>
    <row r="42" spans="1:8" ht="12.75" customHeight="1" x14ac:dyDescent="0.2">
      <c r="A42" s="13" t="s">
        <v>176</v>
      </c>
      <c r="B42" s="13"/>
      <c r="C42" s="13"/>
      <c r="D42" s="13"/>
      <c r="E42" s="14">
        <f>SUM(E41:E41)</f>
        <v>1210.7164226</v>
      </c>
      <c r="F42" s="15">
        <f>SUM(F41:F41)</f>
        <v>3.0046657382936021E-2</v>
      </c>
      <c r="G42" s="27"/>
    </row>
    <row r="43" spans="1:8" ht="12.75" customHeight="1" x14ac:dyDescent="0.2">
      <c r="E43" s="10"/>
      <c r="F43" s="11"/>
      <c r="G43" s="27"/>
    </row>
    <row r="44" spans="1:8" ht="12.75" customHeight="1" x14ac:dyDescent="0.2">
      <c r="A44" s="1" t="s">
        <v>181</v>
      </c>
      <c r="B44" s="1"/>
      <c r="E44" s="10"/>
      <c r="F44" s="11"/>
      <c r="G44" s="27"/>
    </row>
    <row r="45" spans="1:8" ht="12.75" customHeight="1" x14ac:dyDescent="0.2">
      <c r="A45" s="1" t="s">
        <v>182</v>
      </c>
      <c r="B45" s="1"/>
      <c r="E45" s="10">
        <v>-1110.0497566000085</v>
      </c>
      <c r="F45" s="11">
        <v>-2.7548387130114396E-2</v>
      </c>
      <c r="G45" s="35"/>
    </row>
    <row r="46" spans="1:8" ht="12.75" customHeight="1" x14ac:dyDescent="0.2">
      <c r="A46" s="13" t="s">
        <v>176</v>
      </c>
      <c r="B46" s="13"/>
      <c r="C46" s="13"/>
      <c r="D46" s="13"/>
      <c r="E46" s="14">
        <f>SUM(E45:E45)</f>
        <v>-1110.0497566000085</v>
      </c>
      <c r="F46" s="15">
        <f>SUM(F45:F45)</f>
        <v>-2.7548387130114396E-2</v>
      </c>
      <c r="G46" s="28"/>
      <c r="H46" s="29"/>
    </row>
    <row r="47" spans="1:8" ht="12.75" customHeight="1" x14ac:dyDescent="0.2">
      <c r="A47" s="16" t="s">
        <v>183</v>
      </c>
      <c r="B47" s="16"/>
      <c r="C47" s="16"/>
      <c r="D47" s="16"/>
      <c r="E47" s="17">
        <f>SUM(E15,E30,E34,E39,E42,E46)</f>
        <v>40294.546150999988</v>
      </c>
      <c r="F47" s="34">
        <f>SUM(F15,F30,F34,F39,F42,F46)</f>
        <v>0.99995263291895242</v>
      </c>
      <c r="G47" s="30"/>
      <c r="H47" s="31"/>
    </row>
    <row r="48" spans="1:8" ht="12.75" customHeight="1" x14ac:dyDescent="0.2"/>
    <row r="49" spans="1:5" ht="12.75" customHeight="1" x14ac:dyDescent="0.2">
      <c r="A49" s="1" t="s">
        <v>184</v>
      </c>
      <c r="B49" s="1"/>
    </row>
    <row r="50" spans="1:5" ht="12.75" customHeight="1" x14ac:dyDescent="0.2">
      <c r="A50" s="1" t="s">
        <v>586</v>
      </c>
      <c r="B50" s="1"/>
      <c r="E50" s="10"/>
    </row>
    <row r="51" spans="1:5" ht="12.75" customHeight="1" x14ac:dyDescent="0.2">
      <c r="A51" s="1"/>
      <c r="B51" s="1"/>
    </row>
    <row r="52" spans="1:5" ht="12.75" customHeight="1" x14ac:dyDescent="0.2">
      <c r="A52" s="1"/>
      <c r="B52" s="1"/>
    </row>
    <row r="53" spans="1:5" ht="12.75" customHeight="1" x14ac:dyDescent="0.2">
      <c r="A53" s="1"/>
      <c r="B53" s="1"/>
    </row>
    <row r="54" spans="1:5" ht="12.75" customHeight="1" x14ac:dyDescent="0.2"/>
    <row r="55" spans="1:5" ht="12.75" customHeight="1" x14ac:dyDescent="0.2"/>
    <row r="56" spans="1:5" ht="12.75" customHeight="1" x14ac:dyDescent="0.2"/>
    <row r="57" spans="1:5" ht="12.75" customHeight="1" x14ac:dyDescent="0.2"/>
    <row r="58" spans="1:5" ht="12.75" customHeight="1" x14ac:dyDescent="0.2"/>
    <row r="59" spans="1:5" ht="12.75" customHeight="1" x14ac:dyDescent="0.2"/>
    <row r="60" spans="1:5" ht="12.75" customHeight="1" x14ac:dyDescent="0.2"/>
    <row r="61" spans="1:5" ht="12.75" customHeight="1" x14ac:dyDescent="0.2"/>
    <row r="62" spans="1:5" ht="12.75" customHeight="1" x14ac:dyDescent="0.2"/>
    <row r="63" spans="1:5" ht="12.75" customHeight="1" x14ac:dyDescent="0.2"/>
    <row r="64" spans="1: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sqref="A1:F1"/>
    </sheetView>
  </sheetViews>
  <sheetFormatPr defaultColWidth="9.140625" defaultRowHeight="12.75" x14ac:dyDescent="0.2"/>
  <cols>
    <col min="1" max="1" width="57.28515625" customWidth="1"/>
    <col min="2" max="2" width="14.8554687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customWidth="1"/>
    <col min="11" max="11" width="15.140625" style="24" customWidth="1"/>
  </cols>
  <sheetData>
    <row r="1" spans="1:11" ht="18.75" x14ac:dyDescent="0.2">
      <c r="A1" s="63" t="s">
        <v>613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370</v>
      </c>
      <c r="B8" s="1"/>
      <c r="E8" s="10"/>
      <c r="F8" s="11"/>
      <c r="G8" s="27"/>
    </row>
    <row r="9" spans="1:11" ht="12.75" customHeight="1" x14ac:dyDescent="0.2">
      <c r="A9" t="s">
        <v>418</v>
      </c>
      <c r="B9" t="s">
        <v>419</v>
      </c>
      <c r="C9" t="s">
        <v>369</v>
      </c>
      <c r="D9">
        <v>40</v>
      </c>
      <c r="E9" s="10">
        <v>198.60679999999999</v>
      </c>
      <c r="F9" s="11">
        <v>0.41739999999999999</v>
      </c>
      <c r="G9" s="35"/>
    </row>
    <row r="10" spans="1:11" ht="12.75" customHeight="1" x14ac:dyDescent="0.2">
      <c r="A10" s="13" t="s">
        <v>176</v>
      </c>
      <c r="B10" s="13"/>
      <c r="C10" s="13"/>
      <c r="D10" s="13"/>
      <c r="E10" s="14">
        <f>SUM(E9:E9)</f>
        <v>198.60679999999999</v>
      </c>
      <c r="F10" s="15">
        <f>SUM(F9:F9)</f>
        <v>0.41739999999999999</v>
      </c>
      <c r="G10" s="28"/>
      <c r="H10" s="29"/>
      <c r="I10" s="12"/>
      <c r="J10" s="12"/>
    </row>
    <row r="11" spans="1:11" ht="12.75" customHeight="1" x14ac:dyDescent="0.2">
      <c r="E11" s="10"/>
      <c r="F11" s="11"/>
      <c r="G11" s="27"/>
      <c r="I11" s="11"/>
      <c r="J11" s="11"/>
    </row>
    <row r="12" spans="1:11" ht="12.75" customHeight="1" x14ac:dyDescent="0.2">
      <c r="A12" s="1" t="s">
        <v>178</v>
      </c>
      <c r="B12" s="1"/>
      <c r="E12" s="10"/>
      <c r="F12" s="11"/>
      <c r="G12" s="27"/>
      <c r="I12" s="11"/>
      <c r="J12" s="11"/>
    </row>
    <row r="13" spans="1:11" ht="12.75" customHeight="1" x14ac:dyDescent="0.2">
      <c r="A13" s="1" t="s">
        <v>589</v>
      </c>
      <c r="B13" s="1"/>
      <c r="E13" s="10"/>
      <c r="F13" s="11"/>
      <c r="G13" s="28"/>
      <c r="H13" s="29"/>
      <c r="I13" s="11"/>
      <c r="J13" s="11"/>
    </row>
    <row r="14" spans="1:11" ht="12.75" customHeight="1" x14ac:dyDescent="0.2">
      <c r="A14" t="s">
        <v>425</v>
      </c>
      <c r="B14" t="s">
        <v>426</v>
      </c>
      <c r="C14" t="s">
        <v>424</v>
      </c>
      <c r="D14">
        <v>8</v>
      </c>
      <c r="E14" s="10">
        <v>80.986720000000005</v>
      </c>
      <c r="F14" s="11">
        <v>0.17021868036073648</v>
      </c>
      <c r="G14" s="35"/>
      <c r="I14" s="11"/>
      <c r="J14" s="11"/>
    </row>
    <row r="15" spans="1:11" ht="12.75" customHeight="1" x14ac:dyDescent="0.2">
      <c r="A15" t="s">
        <v>427</v>
      </c>
      <c r="B15" t="s">
        <v>428</v>
      </c>
      <c r="C15" t="s">
        <v>90</v>
      </c>
      <c r="D15">
        <v>10</v>
      </c>
      <c r="E15" s="10">
        <v>79.761399999999995</v>
      </c>
      <c r="F15" s="11">
        <v>0.16764329079785978</v>
      </c>
      <c r="G15" s="35"/>
      <c r="I15" s="11"/>
      <c r="J15" s="11"/>
    </row>
    <row r="16" spans="1:11" ht="12.75" customHeight="1" x14ac:dyDescent="0.2">
      <c r="A16" t="s">
        <v>429</v>
      </c>
      <c r="B16" t="s">
        <v>430</v>
      </c>
      <c r="C16" t="s">
        <v>424</v>
      </c>
      <c r="D16">
        <v>4</v>
      </c>
      <c r="E16" s="10">
        <v>38.734200000000001</v>
      </c>
      <c r="F16" s="11">
        <v>8.1411920483121666E-2</v>
      </c>
      <c r="G16" s="35"/>
    </row>
    <row r="17" spans="1:8" ht="12.75" customHeight="1" x14ac:dyDescent="0.2">
      <c r="A17" t="s">
        <v>375</v>
      </c>
      <c r="B17" t="s">
        <v>376</v>
      </c>
      <c r="C17" t="s">
        <v>90</v>
      </c>
      <c r="D17">
        <v>1</v>
      </c>
      <c r="E17" s="10">
        <v>10.483219999999999</v>
      </c>
      <c r="F17" s="11">
        <v>2.2033734349672141E-2</v>
      </c>
      <c r="G17" s="35"/>
    </row>
    <row r="18" spans="1:8" ht="12.75" customHeight="1" x14ac:dyDescent="0.2">
      <c r="A18" s="13" t="s">
        <v>176</v>
      </c>
      <c r="B18" s="13"/>
      <c r="C18" s="13"/>
      <c r="D18" s="13"/>
      <c r="E18" s="14">
        <f>SUM(E14:E17)</f>
        <v>209.96554</v>
      </c>
      <c r="F18" s="15">
        <f>SUM(F14:F17)</f>
        <v>0.44130762599139012</v>
      </c>
      <c r="G18" s="35"/>
    </row>
    <row r="19" spans="1:8" ht="12.75" customHeight="1" x14ac:dyDescent="0.2">
      <c r="E19" s="10"/>
      <c r="F19" s="11"/>
      <c r="G19" s="27"/>
    </row>
    <row r="20" spans="1:8" ht="12.75" customHeight="1" x14ac:dyDescent="0.2">
      <c r="A20" s="1" t="s">
        <v>563</v>
      </c>
      <c r="E20" s="10">
        <v>70.503964999999994</v>
      </c>
      <c r="F20" s="11">
        <v>0.14818592335261327</v>
      </c>
      <c r="G20" s="35"/>
    </row>
    <row r="21" spans="1:8" ht="12.75" customHeight="1" x14ac:dyDescent="0.2">
      <c r="A21" s="13" t="s">
        <v>176</v>
      </c>
      <c r="B21" s="13"/>
      <c r="C21" s="13"/>
      <c r="D21" s="13"/>
      <c r="E21" s="14">
        <f>SUM(E20:E20)</f>
        <v>70.503964999999994</v>
      </c>
      <c r="F21" s="15">
        <f>SUM(F20:F20)</f>
        <v>0.14818592335261327</v>
      </c>
      <c r="G21" s="27"/>
    </row>
    <row r="22" spans="1:8" ht="12.75" customHeight="1" x14ac:dyDescent="0.2">
      <c r="E22" s="10"/>
      <c r="F22" s="11"/>
      <c r="G22" s="27"/>
    </row>
    <row r="23" spans="1:8" ht="12.75" customHeight="1" x14ac:dyDescent="0.2">
      <c r="A23" s="1" t="s">
        <v>181</v>
      </c>
      <c r="B23" s="1"/>
      <c r="E23" s="10"/>
      <c r="F23" s="11"/>
      <c r="G23" s="27"/>
    </row>
    <row r="24" spans="1:8" ht="12.75" customHeight="1" x14ac:dyDescent="0.2">
      <c r="A24" s="1" t="s">
        <v>182</v>
      </c>
      <c r="B24" s="1"/>
      <c r="E24" s="10">
        <v>-3.2958570000000407</v>
      </c>
      <c r="F24" s="11">
        <v>-6.9272644848155695E-3</v>
      </c>
      <c r="G24" s="35"/>
      <c r="H24" s="29"/>
    </row>
    <row r="25" spans="1:8" ht="12.75" customHeight="1" x14ac:dyDescent="0.2">
      <c r="A25" s="13" t="s">
        <v>176</v>
      </c>
      <c r="B25" s="13"/>
      <c r="C25" s="13"/>
      <c r="D25" s="13"/>
      <c r="E25" s="14">
        <f>SUM(E24:E24)</f>
        <v>-3.2958570000000407</v>
      </c>
      <c r="F25" s="15">
        <f>SUM(F24:F24)</f>
        <v>-6.9272644848155695E-3</v>
      </c>
      <c r="G25" s="27"/>
    </row>
    <row r="26" spans="1:8" ht="12.75" customHeight="1" x14ac:dyDescent="0.2">
      <c r="A26" s="16" t="s">
        <v>183</v>
      </c>
      <c r="B26" s="16"/>
      <c r="C26" s="16"/>
      <c r="D26" s="16"/>
      <c r="E26" s="17">
        <f>SUM(E10,E18,E21,E25)</f>
        <v>475.78044799999998</v>
      </c>
      <c r="F26" s="34">
        <f>SUM(F10,F18,F21,F25)</f>
        <v>0.99996628485918782</v>
      </c>
      <c r="G26" s="27"/>
    </row>
    <row r="27" spans="1:8" ht="12.75" customHeight="1" x14ac:dyDescent="0.2">
      <c r="G27" s="27"/>
    </row>
    <row r="28" spans="1:8" ht="12.75" customHeight="1" x14ac:dyDescent="0.2">
      <c r="A28" s="1" t="s">
        <v>184</v>
      </c>
      <c r="B28" s="1"/>
      <c r="G28" s="28"/>
      <c r="H28" s="29"/>
    </row>
    <row r="29" spans="1:8" ht="12.75" customHeight="1" x14ac:dyDescent="0.2">
      <c r="A29" s="1" t="s">
        <v>586</v>
      </c>
      <c r="B29" s="1"/>
      <c r="E29" s="10"/>
      <c r="G29" s="30"/>
      <c r="H29" s="31"/>
    </row>
    <row r="30" spans="1:8" ht="12.75" customHeight="1" x14ac:dyDescent="0.2">
      <c r="A30" s="1"/>
      <c r="B30" s="1"/>
    </row>
    <row r="31" spans="1:8" ht="12.75" customHeight="1" x14ac:dyDescent="0.2">
      <c r="A31" s="1"/>
      <c r="B31" s="1"/>
    </row>
    <row r="32" spans="1:8" ht="12.75" customHeight="1" x14ac:dyDescent="0.2">
      <c r="A32" s="1"/>
      <c r="B32" s="1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1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customWidth="1"/>
    <col min="11" max="11" width="13.85546875" style="24" customWidth="1"/>
  </cols>
  <sheetData>
    <row r="1" spans="1:11" ht="18.75" x14ac:dyDescent="0.2">
      <c r="A1" s="63" t="s">
        <v>431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420</v>
      </c>
      <c r="B8" s="1"/>
      <c r="E8" s="10"/>
      <c r="F8" s="11"/>
      <c r="G8" s="27"/>
    </row>
    <row r="9" spans="1:11" ht="12.75" customHeight="1" x14ac:dyDescent="0.2">
      <c r="A9" t="s">
        <v>432</v>
      </c>
      <c r="B9" t="s">
        <v>607</v>
      </c>
      <c r="C9" t="s">
        <v>396</v>
      </c>
      <c r="D9" s="56">
        <v>100000</v>
      </c>
      <c r="E9" s="10">
        <v>98.984200000000001</v>
      </c>
      <c r="F9" s="11">
        <v>1.6799999999999999E-2</v>
      </c>
      <c r="G9" s="27"/>
    </row>
    <row r="10" spans="1:11" ht="12.75" customHeight="1" x14ac:dyDescent="0.2">
      <c r="A10" t="s">
        <v>421</v>
      </c>
      <c r="B10" t="s">
        <v>607</v>
      </c>
      <c r="C10" t="s">
        <v>396</v>
      </c>
      <c r="D10" s="56">
        <v>10000</v>
      </c>
      <c r="E10" s="10">
        <v>9.9136699999999998</v>
      </c>
      <c r="F10" s="11">
        <v>1.7000000000000001E-3</v>
      </c>
      <c r="G10" s="27"/>
      <c r="I10" s="12"/>
      <c r="J10" s="12"/>
    </row>
    <row r="11" spans="1:11" ht="12.75" customHeight="1" x14ac:dyDescent="0.2">
      <c r="A11" s="13" t="s">
        <v>176</v>
      </c>
      <c r="B11" s="13"/>
      <c r="C11" s="13"/>
      <c r="D11" s="13"/>
      <c r="E11" s="14">
        <f>SUM(E9:E10)</f>
        <v>108.89787</v>
      </c>
      <c r="F11" s="15">
        <f>SUM(F9:F10)</f>
        <v>1.8499999999999999E-2</v>
      </c>
      <c r="G11" s="28"/>
      <c r="H11" s="29"/>
      <c r="I11" s="11"/>
      <c r="J11" s="11"/>
    </row>
    <row r="12" spans="1:11" ht="12.75" customHeight="1" x14ac:dyDescent="0.2">
      <c r="E12" s="10"/>
      <c r="F12" s="11"/>
      <c r="G12" s="27"/>
      <c r="I12" s="11"/>
      <c r="J12" s="11"/>
    </row>
    <row r="13" spans="1:11" ht="12.75" customHeight="1" x14ac:dyDescent="0.2">
      <c r="A13" s="1" t="s">
        <v>433</v>
      </c>
      <c r="B13" s="1"/>
      <c r="E13" s="10"/>
      <c r="F13" s="11"/>
      <c r="G13" s="27"/>
      <c r="I13" s="11"/>
      <c r="J13" s="11"/>
    </row>
    <row r="14" spans="1:11" ht="12.75" customHeight="1" x14ac:dyDescent="0.2">
      <c r="A14" s="2" t="s">
        <v>608</v>
      </c>
      <c r="B14" t="s">
        <v>434</v>
      </c>
      <c r="C14" t="s">
        <v>396</v>
      </c>
      <c r="D14" s="39">
        <v>1500000</v>
      </c>
      <c r="E14" s="10">
        <v>1488.3</v>
      </c>
      <c r="F14" s="11">
        <v>0.25190000000000001</v>
      </c>
      <c r="G14" s="27"/>
    </row>
    <row r="15" spans="1:11" ht="12.75" customHeight="1" x14ac:dyDescent="0.2">
      <c r="A15" t="s">
        <v>435</v>
      </c>
      <c r="B15" t="s">
        <v>436</v>
      </c>
      <c r="C15" t="s">
        <v>396</v>
      </c>
      <c r="D15" s="39">
        <v>1000000</v>
      </c>
      <c r="E15" s="10">
        <v>1053.5</v>
      </c>
      <c r="F15" s="11">
        <v>0.17829999999999999</v>
      </c>
      <c r="G15" s="27"/>
    </row>
    <row r="16" spans="1:11" ht="12.75" customHeight="1" x14ac:dyDescent="0.2">
      <c r="A16" t="s">
        <v>437</v>
      </c>
      <c r="B16" t="s">
        <v>438</v>
      </c>
      <c r="C16" t="s">
        <v>396</v>
      </c>
      <c r="D16" s="39">
        <v>500000</v>
      </c>
      <c r="E16" s="10">
        <v>530.65</v>
      </c>
      <c r="F16" s="11">
        <v>8.9800000000000005E-2</v>
      </c>
      <c r="G16" s="27"/>
    </row>
    <row r="17" spans="1:8" ht="12.75" customHeight="1" x14ac:dyDescent="0.2">
      <c r="A17" t="s">
        <v>439</v>
      </c>
      <c r="B17" t="s">
        <v>440</v>
      </c>
      <c r="C17" t="s">
        <v>396</v>
      </c>
      <c r="D17" s="39">
        <v>500000</v>
      </c>
      <c r="E17" s="10">
        <v>501.85</v>
      </c>
      <c r="F17" s="11">
        <v>8.5000000000000006E-2</v>
      </c>
      <c r="G17" s="27"/>
    </row>
    <row r="18" spans="1:8" ht="12.75" customHeight="1" x14ac:dyDescent="0.2">
      <c r="A18" t="s">
        <v>441</v>
      </c>
      <c r="B18" t="s">
        <v>442</v>
      </c>
      <c r="C18" t="s">
        <v>396</v>
      </c>
      <c r="D18" s="39">
        <v>500000</v>
      </c>
      <c r="E18" s="10">
        <v>499.9</v>
      </c>
      <c r="F18" s="11">
        <v>8.4600000000000009E-2</v>
      </c>
      <c r="G18" s="27"/>
    </row>
    <row r="19" spans="1:8" ht="12.75" customHeight="1" x14ac:dyDescent="0.2">
      <c r="A19" t="s">
        <v>443</v>
      </c>
      <c r="B19" t="s">
        <v>444</v>
      </c>
      <c r="C19" t="s">
        <v>396</v>
      </c>
      <c r="D19" s="39">
        <v>500000</v>
      </c>
      <c r="E19" s="10">
        <v>498.3</v>
      </c>
      <c r="F19" s="11">
        <v>8.4399999999999989E-2</v>
      </c>
      <c r="G19" s="27"/>
    </row>
    <row r="20" spans="1:8" ht="12.75" customHeight="1" x14ac:dyDescent="0.2">
      <c r="A20" t="s">
        <v>445</v>
      </c>
      <c r="B20" t="s">
        <v>446</v>
      </c>
      <c r="C20" t="s">
        <v>396</v>
      </c>
      <c r="D20" s="39">
        <v>500000</v>
      </c>
      <c r="E20" s="10">
        <v>492.85599999999999</v>
      </c>
      <c r="F20" s="11">
        <v>8.3400000000000002E-2</v>
      </c>
      <c r="G20" s="27"/>
    </row>
    <row r="21" spans="1:8" ht="12.75" customHeight="1" x14ac:dyDescent="0.2">
      <c r="A21" t="s">
        <v>447</v>
      </c>
      <c r="B21" t="s">
        <v>448</v>
      </c>
      <c r="C21" t="s">
        <v>396</v>
      </c>
      <c r="D21" s="39">
        <v>400</v>
      </c>
      <c r="E21" s="10">
        <v>0.38718999999999998</v>
      </c>
      <c r="F21" s="11">
        <v>1E-4</v>
      </c>
      <c r="G21" s="27"/>
    </row>
    <row r="22" spans="1:8" ht="12.75" customHeight="1" x14ac:dyDescent="0.2">
      <c r="A22" s="13" t="s">
        <v>176</v>
      </c>
      <c r="B22" s="13"/>
      <c r="C22" s="13"/>
      <c r="D22" s="13"/>
      <c r="E22" s="14">
        <f>SUM(E14:E21)</f>
        <v>5065.7431900000001</v>
      </c>
      <c r="F22" s="15">
        <f>SUM(F14:F21)</f>
        <v>0.85750000000000004</v>
      </c>
      <c r="G22" s="28"/>
      <c r="H22" s="29"/>
    </row>
    <row r="23" spans="1:8" ht="12.75" customHeight="1" x14ac:dyDescent="0.2">
      <c r="E23" s="10"/>
      <c r="F23" s="11"/>
      <c r="G23" s="27"/>
    </row>
    <row r="24" spans="1:8" ht="12.75" customHeight="1" x14ac:dyDescent="0.2">
      <c r="A24" s="1" t="s">
        <v>563</v>
      </c>
      <c r="E24" s="10">
        <v>587.90310569999997</v>
      </c>
      <c r="F24" s="11">
        <v>9.9521462943218633E-2</v>
      </c>
      <c r="G24" s="35"/>
    </row>
    <row r="25" spans="1:8" ht="12.75" customHeight="1" x14ac:dyDescent="0.2">
      <c r="A25" s="13" t="s">
        <v>176</v>
      </c>
      <c r="B25" s="13"/>
      <c r="C25" s="13"/>
      <c r="D25" s="13"/>
      <c r="E25" s="14">
        <f>SUM(E24:E24)</f>
        <v>587.90310569999997</v>
      </c>
      <c r="F25" s="15">
        <f>SUM(F24:F24)</f>
        <v>9.9521462943218633E-2</v>
      </c>
      <c r="G25" s="27"/>
    </row>
    <row r="26" spans="1:8" ht="12.75" customHeight="1" x14ac:dyDescent="0.2">
      <c r="E26" s="10"/>
      <c r="F26" s="11"/>
      <c r="G26" s="27"/>
    </row>
    <row r="27" spans="1:8" ht="12.75" customHeight="1" x14ac:dyDescent="0.2">
      <c r="A27" s="1" t="s">
        <v>181</v>
      </c>
      <c r="B27" s="1"/>
      <c r="E27" s="10"/>
      <c r="F27" s="11"/>
      <c r="G27" s="27"/>
    </row>
    <row r="28" spans="1:8" ht="12.75" customHeight="1" x14ac:dyDescent="0.2">
      <c r="A28" s="1" t="s">
        <v>182</v>
      </c>
      <c r="B28" s="1"/>
      <c r="E28" s="10">
        <v>144.75550930000031</v>
      </c>
      <c r="F28" s="11">
        <v>2.4504514289771545E-2</v>
      </c>
      <c r="G28" s="35"/>
    </row>
    <row r="29" spans="1:8" ht="12.75" customHeight="1" x14ac:dyDescent="0.2">
      <c r="A29" s="13" t="s">
        <v>176</v>
      </c>
      <c r="B29" s="13"/>
      <c r="C29" s="13"/>
      <c r="D29" s="13"/>
      <c r="E29" s="14">
        <f>SUM(E28:E28)</f>
        <v>144.75550930000031</v>
      </c>
      <c r="F29" s="15">
        <f>SUM(F28:F28)</f>
        <v>2.4504514289771545E-2</v>
      </c>
      <c r="G29" s="28"/>
      <c r="H29" s="29"/>
    </row>
    <row r="30" spans="1:8" ht="12.75" customHeight="1" x14ac:dyDescent="0.2">
      <c r="A30" s="16" t="s">
        <v>183</v>
      </c>
      <c r="B30" s="16"/>
      <c r="C30" s="16"/>
      <c r="D30" s="16"/>
      <c r="E30" s="17">
        <f>SUM(E11,E22,E25,E29)</f>
        <v>5907.2996750000002</v>
      </c>
      <c r="F30" s="34">
        <f>SUM(F11,F22,F25,F29)</f>
        <v>1.0000259772329902</v>
      </c>
      <c r="G30" s="30"/>
      <c r="H30" s="31"/>
    </row>
    <row r="31" spans="1:8" ht="12.75" customHeight="1" x14ac:dyDescent="0.2"/>
    <row r="32" spans="1:8" ht="12.75" customHeight="1" x14ac:dyDescent="0.2">
      <c r="A32" s="1" t="s">
        <v>184</v>
      </c>
      <c r="B32" s="1"/>
    </row>
    <row r="33" spans="1:5" ht="12.75" customHeight="1" x14ac:dyDescent="0.2">
      <c r="A33" s="1" t="s">
        <v>586</v>
      </c>
      <c r="B33" s="1"/>
      <c r="E33" s="10"/>
    </row>
    <row r="34" spans="1:5" ht="12.75" customHeight="1" x14ac:dyDescent="0.2">
      <c r="A34" s="1"/>
      <c r="B34" s="1"/>
    </row>
    <row r="35" spans="1:5" ht="12.75" customHeight="1" x14ac:dyDescent="0.2"/>
    <row r="36" spans="1:5" ht="12.75" customHeight="1" x14ac:dyDescent="0.2"/>
    <row r="37" spans="1:5" ht="12.75" customHeight="1" x14ac:dyDescent="0.2"/>
    <row r="38" spans="1:5" ht="12.75" customHeight="1" x14ac:dyDescent="0.2"/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15.8554687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style="41" customWidth="1"/>
    <col min="11" max="11" width="15.28515625" style="24" customWidth="1"/>
  </cols>
  <sheetData>
    <row r="1" spans="1:11" ht="18.75" x14ac:dyDescent="0.2">
      <c r="A1" s="63" t="s">
        <v>449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370</v>
      </c>
      <c r="B8" s="1"/>
      <c r="E8" s="10"/>
      <c r="F8" s="11"/>
      <c r="G8" s="27"/>
    </row>
    <row r="9" spans="1:11" ht="12.75" customHeight="1" x14ac:dyDescent="0.2">
      <c r="A9" t="s">
        <v>418</v>
      </c>
      <c r="B9" t="s">
        <v>419</v>
      </c>
      <c r="C9" t="s">
        <v>369</v>
      </c>
      <c r="D9">
        <v>20</v>
      </c>
      <c r="E9" s="10">
        <v>99.303399999999996</v>
      </c>
      <c r="F9" s="11">
        <v>1.03E-2</v>
      </c>
      <c r="G9" s="60"/>
    </row>
    <row r="10" spans="1:11" ht="12.75" customHeight="1" x14ac:dyDescent="0.2">
      <c r="A10" s="13" t="s">
        <v>176</v>
      </c>
      <c r="B10" s="13"/>
      <c r="C10" s="13"/>
      <c r="D10" s="13"/>
      <c r="E10" s="14">
        <f>SUM(E9:E9)</f>
        <v>99.303399999999996</v>
      </c>
      <c r="F10" s="15">
        <f>SUM(F9:F9)</f>
        <v>1.03E-2</v>
      </c>
      <c r="G10" s="28"/>
      <c r="H10" s="29"/>
      <c r="I10" s="12"/>
      <c r="J10" s="42"/>
    </row>
    <row r="11" spans="1:11" ht="12.75" customHeight="1" x14ac:dyDescent="0.2">
      <c r="E11" s="10"/>
      <c r="F11" s="11"/>
      <c r="G11" s="27"/>
      <c r="I11" s="11"/>
    </row>
    <row r="12" spans="1:11" ht="12.75" customHeight="1" x14ac:dyDescent="0.2">
      <c r="A12" s="1" t="s">
        <v>420</v>
      </c>
      <c r="B12" s="1"/>
      <c r="E12" s="10"/>
      <c r="F12" s="11"/>
      <c r="G12" s="27"/>
      <c r="I12" s="11"/>
    </row>
    <row r="13" spans="1:11" ht="12.75" customHeight="1" x14ac:dyDescent="0.2">
      <c r="A13" t="s">
        <v>421</v>
      </c>
      <c r="B13" t="s">
        <v>607</v>
      </c>
      <c r="C13" t="s">
        <v>396</v>
      </c>
      <c r="D13" s="56">
        <v>70000</v>
      </c>
      <c r="E13" s="10">
        <v>69.395690000000002</v>
      </c>
      <c r="F13" s="11">
        <v>7.1999999999999998E-3</v>
      </c>
      <c r="G13" s="35"/>
      <c r="I13" s="11"/>
    </row>
    <row r="14" spans="1:11" ht="12.75" customHeight="1" x14ac:dyDescent="0.2">
      <c r="A14" s="13" t="s">
        <v>176</v>
      </c>
      <c r="B14" s="13"/>
      <c r="C14" s="13"/>
      <c r="D14" s="13"/>
      <c r="E14" s="14">
        <f>SUM(E13:E13)</f>
        <v>69.395690000000002</v>
      </c>
      <c r="F14" s="15">
        <f>SUM(F13:F13)</f>
        <v>7.1999999999999998E-3</v>
      </c>
      <c r="G14" s="28"/>
      <c r="H14" s="29"/>
      <c r="I14" s="11"/>
    </row>
    <row r="15" spans="1:11" ht="12.75" customHeight="1" x14ac:dyDescent="0.2">
      <c r="E15" s="10"/>
      <c r="F15" s="11"/>
      <c r="G15" s="27"/>
      <c r="I15" s="11"/>
    </row>
    <row r="16" spans="1:11" ht="12.75" customHeight="1" x14ac:dyDescent="0.2">
      <c r="A16" s="1" t="s">
        <v>433</v>
      </c>
      <c r="B16" s="1"/>
      <c r="E16" s="10"/>
      <c r="F16" s="11"/>
      <c r="G16" s="35"/>
      <c r="I16" s="11"/>
    </row>
    <row r="17" spans="1:9" ht="12.75" customHeight="1" x14ac:dyDescent="0.2">
      <c r="A17" t="s">
        <v>439</v>
      </c>
      <c r="B17" t="s">
        <v>440</v>
      </c>
      <c r="C17" t="s">
        <v>396</v>
      </c>
      <c r="D17" s="39">
        <v>2600000</v>
      </c>
      <c r="E17" s="10">
        <v>2609.62</v>
      </c>
      <c r="F17" s="11">
        <v>0.27210000000000001</v>
      </c>
      <c r="G17" s="35"/>
      <c r="H17" s="29"/>
      <c r="I17" s="11"/>
    </row>
    <row r="18" spans="1:9" ht="12.75" customHeight="1" x14ac:dyDescent="0.2">
      <c r="A18" t="s">
        <v>435</v>
      </c>
      <c r="B18" t="s">
        <v>436</v>
      </c>
      <c r="C18" t="s">
        <v>396</v>
      </c>
      <c r="D18" s="39">
        <v>1385000</v>
      </c>
      <c r="E18" s="10">
        <v>1459.0975000000001</v>
      </c>
      <c r="F18" s="11">
        <v>0.15210000000000001</v>
      </c>
      <c r="G18" s="35"/>
      <c r="I18" s="11"/>
    </row>
    <row r="19" spans="1:9" ht="12.75" customHeight="1" x14ac:dyDescent="0.2">
      <c r="A19" t="s">
        <v>608</v>
      </c>
      <c r="B19" t="s">
        <v>434</v>
      </c>
      <c r="C19" t="s">
        <v>396</v>
      </c>
      <c r="D19" s="39">
        <v>400000</v>
      </c>
      <c r="E19" s="10">
        <v>396.88</v>
      </c>
      <c r="F19" s="11">
        <v>4.1399999999999999E-2</v>
      </c>
      <c r="G19" s="35"/>
      <c r="I19" s="11"/>
    </row>
    <row r="20" spans="1:9" ht="12.75" customHeight="1" x14ac:dyDescent="0.2">
      <c r="A20" s="13" t="s">
        <v>176</v>
      </c>
      <c r="B20" s="13"/>
      <c r="C20" s="13"/>
      <c r="D20" s="13"/>
      <c r="E20" s="14">
        <f>SUM(E17:E19)</f>
        <v>4465.5974999999999</v>
      </c>
      <c r="F20" s="15">
        <f>SUM(F17:F19)</f>
        <v>0.46560000000000001</v>
      </c>
      <c r="G20" s="35"/>
    </row>
    <row r="21" spans="1:9" ht="12.75" customHeight="1" x14ac:dyDescent="0.2">
      <c r="E21" s="10"/>
      <c r="F21" s="11"/>
      <c r="G21" s="58"/>
    </row>
    <row r="22" spans="1:9" ht="12.75" customHeight="1" x14ac:dyDescent="0.2">
      <c r="A22" s="1" t="s">
        <v>178</v>
      </c>
      <c r="B22" s="1"/>
      <c r="E22" s="10"/>
      <c r="F22" s="11"/>
      <c r="G22" s="27"/>
    </row>
    <row r="23" spans="1:9" ht="12.75" customHeight="1" x14ac:dyDescent="0.2">
      <c r="A23" s="1" t="s">
        <v>589</v>
      </c>
      <c r="B23" s="1"/>
      <c r="E23" s="10"/>
      <c r="F23" s="11"/>
      <c r="G23" s="28"/>
      <c r="H23" s="29"/>
    </row>
    <row r="24" spans="1:9" ht="12.75" customHeight="1" x14ac:dyDescent="0.2">
      <c r="A24" t="s">
        <v>452</v>
      </c>
      <c r="B24" t="s">
        <v>453</v>
      </c>
      <c r="C24" t="s">
        <v>424</v>
      </c>
      <c r="D24">
        <v>100</v>
      </c>
      <c r="E24" s="10">
        <v>1013.346</v>
      </c>
      <c r="F24" s="11">
        <v>0.1057</v>
      </c>
      <c r="G24" s="35"/>
    </row>
    <row r="25" spans="1:9" ht="12.75" customHeight="1" x14ac:dyDescent="0.2">
      <c r="A25" t="s">
        <v>427</v>
      </c>
      <c r="B25" t="s">
        <v>428</v>
      </c>
      <c r="C25" t="s">
        <v>90</v>
      </c>
      <c r="D25">
        <v>70</v>
      </c>
      <c r="E25" s="10">
        <v>558.32979999999998</v>
      </c>
      <c r="F25" s="11">
        <v>5.8200000000000002E-2</v>
      </c>
      <c r="G25" s="35"/>
    </row>
    <row r="26" spans="1:9" ht="12.75" customHeight="1" x14ac:dyDescent="0.2">
      <c r="A26" t="s">
        <v>375</v>
      </c>
      <c r="B26" t="s">
        <v>376</v>
      </c>
      <c r="C26" t="s">
        <v>90</v>
      </c>
      <c r="D26">
        <v>50</v>
      </c>
      <c r="E26" s="10">
        <v>524.16099999999994</v>
      </c>
      <c r="F26" s="11">
        <v>5.4600000000000003E-2</v>
      </c>
      <c r="G26" s="35"/>
    </row>
    <row r="27" spans="1:9" ht="12.75" customHeight="1" x14ac:dyDescent="0.2">
      <c r="A27" t="s">
        <v>425</v>
      </c>
      <c r="B27" t="s">
        <v>426</v>
      </c>
      <c r="C27" t="s">
        <v>424</v>
      </c>
      <c r="D27">
        <v>40</v>
      </c>
      <c r="E27" s="10">
        <v>404.93360000000001</v>
      </c>
      <c r="F27" s="11">
        <v>4.2199999999999994E-2</v>
      </c>
      <c r="G27" s="35"/>
    </row>
    <row r="28" spans="1:9" ht="12.75" customHeight="1" x14ac:dyDescent="0.2">
      <c r="A28" t="s">
        <v>454</v>
      </c>
      <c r="B28" t="s">
        <v>455</v>
      </c>
      <c r="C28" t="s">
        <v>424</v>
      </c>
      <c r="D28">
        <v>30</v>
      </c>
      <c r="E28" s="10">
        <v>302.89229999999998</v>
      </c>
      <c r="F28" s="11">
        <v>3.1600000000000003E-2</v>
      </c>
      <c r="G28" s="35"/>
    </row>
    <row r="29" spans="1:9" ht="12.75" customHeight="1" x14ac:dyDescent="0.2">
      <c r="A29" t="s">
        <v>609</v>
      </c>
      <c r="B29" t="s">
        <v>456</v>
      </c>
      <c r="C29" t="s">
        <v>424</v>
      </c>
      <c r="D29">
        <v>30</v>
      </c>
      <c r="E29" s="10">
        <v>301.46699999999998</v>
      </c>
      <c r="F29" s="11">
        <v>3.1400000000000004E-2</v>
      </c>
      <c r="G29" s="35"/>
    </row>
    <row r="30" spans="1:9" ht="12.75" customHeight="1" x14ac:dyDescent="0.2">
      <c r="A30" t="s">
        <v>457</v>
      </c>
      <c r="B30" t="s">
        <v>458</v>
      </c>
      <c r="C30" t="s">
        <v>450</v>
      </c>
      <c r="D30">
        <v>25</v>
      </c>
      <c r="E30" s="10">
        <v>253.35075000000001</v>
      </c>
      <c r="F30" s="11">
        <v>2.64E-2</v>
      </c>
      <c r="G30" s="35"/>
    </row>
    <row r="31" spans="1:9" ht="12.75" customHeight="1" x14ac:dyDescent="0.2">
      <c r="A31" t="s">
        <v>459</v>
      </c>
      <c r="B31" t="s">
        <v>460</v>
      </c>
      <c r="C31" t="s">
        <v>451</v>
      </c>
      <c r="D31">
        <v>15</v>
      </c>
      <c r="E31" s="10">
        <v>150.25305</v>
      </c>
      <c r="F31" s="11">
        <v>1.5700000000000002E-2</v>
      </c>
      <c r="G31" s="35"/>
    </row>
    <row r="32" spans="1:9" ht="12.75" customHeight="1" x14ac:dyDescent="0.2">
      <c r="A32" t="s">
        <v>461</v>
      </c>
      <c r="B32" t="s">
        <v>462</v>
      </c>
      <c r="C32" t="s">
        <v>90</v>
      </c>
      <c r="D32">
        <v>10</v>
      </c>
      <c r="E32" s="10">
        <v>100.2389</v>
      </c>
      <c r="F32" s="11">
        <v>1.0500000000000001E-2</v>
      </c>
      <c r="G32" s="35"/>
    </row>
    <row r="33" spans="1:8" ht="12.75" customHeight="1" x14ac:dyDescent="0.2">
      <c r="A33" s="13" t="s">
        <v>176</v>
      </c>
      <c r="B33" s="13"/>
      <c r="C33" s="13"/>
      <c r="D33" s="13"/>
      <c r="E33" s="14">
        <f>SUM(E24:E32)</f>
        <v>3608.9723999999997</v>
      </c>
      <c r="F33" s="15">
        <f>SUM(F24:F32)</f>
        <v>0.37629999999999997</v>
      </c>
      <c r="G33" s="35"/>
    </row>
    <row r="34" spans="1:8" ht="12.75" customHeight="1" x14ac:dyDescent="0.2">
      <c r="E34" s="10"/>
      <c r="F34" s="11"/>
      <c r="G34" s="27"/>
    </row>
    <row r="35" spans="1:8" ht="12.75" customHeight="1" x14ac:dyDescent="0.2">
      <c r="A35" s="1" t="s">
        <v>605</v>
      </c>
      <c r="B35" s="1"/>
      <c r="E35" s="10"/>
      <c r="F35" s="11"/>
      <c r="G35" s="27"/>
    </row>
    <row r="36" spans="1:8" ht="12.75" customHeight="1" x14ac:dyDescent="0.2">
      <c r="A36" t="s">
        <v>463</v>
      </c>
      <c r="B36" t="s">
        <v>464</v>
      </c>
      <c r="C36" t="s">
        <v>394</v>
      </c>
      <c r="D36">
        <v>40</v>
      </c>
      <c r="E36" s="10">
        <v>400.91239999999999</v>
      </c>
      <c r="F36" s="11">
        <v>4.1799999999999997E-2</v>
      </c>
      <c r="G36" s="35"/>
      <c r="H36" s="29"/>
    </row>
    <row r="37" spans="1:8" ht="12.75" customHeight="1" x14ac:dyDescent="0.2">
      <c r="A37" s="13" t="s">
        <v>176</v>
      </c>
      <c r="B37" s="13"/>
      <c r="C37" s="13"/>
      <c r="D37" s="13"/>
      <c r="E37" s="14">
        <f>SUM(E36:E36)</f>
        <v>400.91239999999999</v>
      </c>
      <c r="F37" s="15">
        <f>SUM(F36:F36)</f>
        <v>4.1799999999999997E-2</v>
      </c>
      <c r="G37" s="27"/>
    </row>
    <row r="38" spans="1:8" ht="12.75" customHeight="1" x14ac:dyDescent="0.2">
      <c r="E38" s="10"/>
      <c r="F38" s="11"/>
      <c r="G38" s="27"/>
    </row>
    <row r="39" spans="1:8" ht="12.75" customHeight="1" x14ac:dyDescent="0.2">
      <c r="A39" s="1" t="s">
        <v>563</v>
      </c>
      <c r="E39" s="10">
        <v>785.42353760000003</v>
      </c>
      <c r="F39" s="11">
        <v>8.188824214272207E-2</v>
      </c>
      <c r="G39" s="35"/>
    </row>
    <row r="40" spans="1:8" ht="12.75" customHeight="1" x14ac:dyDescent="0.2">
      <c r="A40" s="13" t="s">
        <v>176</v>
      </c>
      <c r="B40" s="13"/>
      <c r="C40" s="13"/>
      <c r="D40" s="13"/>
      <c r="E40" s="14">
        <f>SUM(E39:E39)</f>
        <v>785.42353760000003</v>
      </c>
      <c r="F40" s="15">
        <f>SUM(F39:F39)</f>
        <v>8.188824214272207E-2</v>
      </c>
      <c r="G40" s="27"/>
    </row>
    <row r="41" spans="1:8" ht="12.75" customHeight="1" x14ac:dyDescent="0.2">
      <c r="E41" s="10"/>
      <c r="F41" s="11"/>
      <c r="G41" s="27"/>
    </row>
    <row r="42" spans="1:8" ht="12.75" customHeight="1" x14ac:dyDescent="0.2">
      <c r="A42" s="1" t="s">
        <v>181</v>
      </c>
      <c r="B42" s="1"/>
      <c r="E42" s="10"/>
      <c r="F42" s="11"/>
      <c r="G42" s="27"/>
    </row>
    <row r="43" spans="1:8" ht="12.75" customHeight="1" x14ac:dyDescent="0.2">
      <c r="A43" s="1" t="s">
        <v>182</v>
      </c>
      <c r="B43" s="1"/>
      <c r="E43" s="10">
        <v>161.80303339999944</v>
      </c>
      <c r="F43" s="11">
        <v>1.6869580989351419E-2</v>
      </c>
      <c r="G43" s="35"/>
      <c r="H43" s="29"/>
    </row>
    <row r="44" spans="1:8" ht="12.75" customHeight="1" x14ac:dyDescent="0.2">
      <c r="A44" s="13" t="s">
        <v>176</v>
      </c>
      <c r="B44" s="13"/>
      <c r="C44" s="13"/>
      <c r="D44" s="13"/>
      <c r="E44" s="14">
        <f>SUM(E43:E43)</f>
        <v>161.80303339999944</v>
      </c>
      <c r="F44" s="15">
        <f>SUM(F43:F43)</f>
        <v>1.6869580989351419E-2</v>
      </c>
      <c r="G44" s="27"/>
    </row>
    <row r="45" spans="1:8" ht="12.75" customHeight="1" x14ac:dyDescent="0.2">
      <c r="A45" s="16" t="s">
        <v>183</v>
      </c>
      <c r="B45" s="16"/>
      <c r="C45" s="16"/>
      <c r="D45" s="16"/>
      <c r="E45" s="17">
        <f>SUM(E10,E14,E20,E33,E37,E40,E44)</f>
        <v>9591.407960999999</v>
      </c>
      <c r="F45" s="34">
        <f>SUM(F10,F14,F20,F33,F37,F40,F44)</f>
        <v>0.99995782313207338</v>
      </c>
      <c r="G45" s="27"/>
    </row>
    <row r="46" spans="1:8" ht="12.75" customHeight="1" x14ac:dyDescent="0.2">
      <c r="G46" s="27"/>
    </row>
    <row r="47" spans="1:8" ht="12.75" customHeight="1" x14ac:dyDescent="0.2">
      <c r="A47" s="1" t="s">
        <v>184</v>
      </c>
      <c r="B47" s="1"/>
      <c r="G47" s="28"/>
      <c r="H47" s="29"/>
    </row>
    <row r="48" spans="1:8" ht="12.75" customHeight="1" x14ac:dyDescent="0.2">
      <c r="A48" s="1" t="s">
        <v>586</v>
      </c>
      <c r="B48" s="1"/>
      <c r="E48" s="10"/>
      <c r="G48" s="30"/>
      <c r="H48" s="31"/>
    </row>
    <row r="49" spans="1:2" ht="12.75" customHeight="1" x14ac:dyDescent="0.2">
      <c r="A49" s="1"/>
      <c r="B49" s="1"/>
    </row>
    <row r="50" spans="1:2" ht="12.75" customHeight="1" x14ac:dyDescent="0.2">
      <c r="A50" s="1"/>
      <c r="B50" s="1"/>
    </row>
    <row r="51" spans="1:2" ht="12.75" customHeight="1" x14ac:dyDescent="0.2">
      <c r="A51" s="1"/>
      <c r="B51" s="1"/>
    </row>
    <row r="52" spans="1:2" ht="12.75" customHeight="1" x14ac:dyDescent="0.2"/>
    <row r="53" spans="1:2" ht="12.75" customHeight="1" x14ac:dyDescent="0.2"/>
    <row r="54" spans="1:2" ht="12.75" customHeight="1" x14ac:dyDescent="0.2"/>
    <row r="55" spans="1:2" ht="12.75" customHeight="1" x14ac:dyDescent="0.2"/>
    <row r="56" spans="1:2" ht="12.75" customHeight="1" x14ac:dyDescent="0.2"/>
    <row r="57" spans="1:2" ht="12.75" customHeight="1" x14ac:dyDescent="0.2"/>
    <row r="58" spans="1:2" ht="12.75" customHeight="1" x14ac:dyDescent="0.2"/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16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customWidth="1"/>
    <col min="11" max="11" width="15.140625" style="24" customWidth="1"/>
  </cols>
  <sheetData>
    <row r="1" spans="1:11" ht="18.75" x14ac:dyDescent="0.2">
      <c r="A1" s="63" t="s">
        <v>465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380</v>
      </c>
      <c r="B8" s="1"/>
      <c r="E8" s="10"/>
      <c r="F8" s="11"/>
      <c r="G8" s="27"/>
    </row>
    <row r="9" spans="1:11" ht="12.75" customHeight="1" x14ac:dyDescent="0.2">
      <c r="A9" t="s">
        <v>466</v>
      </c>
      <c r="B9" t="s">
        <v>467</v>
      </c>
      <c r="C9" t="s">
        <v>369</v>
      </c>
      <c r="D9">
        <v>600</v>
      </c>
      <c r="E9" s="10">
        <v>571.06920000000002</v>
      </c>
      <c r="F9" s="11">
        <v>0.38150000000000001</v>
      </c>
      <c r="G9" s="27"/>
    </row>
    <row r="10" spans="1:11" ht="12.75" customHeight="1" x14ac:dyDescent="0.2">
      <c r="A10" t="s">
        <v>468</v>
      </c>
      <c r="B10" t="s">
        <v>469</v>
      </c>
      <c r="C10" t="s">
        <v>369</v>
      </c>
      <c r="D10">
        <v>430</v>
      </c>
      <c r="E10" s="10">
        <v>409.03750000000002</v>
      </c>
      <c r="F10" s="11">
        <v>0.2732</v>
      </c>
      <c r="G10" s="27"/>
      <c r="I10" s="12"/>
      <c r="J10" s="12"/>
    </row>
    <row r="11" spans="1:11" ht="12.75" customHeight="1" x14ac:dyDescent="0.2">
      <c r="A11" s="13" t="s">
        <v>176</v>
      </c>
      <c r="B11" s="13"/>
      <c r="C11" s="13"/>
      <c r="D11" s="13"/>
      <c r="E11" s="14">
        <f>SUM(E9:E10)</f>
        <v>980.10670000000005</v>
      </c>
      <c r="F11" s="15">
        <f>SUM(F9:F10)</f>
        <v>0.65470000000000006</v>
      </c>
      <c r="G11" s="28"/>
      <c r="H11" s="29"/>
      <c r="I11" s="11"/>
      <c r="J11" s="11"/>
    </row>
    <row r="12" spans="1:11" ht="12.75" customHeight="1" x14ac:dyDescent="0.2">
      <c r="E12" s="10"/>
      <c r="F12" s="11"/>
      <c r="G12" s="27"/>
      <c r="I12" s="11"/>
      <c r="J12" s="11"/>
    </row>
    <row r="13" spans="1:11" ht="12.75" customHeight="1" x14ac:dyDescent="0.2">
      <c r="A13" s="1" t="s">
        <v>178</v>
      </c>
      <c r="B13" s="1"/>
      <c r="E13" s="10"/>
      <c r="F13" s="11"/>
      <c r="G13" s="27"/>
      <c r="I13" s="11"/>
      <c r="J13" s="11"/>
    </row>
    <row r="14" spans="1:11" ht="12.75" customHeight="1" x14ac:dyDescent="0.2">
      <c r="A14" s="1" t="s">
        <v>589</v>
      </c>
      <c r="B14" s="1"/>
      <c r="E14" s="10"/>
      <c r="F14" s="11"/>
      <c r="G14" s="28"/>
      <c r="H14" s="29"/>
      <c r="I14" s="11"/>
      <c r="J14" s="11"/>
    </row>
    <row r="15" spans="1:11" ht="12.75" customHeight="1" x14ac:dyDescent="0.2">
      <c r="A15" t="s">
        <v>459</v>
      </c>
      <c r="B15" t="s">
        <v>460</v>
      </c>
      <c r="C15" t="s">
        <v>451</v>
      </c>
      <c r="D15">
        <v>35</v>
      </c>
      <c r="E15" s="10">
        <v>350.59044999999998</v>
      </c>
      <c r="F15" s="11">
        <v>0.23420000000000002</v>
      </c>
      <c r="G15" s="27"/>
    </row>
    <row r="16" spans="1:11" ht="12.75" customHeight="1" x14ac:dyDescent="0.2">
      <c r="A16" s="13" t="s">
        <v>176</v>
      </c>
      <c r="B16" s="13"/>
      <c r="C16" s="13"/>
      <c r="D16" s="13"/>
      <c r="E16" s="14">
        <f>SUM(E15:E15)</f>
        <v>350.59044999999998</v>
      </c>
      <c r="F16" s="15">
        <f>SUM(F15:F15)</f>
        <v>0.23420000000000002</v>
      </c>
      <c r="G16" s="27"/>
    </row>
    <row r="17" spans="1:8" ht="12.75" customHeight="1" x14ac:dyDescent="0.2">
      <c r="E17" s="10"/>
      <c r="F17" s="11"/>
      <c r="G17" s="27"/>
    </row>
    <row r="18" spans="1:8" ht="12.75" customHeight="1" x14ac:dyDescent="0.2">
      <c r="A18" s="1" t="s">
        <v>563</v>
      </c>
      <c r="E18" s="10">
        <v>141.597252</v>
      </c>
      <c r="F18" s="11">
        <v>9.4581509527142879E-2</v>
      </c>
      <c r="G18" s="35"/>
    </row>
    <row r="19" spans="1:8" ht="12.75" customHeight="1" x14ac:dyDescent="0.2">
      <c r="A19" s="13" t="s">
        <v>176</v>
      </c>
      <c r="B19" s="13"/>
      <c r="C19" s="13"/>
      <c r="D19" s="13"/>
      <c r="E19" s="14">
        <f>SUM(E18:E18)</f>
        <v>141.597252</v>
      </c>
      <c r="F19" s="15">
        <f>SUM(F18:F18)</f>
        <v>9.4581509527142879E-2</v>
      </c>
      <c r="G19" s="27"/>
    </row>
    <row r="20" spans="1:8" ht="12.75" customHeight="1" x14ac:dyDescent="0.2">
      <c r="E20" s="10"/>
      <c r="F20" s="11"/>
      <c r="G20" s="27"/>
    </row>
    <row r="21" spans="1:8" ht="12.75" customHeight="1" x14ac:dyDescent="0.2">
      <c r="A21" s="1" t="s">
        <v>181</v>
      </c>
      <c r="B21" s="1"/>
      <c r="E21" s="10"/>
      <c r="F21" s="11"/>
      <c r="G21" s="27"/>
    </row>
    <row r="22" spans="1:8" ht="12.75" customHeight="1" x14ac:dyDescent="0.2">
      <c r="A22" s="1" t="s">
        <v>182</v>
      </c>
      <c r="B22" s="1"/>
      <c r="E22" s="10">
        <v>24.797923000000054</v>
      </c>
      <c r="F22" s="11">
        <v>1.6564057263469073E-2</v>
      </c>
      <c r="G22" s="35"/>
      <c r="H22" s="29"/>
    </row>
    <row r="23" spans="1:8" ht="12.75" customHeight="1" x14ac:dyDescent="0.2">
      <c r="A23" s="13" t="s">
        <v>176</v>
      </c>
      <c r="B23" s="13"/>
      <c r="C23" s="13"/>
      <c r="D23" s="13"/>
      <c r="E23" s="14">
        <f>SUM(E22:E22)</f>
        <v>24.797923000000054</v>
      </c>
      <c r="F23" s="15">
        <f>SUM(F22:F22)</f>
        <v>1.6564057263469073E-2</v>
      </c>
      <c r="G23" s="27"/>
    </row>
    <row r="24" spans="1:8" ht="12.75" customHeight="1" x14ac:dyDescent="0.2">
      <c r="A24" s="16" t="s">
        <v>183</v>
      </c>
      <c r="B24" s="16"/>
      <c r="C24" s="16"/>
      <c r="D24" s="16"/>
      <c r="E24" s="17">
        <f>SUM(E11,E16,E19,E23)</f>
        <v>1497.0923250000001</v>
      </c>
      <c r="F24" s="34">
        <f>SUM(F11,F16,F19,F23)</f>
        <v>1.0000455667906119</v>
      </c>
      <c r="G24" s="27"/>
    </row>
    <row r="25" spans="1:8" ht="12.75" customHeight="1" x14ac:dyDescent="0.2">
      <c r="G25" s="27"/>
    </row>
    <row r="26" spans="1:8" ht="12.75" customHeight="1" x14ac:dyDescent="0.2">
      <c r="A26" s="1" t="s">
        <v>184</v>
      </c>
      <c r="B26" s="1"/>
      <c r="G26" s="28"/>
      <c r="H26" s="29"/>
    </row>
    <row r="27" spans="1:8" ht="12.75" customHeight="1" x14ac:dyDescent="0.2">
      <c r="A27" s="1" t="s">
        <v>586</v>
      </c>
      <c r="B27" s="1"/>
      <c r="E27" s="10"/>
      <c r="G27" s="30"/>
      <c r="H27" s="31"/>
    </row>
    <row r="28" spans="1:8" ht="12.75" customHeight="1" x14ac:dyDescent="0.2">
      <c r="A28" s="1"/>
      <c r="B28" s="1"/>
    </row>
    <row r="29" spans="1:8" ht="12.75" customHeight="1" x14ac:dyDescent="0.2">
      <c r="A29" s="1"/>
      <c r="B29" s="1"/>
    </row>
    <row r="30" spans="1:8" ht="12.75" customHeight="1" x14ac:dyDescent="0.2">
      <c r="A30" s="1"/>
      <c r="B30" s="1"/>
    </row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34" workbookViewId="0">
      <selection sqref="A1:F1"/>
    </sheetView>
  </sheetViews>
  <sheetFormatPr defaultColWidth="9.140625" defaultRowHeight="12.75" x14ac:dyDescent="0.2"/>
  <cols>
    <col min="1" max="1" width="54" customWidth="1"/>
    <col min="2" max="2" width="19.42578125" customWidth="1"/>
    <col min="3" max="3" width="15.5703125" customWidth="1"/>
    <col min="4" max="4" width="8.8554687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style="41" customWidth="1"/>
    <col min="11" max="11" width="15.28515625" style="24" customWidth="1"/>
  </cols>
  <sheetData>
    <row r="1" spans="1:11" ht="18.75" x14ac:dyDescent="0.2">
      <c r="A1" s="63" t="s">
        <v>470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380</v>
      </c>
      <c r="B8" s="1"/>
      <c r="E8" s="10"/>
      <c r="F8" s="11"/>
      <c r="G8" s="27"/>
    </row>
    <row r="9" spans="1:11" ht="12.75" customHeight="1" x14ac:dyDescent="0.2">
      <c r="A9" t="s">
        <v>468</v>
      </c>
      <c r="B9" t="s">
        <v>469</v>
      </c>
      <c r="C9" t="s">
        <v>369</v>
      </c>
      <c r="D9" s="39">
        <v>1170</v>
      </c>
      <c r="E9" s="10">
        <v>1112.9625000000001</v>
      </c>
      <c r="F9" s="11">
        <v>5.1699999999999996E-2</v>
      </c>
      <c r="G9" s="27"/>
    </row>
    <row r="10" spans="1:11" ht="12.75" customHeight="1" x14ac:dyDescent="0.2">
      <c r="A10" s="13" t="s">
        <v>176</v>
      </c>
      <c r="B10" s="13"/>
      <c r="C10" s="13"/>
      <c r="D10" s="13"/>
      <c r="E10" s="14">
        <f>SUM(E9:E9)</f>
        <v>1112.9625000000001</v>
      </c>
      <c r="F10" s="15">
        <f>SUM(F9:F9)</f>
        <v>5.1699999999999996E-2</v>
      </c>
      <c r="G10" s="28"/>
      <c r="H10" s="29"/>
      <c r="I10" s="12"/>
      <c r="J10" s="42"/>
    </row>
    <row r="11" spans="1:11" ht="12.75" customHeight="1" x14ac:dyDescent="0.2">
      <c r="E11" s="10"/>
      <c r="F11" s="11"/>
      <c r="G11" s="27"/>
      <c r="I11" s="11"/>
    </row>
    <row r="12" spans="1:11" ht="12.75" customHeight="1" x14ac:dyDescent="0.2">
      <c r="A12" s="1" t="s">
        <v>370</v>
      </c>
      <c r="B12" s="1"/>
      <c r="E12" s="10"/>
      <c r="F12" s="11"/>
      <c r="G12" s="27"/>
      <c r="I12" s="11"/>
    </row>
    <row r="13" spans="1:11" ht="12.75" customHeight="1" x14ac:dyDescent="0.2">
      <c r="A13" t="s">
        <v>471</v>
      </c>
      <c r="B13" t="s">
        <v>472</v>
      </c>
      <c r="C13" t="s">
        <v>369</v>
      </c>
      <c r="D13">
        <v>400</v>
      </c>
      <c r="E13" s="10">
        <v>1958.3440000000001</v>
      </c>
      <c r="F13" s="11">
        <v>9.0999999999999998E-2</v>
      </c>
      <c r="G13" s="27"/>
      <c r="I13" s="11"/>
    </row>
    <row r="14" spans="1:11" ht="12.75" customHeight="1" x14ac:dyDescent="0.2">
      <c r="A14" t="s">
        <v>418</v>
      </c>
      <c r="B14" t="s">
        <v>419</v>
      </c>
      <c r="C14" t="s">
        <v>369</v>
      </c>
      <c r="D14">
        <v>220</v>
      </c>
      <c r="E14" s="10">
        <v>1092.3373999999999</v>
      </c>
      <c r="F14" s="11">
        <v>5.0700000000000002E-2</v>
      </c>
      <c r="G14" s="27"/>
      <c r="I14" s="11"/>
    </row>
    <row r="15" spans="1:11" ht="12.75" customHeight="1" x14ac:dyDescent="0.2">
      <c r="A15" t="s">
        <v>415</v>
      </c>
      <c r="B15" t="s">
        <v>416</v>
      </c>
      <c r="C15" t="s">
        <v>369</v>
      </c>
      <c r="D15">
        <v>120</v>
      </c>
      <c r="E15" s="10">
        <v>565.49040000000002</v>
      </c>
      <c r="F15" s="11">
        <v>2.63E-2</v>
      </c>
      <c r="G15" s="27"/>
      <c r="I15" s="11"/>
    </row>
    <row r="16" spans="1:11" ht="12.75" customHeight="1" x14ac:dyDescent="0.2">
      <c r="A16" s="13" t="s">
        <v>176</v>
      </c>
      <c r="B16" s="13"/>
      <c r="C16" s="13"/>
      <c r="D16" s="13"/>
      <c r="E16" s="14">
        <f>SUM(E13:E15)</f>
        <v>3616.1718000000001</v>
      </c>
      <c r="F16" s="15">
        <f>SUM(F13:F15)</f>
        <v>0.16799999999999998</v>
      </c>
      <c r="G16" s="28"/>
      <c r="H16" s="29"/>
      <c r="I16" s="11"/>
    </row>
    <row r="17" spans="1:9" ht="12.75" customHeight="1" x14ac:dyDescent="0.2">
      <c r="E17" s="10"/>
      <c r="F17" s="11"/>
      <c r="G17" s="27"/>
      <c r="I17" s="11"/>
    </row>
    <row r="18" spans="1:9" ht="12.75" customHeight="1" x14ac:dyDescent="0.2">
      <c r="A18" s="1" t="s">
        <v>420</v>
      </c>
      <c r="B18" s="1"/>
      <c r="E18" s="10"/>
      <c r="F18" s="11"/>
      <c r="G18" s="27"/>
      <c r="I18" s="11"/>
    </row>
    <row r="19" spans="1:9" ht="12.75" customHeight="1" x14ac:dyDescent="0.2">
      <c r="A19" t="s">
        <v>421</v>
      </c>
      <c r="B19" t="s">
        <v>607</v>
      </c>
      <c r="C19" t="s">
        <v>396</v>
      </c>
      <c r="D19" s="56">
        <v>70000</v>
      </c>
      <c r="E19" s="10">
        <v>69.395690000000002</v>
      </c>
      <c r="F19" s="11">
        <v>3.2000000000000002E-3</v>
      </c>
      <c r="G19" s="27"/>
      <c r="I19" s="11"/>
    </row>
    <row r="20" spans="1:9" ht="12.75" customHeight="1" x14ac:dyDescent="0.2">
      <c r="A20" s="13" t="s">
        <v>176</v>
      </c>
      <c r="B20" s="13"/>
      <c r="C20" s="13"/>
      <c r="D20" s="13"/>
      <c r="E20" s="14">
        <f>SUM(E19:E19)</f>
        <v>69.395690000000002</v>
      </c>
      <c r="F20" s="15">
        <f>SUM(F19:F19)</f>
        <v>3.2000000000000002E-3</v>
      </c>
      <c r="G20" s="28"/>
      <c r="H20" s="29"/>
      <c r="I20" s="11"/>
    </row>
    <row r="21" spans="1:9" ht="12.75" customHeight="1" x14ac:dyDescent="0.2">
      <c r="E21" s="10"/>
      <c r="F21" s="11"/>
      <c r="G21" s="27"/>
      <c r="I21" s="11"/>
    </row>
    <row r="22" spans="1:9" ht="12.75" customHeight="1" x14ac:dyDescent="0.2">
      <c r="A22" s="1" t="s">
        <v>178</v>
      </c>
      <c r="B22" s="1"/>
      <c r="E22" s="10"/>
      <c r="F22" s="11"/>
      <c r="G22" s="27"/>
    </row>
    <row r="23" spans="1:9" ht="12.75" customHeight="1" x14ac:dyDescent="0.2">
      <c r="A23" s="1" t="s">
        <v>589</v>
      </c>
      <c r="B23" s="1"/>
      <c r="E23" s="10"/>
      <c r="F23" s="11"/>
      <c r="G23" s="27"/>
    </row>
    <row r="24" spans="1:9" ht="12.75" customHeight="1" x14ac:dyDescent="0.2">
      <c r="A24" t="s">
        <v>475</v>
      </c>
      <c r="B24" t="s">
        <v>476</v>
      </c>
      <c r="C24" t="s">
        <v>424</v>
      </c>
      <c r="D24" s="39">
        <v>150</v>
      </c>
      <c r="E24" s="10">
        <v>1498.6275000000001</v>
      </c>
      <c r="F24" s="11">
        <v>6.9599999999999995E-2</v>
      </c>
      <c r="G24" s="27"/>
    </row>
    <row r="25" spans="1:9" ht="12.75" customHeight="1" x14ac:dyDescent="0.2">
      <c r="A25" t="s">
        <v>477</v>
      </c>
      <c r="B25" t="s">
        <v>478</v>
      </c>
      <c r="C25" t="s">
        <v>473</v>
      </c>
      <c r="D25" s="39">
        <v>125</v>
      </c>
      <c r="E25" s="10">
        <v>1329.2674999999999</v>
      </c>
      <c r="F25" s="11">
        <v>6.1699999999999998E-2</v>
      </c>
      <c r="G25" s="27"/>
    </row>
    <row r="26" spans="1:9" ht="12.75" customHeight="1" x14ac:dyDescent="0.2">
      <c r="A26" t="s">
        <v>375</v>
      </c>
      <c r="B26" t="s">
        <v>376</v>
      </c>
      <c r="C26" t="s">
        <v>90</v>
      </c>
      <c r="D26" s="39">
        <v>100</v>
      </c>
      <c r="E26" s="10">
        <v>1048.3219999999999</v>
      </c>
      <c r="F26" s="11">
        <v>4.87E-2</v>
      </c>
      <c r="G26" s="27"/>
    </row>
    <row r="27" spans="1:9" ht="12.75" customHeight="1" x14ac:dyDescent="0.2">
      <c r="A27" t="s">
        <v>479</v>
      </c>
      <c r="B27" t="s">
        <v>480</v>
      </c>
      <c r="C27" t="s">
        <v>424</v>
      </c>
      <c r="D27" s="39">
        <v>100</v>
      </c>
      <c r="E27" s="10">
        <v>1022.628</v>
      </c>
      <c r="F27" s="11">
        <v>4.7500000000000001E-2</v>
      </c>
      <c r="G27" s="27"/>
    </row>
    <row r="28" spans="1:9" ht="12.75" customHeight="1" x14ac:dyDescent="0.2">
      <c r="A28" t="s">
        <v>481</v>
      </c>
      <c r="B28" t="s">
        <v>482</v>
      </c>
      <c r="C28" t="s">
        <v>450</v>
      </c>
      <c r="D28" s="39">
        <v>100</v>
      </c>
      <c r="E28" s="10">
        <v>1006.749</v>
      </c>
      <c r="F28" s="11">
        <v>4.6799999999999994E-2</v>
      </c>
      <c r="G28" s="27"/>
    </row>
    <row r="29" spans="1:9" ht="12.75" customHeight="1" x14ac:dyDescent="0.2">
      <c r="A29" t="s">
        <v>483</v>
      </c>
      <c r="B29" t="s">
        <v>484</v>
      </c>
      <c r="C29" t="s">
        <v>424</v>
      </c>
      <c r="D29" s="39">
        <v>100</v>
      </c>
      <c r="E29" s="10">
        <v>1003.174</v>
      </c>
      <c r="F29" s="11">
        <v>4.6600000000000003E-2</v>
      </c>
      <c r="G29" s="27"/>
    </row>
    <row r="30" spans="1:9" ht="12.75" customHeight="1" x14ac:dyDescent="0.2">
      <c r="A30" t="s">
        <v>427</v>
      </c>
      <c r="B30" t="s">
        <v>428</v>
      </c>
      <c r="C30" t="s">
        <v>90</v>
      </c>
      <c r="D30" s="39">
        <v>110</v>
      </c>
      <c r="E30" s="10">
        <v>877.37540000000001</v>
      </c>
      <c r="F30" s="11">
        <v>4.0800000000000003E-2</v>
      </c>
      <c r="G30" s="27"/>
    </row>
    <row r="31" spans="1:9" ht="12.75" customHeight="1" x14ac:dyDescent="0.2">
      <c r="A31" t="s">
        <v>454</v>
      </c>
      <c r="B31" t="s">
        <v>455</v>
      </c>
      <c r="C31" t="s">
        <v>424</v>
      </c>
      <c r="D31" s="39">
        <v>70</v>
      </c>
      <c r="E31" s="10">
        <v>706.74869999999999</v>
      </c>
      <c r="F31" s="11">
        <v>3.2799999999999996E-2</v>
      </c>
      <c r="G31" s="27"/>
    </row>
    <row r="32" spans="1:9" ht="12.75" customHeight="1" x14ac:dyDescent="0.2">
      <c r="A32" t="s">
        <v>609</v>
      </c>
      <c r="B32" t="s">
        <v>456</v>
      </c>
      <c r="C32" t="s">
        <v>424</v>
      </c>
      <c r="D32" s="39">
        <v>70</v>
      </c>
      <c r="E32" s="10">
        <v>703.423</v>
      </c>
      <c r="F32" s="11">
        <v>3.27E-2</v>
      </c>
      <c r="G32" s="27"/>
    </row>
    <row r="33" spans="1:8" ht="12.75" customHeight="1" x14ac:dyDescent="0.2">
      <c r="A33" t="s">
        <v>485</v>
      </c>
      <c r="B33" t="s">
        <v>486</v>
      </c>
      <c r="C33" t="s">
        <v>424</v>
      </c>
      <c r="D33" s="39">
        <v>50</v>
      </c>
      <c r="E33" s="10">
        <v>621.91399999999999</v>
      </c>
      <c r="F33" s="11">
        <v>2.8900000000000002E-2</v>
      </c>
      <c r="G33" s="27"/>
    </row>
    <row r="34" spans="1:8" ht="12.75" customHeight="1" x14ac:dyDescent="0.2">
      <c r="A34" t="s">
        <v>452</v>
      </c>
      <c r="B34" t="s">
        <v>453</v>
      </c>
      <c r="C34" t="s">
        <v>424</v>
      </c>
      <c r="D34" s="39">
        <v>50</v>
      </c>
      <c r="E34" s="10">
        <v>506.673</v>
      </c>
      <c r="F34" s="11">
        <v>2.35E-2</v>
      </c>
      <c r="G34" s="27"/>
    </row>
    <row r="35" spans="1:8" ht="12.75" customHeight="1" x14ac:dyDescent="0.2">
      <c r="A35" t="s">
        <v>487</v>
      </c>
      <c r="B35" t="s">
        <v>488</v>
      </c>
      <c r="C35" t="s">
        <v>424</v>
      </c>
      <c r="D35" s="39">
        <v>50</v>
      </c>
      <c r="E35" s="10">
        <v>506.02249999999998</v>
      </c>
      <c r="F35" s="11">
        <v>2.35E-2</v>
      </c>
      <c r="G35" s="27"/>
    </row>
    <row r="36" spans="1:8" ht="12.75" customHeight="1" x14ac:dyDescent="0.2">
      <c r="A36" t="s">
        <v>489</v>
      </c>
      <c r="B36" t="s">
        <v>490</v>
      </c>
      <c r="C36" t="s">
        <v>451</v>
      </c>
      <c r="D36" s="39">
        <v>50</v>
      </c>
      <c r="E36" s="10">
        <v>504.45949999999999</v>
      </c>
      <c r="F36" s="11">
        <v>2.3399999999999997E-2</v>
      </c>
      <c r="G36" s="27"/>
    </row>
    <row r="37" spans="1:8" ht="12.75" customHeight="1" x14ac:dyDescent="0.2">
      <c r="A37" t="s">
        <v>491</v>
      </c>
      <c r="B37" t="s">
        <v>492</v>
      </c>
      <c r="C37" t="s">
        <v>90</v>
      </c>
      <c r="D37" s="39">
        <v>50</v>
      </c>
      <c r="E37" s="10">
        <v>501.6925</v>
      </c>
      <c r="F37" s="11">
        <v>2.3300000000000001E-2</v>
      </c>
      <c r="G37" s="27"/>
    </row>
    <row r="38" spans="1:8" ht="12.75" customHeight="1" x14ac:dyDescent="0.2">
      <c r="A38" t="s">
        <v>457</v>
      </c>
      <c r="B38" t="s">
        <v>458</v>
      </c>
      <c r="C38" t="s">
        <v>450</v>
      </c>
      <c r="D38" s="39">
        <v>25</v>
      </c>
      <c r="E38" s="10">
        <v>253.35075000000001</v>
      </c>
      <c r="F38" s="11">
        <v>1.18E-2</v>
      </c>
      <c r="G38" s="27"/>
    </row>
    <row r="39" spans="1:8" ht="12.75" customHeight="1" x14ac:dyDescent="0.2">
      <c r="A39" t="s">
        <v>493</v>
      </c>
      <c r="B39" t="s">
        <v>494</v>
      </c>
      <c r="C39" t="s">
        <v>424</v>
      </c>
      <c r="D39" s="39">
        <v>5</v>
      </c>
      <c r="E39" s="10">
        <v>49.61345</v>
      </c>
      <c r="F39" s="11">
        <v>2.3E-3</v>
      </c>
      <c r="G39" s="27"/>
    </row>
    <row r="40" spans="1:8" ht="12.75" customHeight="1" x14ac:dyDescent="0.2">
      <c r="A40" t="s">
        <v>425</v>
      </c>
      <c r="B40" t="s">
        <v>426</v>
      </c>
      <c r="C40" t="s">
        <v>424</v>
      </c>
      <c r="D40" s="39">
        <v>2</v>
      </c>
      <c r="E40" s="10">
        <v>20.246680000000001</v>
      </c>
      <c r="F40" s="11">
        <v>8.9999999999999998E-4</v>
      </c>
      <c r="G40" s="27"/>
    </row>
    <row r="41" spans="1:8" ht="12.75" customHeight="1" x14ac:dyDescent="0.2">
      <c r="A41" s="13" t="s">
        <v>176</v>
      </c>
      <c r="B41" s="13"/>
      <c r="C41" s="13"/>
      <c r="D41" s="13"/>
      <c r="E41" s="14">
        <f>SUM(E24:E40)</f>
        <v>12160.287480000001</v>
      </c>
      <c r="F41" s="15">
        <f>SUM(F24:F40)</f>
        <v>0.56479999999999997</v>
      </c>
      <c r="G41" s="28"/>
      <c r="H41" s="29"/>
    </row>
    <row r="42" spans="1:8" ht="12.75" customHeight="1" x14ac:dyDescent="0.2">
      <c r="E42" s="10"/>
      <c r="F42" s="11"/>
      <c r="G42" s="27"/>
    </row>
    <row r="43" spans="1:8" ht="12.75" customHeight="1" x14ac:dyDescent="0.2">
      <c r="A43" s="1" t="s">
        <v>605</v>
      </c>
      <c r="B43" s="1"/>
      <c r="E43" s="10"/>
      <c r="F43" s="11"/>
      <c r="G43" s="27"/>
    </row>
    <row r="44" spans="1:8" ht="12.75" customHeight="1" x14ac:dyDescent="0.2">
      <c r="A44" t="s">
        <v>422</v>
      </c>
      <c r="B44" t="s">
        <v>423</v>
      </c>
      <c r="C44" t="s">
        <v>394</v>
      </c>
      <c r="D44">
        <v>200</v>
      </c>
      <c r="E44" s="10">
        <v>1999.104</v>
      </c>
      <c r="F44" s="11">
        <v>9.2799999999999994E-2</v>
      </c>
      <c r="G44" s="27"/>
    </row>
    <row r="45" spans="1:8" ht="12.75" customHeight="1" x14ac:dyDescent="0.2">
      <c r="A45" t="s">
        <v>495</v>
      </c>
      <c r="B45" t="s">
        <v>496</v>
      </c>
      <c r="C45" t="s">
        <v>424</v>
      </c>
      <c r="D45">
        <v>50</v>
      </c>
      <c r="E45" s="10">
        <v>503.20299999999997</v>
      </c>
      <c r="F45" s="11">
        <v>2.3399999999999997E-2</v>
      </c>
      <c r="G45" s="27"/>
    </row>
    <row r="46" spans="1:8" ht="12.75" customHeight="1" x14ac:dyDescent="0.2">
      <c r="A46" t="s">
        <v>463</v>
      </c>
      <c r="B46" t="s">
        <v>464</v>
      </c>
      <c r="C46" t="s">
        <v>394</v>
      </c>
      <c r="D46">
        <v>50</v>
      </c>
      <c r="E46" s="10">
        <v>501.14049999999997</v>
      </c>
      <c r="F46" s="11">
        <v>2.3300000000000001E-2</v>
      </c>
      <c r="G46" s="27"/>
    </row>
    <row r="47" spans="1:8" ht="12.75" customHeight="1" x14ac:dyDescent="0.2">
      <c r="A47" t="s">
        <v>497</v>
      </c>
      <c r="B47" t="s">
        <v>498</v>
      </c>
      <c r="C47" t="s">
        <v>474</v>
      </c>
      <c r="D47">
        <v>50</v>
      </c>
      <c r="E47" s="10">
        <v>500.05399999999997</v>
      </c>
      <c r="F47" s="11">
        <v>2.3199999999999998E-2</v>
      </c>
      <c r="G47" s="27"/>
    </row>
    <row r="48" spans="1:8" ht="12.75" customHeight="1" x14ac:dyDescent="0.2">
      <c r="A48" s="13" t="s">
        <v>176</v>
      </c>
      <c r="B48" s="13"/>
      <c r="C48" s="13"/>
      <c r="D48" s="13"/>
      <c r="E48" s="14">
        <f>SUM(E44:E47)</f>
        <v>3503.5014999999999</v>
      </c>
      <c r="F48" s="15">
        <f>SUM(F44:F47)</f>
        <v>0.16270000000000001</v>
      </c>
      <c r="G48" s="28"/>
      <c r="H48" s="29"/>
    </row>
    <row r="49" spans="1:8" ht="12.75" customHeight="1" x14ac:dyDescent="0.2">
      <c r="E49" s="10"/>
      <c r="F49" s="11"/>
      <c r="G49" s="27"/>
    </row>
    <row r="50" spans="1:8" ht="12.75" customHeight="1" x14ac:dyDescent="0.2">
      <c r="A50" s="1" t="s">
        <v>563</v>
      </c>
      <c r="E50" s="10">
        <v>1086.0930587999999</v>
      </c>
      <c r="F50" s="11">
        <v>5.044435348779485E-2</v>
      </c>
      <c r="G50" s="35"/>
    </row>
    <row r="51" spans="1:8" ht="12.75" customHeight="1" x14ac:dyDescent="0.2">
      <c r="A51" s="13" t="s">
        <v>176</v>
      </c>
      <c r="B51" s="13"/>
      <c r="C51" s="13"/>
      <c r="D51" s="13"/>
      <c r="E51" s="14">
        <f>SUM(E50:E50)</f>
        <v>1086.0930587999999</v>
      </c>
      <c r="F51" s="15">
        <f>SUM(F50:F50)</f>
        <v>5.044435348779485E-2</v>
      </c>
      <c r="G51" s="27"/>
    </row>
    <row r="52" spans="1:8" ht="12.75" customHeight="1" x14ac:dyDescent="0.2">
      <c r="E52" s="10"/>
      <c r="F52" s="11"/>
      <c r="G52" s="27"/>
    </row>
    <row r="53" spans="1:8" ht="12.75" customHeight="1" x14ac:dyDescent="0.2">
      <c r="A53" s="1" t="s">
        <v>181</v>
      </c>
      <c r="B53" s="1"/>
      <c r="E53" s="10"/>
      <c r="F53" s="11"/>
      <c r="G53" s="27"/>
    </row>
    <row r="54" spans="1:8" ht="12.75" customHeight="1" x14ac:dyDescent="0.2">
      <c r="A54" s="1" t="s">
        <v>182</v>
      </c>
      <c r="B54" s="1"/>
      <c r="E54" s="10">
        <v>-17.894067800001949</v>
      </c>
      <c r="F54" s="11">
        <v>-8.3110252305192795E-4</v>
      </c>
      <c r="G54" s="35"/>
    </row>
    <row r="55" spans="1:8" ht="12.75" customHeight="1" x14ac:dyDescent="0.2">
      <c r="A55" s="13" t="s">
        <v>176</v>
      </c>
      <c r="B55" s="13"/>
      <c r="C55" s="13"/>
      <c r="D55" s="13"/>
      <c r="E55" s="14">
        <f>SUM(E54:E54)</f>
        <v>-17.894067800001949</v>
      </c>
      <c r="F55" s="15">
        <f>SUM(F54:F54)</f>
        <v>-8.3110252305192795E-4</v>
      </c>
      <c r="G55" s="28"/>
      <c r="H55" s="29"/>
    </row>
    <row r="56" spans="1:8" ht="12.75" customHeight="1" x14ac:dyDescent="0.2">
      <c r="A56" s="16" t="s">
        <v>183</v>
      </c>
      <c r="B56" s="16"/>
      <c r="C56" s="16"/>
      <c r="D56" s="16"/>
      <c r="E56" s="17">
        <f>SUM(E10,E16,E20,E41,E48,E51,E55)</f>
        <v>21530.517960999998</v>
      </c>
      <c r="F56" s="34">
        <f>SUM(F10,F16,F20,F41,F48,F51,F55)</f>
        <v>1.0000132509647428</v>
      </c>
      <c r="G56" s="30"/>
      <c r="H56" s="31"/>
    </row>
    <row r="57" spans="1:8" ht="12.75" customHeight="1" x14ac:dyDescent="0.2"/>
    <row r="58" spans="1:8" ht="12.75" customHeight="1" x14ac:dyDescent="0.2">
      <c r="A58" s="1" t="s">
        <v>184</v>
      </c>
      <c r="B58" s="1"/>
    </row>
    <row r="59" spans="1:8" ht="12.75" customHeight="1" x14ac:dyDescent="0.2">
      <c r="A59" s="1" t="s">
        <v>586</v>
      </c>
      <c r="B59" s="1"/>
      <c r="E59" s="10"/>
    </row>
    <row r="60" spans="1:8" ht="12.75" customHeight="1" x14ac:dyDescent="0.2">
      <c r="A60" s="1"/>
      <c r="B60" s="1"/>
    </row>
    <row r="61" spans="1:8" ht="12.75" customHeight="1" x14ac:dyDescent="0.2">
      <c r="A61" s="1"/>
      <c r="B61" s="1"/>
    </row>
    <row r="62" spans="1:8" ht="12.75" customHeight="1" x14ac:dyDescent="0.2">
      <c r="A62" s="1"/>
      <c r="B62" s="1"/>
    </row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opLeftCell="A61" workbookViewId="0">
      <selection activeCell="A81" sqref="A81"/>
    </sheetView>
  </sheetViews>
  <sheetFormatPr defaultColWidth="9.140625" defaultRowHeight="12.75" x14ac:dyDescent="0.2"/>
  <cols>
    <col min="1" max="1" width="49" customWidth="1"/>
    <col min="2" max="2" width="16.5703125" customWidth="1"/>
    <col min="3" max="4" width="22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style="41" customWidth="1"/>
    <col min="11" max="11" width="14.7109375" style="24" customWidth="1"/>
  </cols>
  <sheetData>
    <row r="1" spans="1:13" ht="18.75" x14ac:dyDescent="0.2">
      <c r="A1" s="63" t="s">
        <v>499</v>
      </c>
      <c r="B1" s="63"/>
      <c r="C1" s="63"/>
      <c r="D1" s="63"/>
      <c r="E1" s="63"/>
      <c r="F1" s="63"/>
    </row>
    <row r="2" spans="1:13" x14ac:dyDescent="0.2">
      <c r="A2" s="4" t="s">
        <v>1</v>
      </c>
      <c r="B2" s="4"/>
      <c r="C2" s="5"/>
      <c r="D2" s="5"/>
      <c r="E2" s="6"/>
      <c r="F2" s="22"/>
    </row>
    <row r="3" spans="1:13" ht="15.75" customHeight="1" x14ac:dyDescent="0.2">
      <c r="A3" s="7"/>
      <c r="B3" s="7"/>
      <c r="C3" s="3"/>
      <c r="D3" s="3"/>
      <c r="E3" s="6"/>
      <c r="F3" s="22"/>
    </row>
    <row r="4" spans="1:13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3" ht="12.75" customHeight="1" x14ac:dyDescent="0.2">
      <c r="E5" s="10"/>
      <c r="F5" s="11"/>
      <c r="G5" s="27"/>
    </row>
    <row r="6" spans="1:13" ht="12.75" customHeight="1" x14ac:dyDescent="0.2">
      <c r="E6" s="10"/>
      <c r="F6" s="11"/>
      <c r="G6" s="27"/>
    </row>
    <row r="7" spans="1:13" ht="12.75" customHeight="1" x14ac:dyDescent="0.2">
      <c r="A7" s="1" t="s">
        <v>7</v>
      </c>
      <c r="B7" s="1"/>
      <c r="E7" s="10"/>
      <c r="F7" s="11"/>
      <c r="G7" s="27"/>
    </row>
    <row r="8" spans="1:13" ht="12.75" customHeight="1" x14ac:dyDescent="0.2">
      <c r="A8" s="1" t="s">
        <v>8</v>
      </c>
      <c r="B8" s="1"/>
      <c r="E8" s="10"/>
      <c r="F8" s="11"/>
      <c r="G8" s="27"/>
    </row>
    <row r="9" spans="1:13" ht="12.75" customHeight="1" x14ac:dyDescent="0.2">
      <c r="A9" t="s">
        <v>19</v>
      </c>
      <c r="B9" t="s">
        <v>21</v>
      </c>
      <c r="C9" t="s">
        <v>20</v>
      </c>
      <c r="D9" s="39">
        <v>22090</v>
      </c>
      <c r="E9" s="10">
        <v>175.32832999999999</v>
      </c>
      <c r="F9" s="11">
        <v>7.2833476467938044E-2</v>
      </c>
      <c r="G9" s="35"/>
    </row>
    <row r="10" spans="1:13" ht="12.75" customHeight="1" x14ac:dyDescent="0.2">
      <c r="A10" t="s">
        <v>12</v>
      </c>
      <c r="B10" t="s">
        <v>15</v>
      </c>
      <c r="C10" t="s">
        <v>13</v>
      </c>
      <c r="D10" s="39">
        <v>52461</v>
      </c>
      <c r="E10" s="10">
        <v>156.59608499999999</v>
      </c>
      <c r="F10" s="11">
        <v>6.5051878791172676E-2</v>
      </c>
      <c r="G10" s="35"/>
      <c r="I10" s="12"/>
      <c r="J10" s="42"/>
    </row>
    <row r="11" spans="1:13" ht="12.75" customHeight="1" x14ac:dyDescent="0.2">
      <c r="A11" t="s">
        <v>22</v>
      </c>
      <c r="B11" t="s">
        <v>24</v>
      </c>
      <c r="C11" t="s">
        <v>10</v>
      </c>
      <c r="D11" s="39">
        <v>17569</v>
      </c>
      <c r="E11" s="10">
        <v>123.676976</v>
      </c>
      <c r="F11" s="11">
        <v>5.137688884119148E-2</v>
      </c>
      <c r="G11" s="35"/>
      <c r="I11" s="11"/>
    </row>
    <row r="12" spans="1:13" ht="12.75" customHeight="1" x14ac:dyDescent="0.2">
      <c r="A12" t="s">
        <v>53</v>
      </c>
      <c r="B12" t="s">
        <v>55</v>
      </c>
      <c r="C12" t="s">
        <v>37</v>
      </c>
      <c r="D12" s="39">
        <v>14564</v>
      </c>
      <c r="E12" s="10">
        <v>122.84734</v>
      </c>
      <c r="F12" s="11">
        <v>5.103224816570593E-2</v>
      </c>
      <c r="G12" s="35"/>
      <c r="I12" s="11"/>
      <c r="L12" s="11"/>
      <c r="M12" s="11"/>
    </row>
    <row r="13" spans="1:13" ht="12.75" customHeight="1" x14ac:dyDescent="0.2">
      <c r="A13" t="s">
        <v>9</v>
      </c>
      <c r="B13" t="s">
        <v>11</v>
      </c>
      <c r="C13" t="s">
        <v>10</v>
      </c>
      <c r="D13" s="39">
        <v>11164</v>
      </c>
      <c r="E13" s="10">
        <v>122.787254</v>
      </c>
      <c r="F13" s="11">
        <v>5.1007287725672923E-2</v>
      </c>
      <c r="G13" s="35"/>
      <c r="I13" s="11"/>
    </row>
    <row r="14" spans="1:13" ht="12.75" customHeight="1" x14ac:dyDescent="0.2">
      <c r="A14" t="s">
        <v>16</v>
      </c>
      <c r="B14" t="s">
        <v>18</v>
      </c>
      <c r="C14" t="s">
        <v>17</v>
      </c>
      <c r="D14" s="39">
        <v>4670</v>
      </c>
      <c r="E14" s="10">
        <v>113.800895</v>
      </c>
      <c r="F14" s="11">
        <v>4.7274247168228818E-2</v>
      </c>
      <c r="G14" s="35"/>
      <c r="I14" s="11"/>
    </row>
    <row r="15" spans="1:13" ht="12.75" customHeight="1" x14ac:dyDescent="0.2">
      <c r="A15" t="s">
        <v>187</v>
      </c>
      <c r="B15" t="s">
        <v>189</v>
      </c>
      <c r="C15" t="s">
        <v>188</v>
      </c>
      <c r="D15" s="39">
        <v>5214</v>
      </c>
      <c r="E15" s="10">
        <v>86.964305999999993</v>
      </c>
      <c r="F15" s="11">
        <v>3.612600846994643E-2</v>
      </c>
      <c r="G15" s="35"/>
      <c r="I15" s="11"/>
    </row>
    <row r="16" spans="1:13" ht="12.75" customHeight="1" x14ac:dyDescent="0.2">
      <c r="A16" t="s">
        <v>110</v>
      </c>
      <c r="B16" t="s">
        <v>112</v>
      </c>
      <c r="C16" t="s">
        <v>10</v>
      </c>
      <c r="D16" s="39">
        <v>20000</v>
      </c>
      <c r="E16" s="10">
        <v>67.44</v>
      </c>
      <c r="F16" s="11">
        <v>2.8015379220219239E-2</v>
      </c>
      <c r="G16" s="35"/>
      <c r="I16" s="11"/>
    </row>
    <row r="17" spans="1:9" ht="12.75" customHeight="1" x14ac:dyDescent="0.2">
      <c r="A17" t="s">
        <v>190</v>
      </c>
      <c r="B17" t="s">
        <v>191</v>
      </c>
      <c r="C17" t="s">
        <v>17</v>
      </c>
      <c r="D17" s="39">
        <v>4933</v>
      </c>
      <c r="E17" s="10">
        <v>64.81962</v>
      </c>
      <c r="F17" s="11">
        <v>2.6926842159111914E-2</v>
      </c>
      <c r="G17" s="35"/>
      <c r="I17" s="11"/>
    </row>
    <row r="18" spans="1:9" ht="12.75" customHeight="1" x14ac:dyDescent="0.2">
      <c r="A18" t="s">
        <v>30</v>
      </c>
      <c r="B18" t="s">
        <v>32</v>
      </c>
      <c r="C18" t="s">
        <v>10</v>
      </c>
      <c r="D18" s="39">
        <v>2497</v>
      </c>
      <c r="E18" s="10">
        <v>54.192391000000001</v>
      </c>
      <c r="F18" s="11">
        <v>2.2512164660667203E-2</v>
      </c>
      <c r="G18" s="35"/>
      <c r="I18" s="11"/>
    </row>
    <row r="19" spans="1:9" ht="12.75" customHeight="1" x14ac:dyDescent="0.2">
      <c r="A19" t="s">
        <v>192</v>
      </c>
      <c r="B19" t="s">
        <v>193</v>
      </c>
      <c r="C19" t="s">
        <v>13</v>
      </c>
      <c r="D19" s="39">
        <v>9946</v>
      </c>
      <c r="E19" s="10">
        <v>53.519426000000003</v>
      </c>
      <c r="F19" s="11">
        <v>2.2232606984556071E-2</v>
      </c>
      <c r="G19" s="35"/>
      <c r="I19" s="11"/>
    </row>
    <row r="20" spans="1:9" ht="12.75" customHeight="1" x14ac:dyDescent="0.2">
      <c r="A20" t="s">
        <v>115</v>
      </c>
      <c r="B20" t="s">
        <v>116</v>
      </c>
      <c r="C20" t="s">
        <v>41</v>
      </c>
      <c r="D20" s="39">
        <v>50972</v>
      </c>
      <c r="E20" s="10">
        <v>49.009577999999998</v>
      </c>
      <c r="F20" s="11">
        <v>2.0359162412409756E-2</v>
      </c>
      <c r="G20" s="35"/>
      <c r="I20" s="11"/>
    </row>
    <row r="21" spans="1:9" ht="12.75" customHeight="1" x14ac:dyDescent="0.2">
      <c r="A21" t="s">
        <v>117</v>
      </c>
      <c r="B21" t="s">
        <v>118</v>
      </c>
      <c r="C21" t="s">
        <v>34</v>
      </c>
      <c r="D21" s="39">
        <v>17121</v>
      </c>
      <c r="E21" s="10">
        <v>46.817374999999998</v>
      </c>
      <c r="F21" s="11">
        <v>1.9448495176752845E-2</v>
      </c>
      <c r="G21" s="35"/>
      <c r="I21" s="11"/>
    </row>
    <row r="22" spans="1:9" ht="12.75" customHeight="1" x14ac:dyDescent="0.2">
      <c r="A22" t="s">
        <v>194</v>
      </c>
      <c r="B22" t="s">
        <v>195</v>
      </c>
      <c r="C22" t="s">
        <v>63</v>
      </c>
      <c r="D22" s="39">
        <v>17136</v>
      </c>
      <c r="E22" s="10">
        <v>45.401831999999999</v>
      </c>
      <c r="F22" s="11">
        <v>1.886046175522961E-2</v>
      </c>
      <c r="G22" s="35"/>
      <c r="I22" s="11"/>
    </row>
    <row r="23" spans="1:9" ht="12.75" customHeight="1" x14ac:dyDescent="0.2">
      <c r="A23" t="s">
        <v>25</v>
      </c>
      <c r="B23" t="s">
        <v>27</v>
      </c>
      <c r="C23" t="s">
        <v>26</v>
      </c>
      <c r="D23" s="39">
        <v>8000</v>
      </c>
      <c r="E23" s="10">
        <v>42.164000000000001</v>
      </c>
      <c r="F23" s="11">
        <v>1.7515427779379065E-2</v>
      </c>
      <c r="G23" s="35"/>
      <c r="I23" s="11"/>
    </row>
    <row r="24" spans="1:9" ht="12.75" customHeight="1" x14ac:dyDescent="0.2">
      <c r="A24" t="s">
        <v>196</v>
      </c>
      <c r="B24" t="s">
        <v>197</v>
      </c>
      <c r="C24" t="s">
        <v>34</v>
      </c>
      <c r="D24" s="39">
        <v>4433</v>
      </c>
      <c r="E24" s="10">
        <v>41.980510000000002</v>
      </c>
      <c r="F24" s="11">
        <v>1.7439203847986449E-2</v>
      </c>
      <c r="G24" s="35"/>
      <c r="I24" s="11"/>
    </row>
    <row r="25" spans="1:9" ht="12.75" customHeight="1" x14ac:dyDescent="0.2">
      <c r="A25" t="s">
        <v>95</v>
      </c>
      <c r="B25" t="s">
        <v>97</v>
      </c>
      <c r="C25" t="s">
        <v>69</v>
      </c>
      <c r="D25" s="39">
        <v>11587</v>
      </c>
      <c r="E25" s="10">
        <v>39.048189999999998</v>
      </c>
      <c r="F25" s="11">
        <v>1.6221083195628302E-2</v>
      </c>
      <c r="G25" s="35"/>
      <c r="I25" s="11"/>
    </row>
    <row r="26" spans="1:9" ht="12.75" customHeight="1" x14ac:dyDescent="0.2">
      <c r="A26" t="s">
        <v>36</v>
      </c>
      <c r="B26" t="s">
        <v>38</v>
      </c>
      <c r="C26" t="s">
        <v>13</v>
      </c>
      <c r="D26" s="39">
        <v>1830</v>
      </c>
      <c r="E26" s="10">
        <v>36.530459999999998</v>
      </c>
      <c r="F26" s="11">
        <v>1.5175188167097422E-2</v>
      </c>
      <c r="G26" s="35"/>
      <c r="I26" s="11"/>
    </row>
    <row r="27" spans="1:9" ht="12.75" customHeight="1" x14ac:dyDescent="0.2">
      <c r="A27" t="s">
        <v>59</v>
      </c>
      <c r="B27" t="s">
        <v>61</v>
      </c>
      <c r="C27" t="s">
        <v>10</v>
      </c>
      <c r="D27" s="39">
        <v>2517</v>
      </c>
      <c r="E27" s="10">
        <v>33.221882999999998</v>
      </c>
      <c r="F27" s="11">
        <v>1.3800765875663625E-2</v>
      </c>
      <c r="G27" s="35"/>
      <c r="I27" s="11"/>
    </row>
    <row r="28" spans="1:9" ht="12.75" customHeight="1" x14ac:dyDescent="0.2">
      <c r="A28" t="s">
        <v>143</v>
      </c>
      <c r="B28" t="s">
        <v>144</v>
      </c>
      <c r="C28" t="s">
        <v>41</v>
      </c>
      <c r="D28" s="39">
        <v>13522</v>
      </c>
      <c r="E28" s="10">
        <v>28.369156</v>
      </c>
      <c r="F28" s="11">
        <v>1.17848852831785E-2</v>
      </c>
      <c r="G28" s="35"/>
      <c r="I28" s="11"/>
    </row>
    <row r="29" spans="1:9" ht="12.75" customHeight="1" x14ac:dyDescent="0.2">
      <c r="A29" t="s">
        <v>198</v>
      </c>
      <c r="B29" t="s">
        <v>200</v>
      </c>
      <c r="C29" t="s">
        <v>23</v>
      </c>
      <c r="D29" s="39">
        <v>3640</v>
      </c>
      <c r="E29" s="10">
        <v>25.838539999999998</v>
      </c>
      <c r="F29" s="11">
        <v>1.0733637256773482E-2</v>
      </c>
      <c r="G29" s="35"/>
      <c r="I29" s="11"/>
    </row>
    <row r="30" spans="1:9" ht="12.75" customHeight="1" x14ac:dyDescent="0.2">
      <c r="A30" t="s">
        <v>201</v>
      </c>
      <c r="B30" t="s">
        <v>203</v>
      </c>
      <c r="C30" t="s">
        <v>34</v>
      </c>
      <c r="D30" s="39">
        <v>1300</v>
      </c>
      <c r="E30" s="10">
        <v>25.101700000000001</v>
      </c>
      <c r="F30" s="11">
        <v>1.0427545144901799E-2</v>
      </c>
      <c r="G30" s="35"/>
      <c r="I30" s="11"/>
    </row>
    <row r="31" spans="1:9" ht="12.75" customHeight="1" x14ac:dyDescent="0.2">
      <c r="A31" t="s">
        <v>155</v>
      </c>
      <c r="B31" t="s">
        <v>156</v>
      </c>
      <c r="C31" t="s">
        <v>81</v>
      </c>
      <c r="D31" s="39">
        <v>6457</v>
      </c>
      <c r="E31" s="10">
        <v>24.936934000000001</v>
      </c>
      <c r="F31" s="11">
        <v>1.035909938611475E-2</v>
      </c>
      <c r="G31" s="35"/>
      <c r="I31" s="11"/>
    </row>
    <row r="32" spans="1:9" ht="12.75" customHeight="1" x14ac:dyDescent="0.2">
      <c r="A32" t="s">
        <v>204</v>
      </c>
      <c r="B32" t="s">
        <v>205</v>
      </c>
      <c r="C32" t="s">
        <v>10</v>
      </c>
      <c r="D32" s="39">
        <v>3624</v>
      </c>
      <c r="E32" s="10">
        <v>24.297108000000001</v>
      </c>
      <c r="F32" s="11">
        <v>1.0093308045293931E-2</v>
      </c>
      <c r="G32" s="35"/>
      <c r="I32" s="11"/>
    </row>
    <row r="33" spans="1:7" ht="12.75" customHeight="1" x14ac:dyDescent="0.2">
      <c r="A33" t="s">
        <v>206</v>
      </c>
      <c r="B33" t="s">
        <v>207</v>
      </c>
      <c r="C33" t="s">
        <v>199</v>
      </c>
      <c r="D33" s="39">
        <v>6118</v>
      </c>
      <c r="E33" s="10">
        <v>22.425529000000001</v>
      </c>
      <c r="F33" s="11">
        <v>9.3158318379155391E-3</v>
      </c>
      <c r="G33" s="35"/>
    </row>
    <row r="34" spans="1:7" ht="12.75" customHeight="1" x14ac:dyDescent="0.2">
      <c r="A34" t="s">
        <v>28</v>
      </c>
      <c r="B34" t="s">
        <v>29</v>
      </c>
      <c r="C34" t="s">
        <v>23</v>
      </c>
      <c r="D34" s="39">
        <v>1225</v>
      </c>
      <c r="E34" s="10">
        <v>22.287649999999999</v>
      </c>
      <c r="F34" s="11">
        <v>9.2585552591565746E-3</v>
      </c>
      <c r="G34" s="35"/>
    </row>
    <row r="35" spans="1:7" ht="12.75" customHeight="1" x14ac:dyDescent="0.2">
      <c r="A35" t="s">
        <v>208</v>
      </c>
      <c r="B35" t="s">
        <v>209</v>
      </c>
      <c r="C35" t="s">
        <v>54</v>
      </c>
      <c r="D35" s="39">
        <v>615</v>
      </c>
      <c r="E35" s="10">
        <v>20.666460000000001</v>
      </c>
      <c r="F35" s="11">
        <v>8.5850936245476291E-3</v>
      </c>
      <c r="G35" s="35"/>
    </row>
    <row r="36" spans="1:7" ht="12.75" customHeight="1" x14ac:dyDescent="0.2">
      <c r="A36" t="s">
        <v>74</v>
      </c>
      <c r="B36" t="s">
        <v>76</v>
      </c>
      <c r="C36" t="s">
        <v>37</v>
      </c>
      <c r="D36" s="39">
        <v>11931</v>
      </c>
      <c r="E36" s="10">
        <v>20.664491999999999</v>
      </c>
      <c r="F36" s="11">
        <v>8.5842760939084627E-3</v>
      </c>
      <c r="G36" s="35"/>
    </row>
    <row r="37" spans="1:7" ht="12.75" customHeight="1" x14ac:dyDescent="0.2">
      <c r="A37" t="s">
        <v>210</v>
      </c>
      <c r="B37" t="s">
        <v>211</v>
      </c>
      <c r="C37" t="s">
        <v>23</v>
      </c>
      <c r="D37" s="39">
        <v>4915</v>
      </c>
      <c r="E37" s="10">
        <v>20.380047999999999</v>
      </c>
      <c r="F37" s="11">
        <v>8.4661146685390074E-3</v>
      </c>
      <c r="G37" s="35"/>
    </row>
    <row r="38" spans="1:7" ht="12.75" customHeight="1" x14ac:dyDescent="0.2">
      <c r="A38" t="s">
        <v>212</v>
      </c>
      <c r="B38" t="s">
        <v>213</v>
      </c>
      <c r="C38" t="s">
        <v>84</v>
      </c>
      <c r="D38" s="39">
        <v>12379</v>
      </c>
      <c r="E38" s="10">
        <v>20.103496</v>
      </c>
      <c r="F38" s="11">
        <v>8.3512316739644214E-3</v>
      </c>
      <c r="G38" s="35"/>
    </row>
    <row r="39" spans="1:7" ht="12.75" customHeight="1" x14ac:dyDescent="0.2">
      <c r="A39" t="s">
        <v>214</v>
      </c>
      <c r="B39" t="s">
        <v>215</v>
      </c>
      <c r="C39" t="s">
        <v>17</v>
      </c>
      <c r="D39" s="39">
        <v>5013</v>
      </c>
      <c r="E39" s="10">
        <v>19.713622999999998</v>
      </c>
      <c r="F39" s="11">
        <v>8.1892737863202263E-3</v>
      </c>
      <c r="G39" s="35"/>
    </row>
    <row r="40" spans="1:7" ht="12.75" customHeight="1" x14ac:dyDescent="0.2">
      <c r="A40" t="s">
        <v>216</v>
      </c>
      <c r="B40" t="s">
        <v>217</v>
      </c>
      <c r="C40" t="s">
        <v>13</v>
      </c>
      <c r="D40" s="39">
        <v>439</v>
      </c>
      <c r="E40" s="10">
        <v>19.010237</v>
      </c>
      <c r="F40" s="11">
        <v>7.8970788644905539E-3</v>
      </c>
      <c r="G40" s="35"/>
    </row>
    <row r="41" spans="1:7" ht="12.75" customHeight="1" x14ac:dyDescent="0.2">
      <c r="A41" t="s">
        <v>33</v>
      </c>
      <c r="B41" t="s">
        <v>35</v>
      </c>
      <c r="C41" t="s">
        <v>34</v>
      </c>
      <c r="D41" s="39">
        <v>1282</v>
      </c>
      <c r="E41" s="10">
        <v>18.894756999999998</v>
      </c>
      <c r="F41" s="11">
        <v>7.8491070971069398E-3</v>
      </c>
      <c r="G41" s="35"/>
    </row>
    <row r="42" spans="1:7" ht="12.75" customHeight="1" x14ac:dyDescent="0.2">
      <c r="A42" t="s">
        <v>218</v>
      </c>
      <c r="B42" t="s">
        <v>219</v>
      </c>
      <c r="C42" t="s">
        <v>54</v>
      </c>
      <c r="D42" s="39">
        <v>946</v>
      </c>
      <c r="E42" s="10">
        <v>18.365644</v>
      </c>
      <c r="F42" s="11">
        <v>7.629307255094071E-3</v>
      </c>
      <c r="G42" s="35"/>
    </row>
    <row r="43" spans="1:7" ht="12.75" customHeight="1" x14ac:dyDescent="0.2">
      <c r="A43" t="s">
        <v>220</v>
      </c>
      <c r="B43" t="s">
        <v>221</v>
      </c>
      <c r="C43" t="s">
        <v>202</v>
      </c>
      <c r="D43" s="39">
        <v>7652</v>
      </c>
      <c r="E43" s="10">
        <v>17.932462000000001</v>
      </c>
      <c r="F43" s="11">
        <v>7.4493582930333811E-3</v>
      </c>
      <c r="G43" s="35"/>
    </row>
    <row r="44" spans="1:7" ht="12.75" customHeight="1" x14ac:dyDescent="0.2">
      <c r="A44" t="s">
        <v>222</v>
      </c>
      <c r="B44" t="s">
        <v>223</v>
      </c>
      <c r="C44" t="s">
        <v>84</v>
      </c>
      <c r="D44" s="39">
        <v>15685</v>
      </c>
      <c r="E44" s="10">
        <v>16.908429999999999</v>
      </c>
      <c r="F44" s="11">
        <v>7.023963203863161E-3</v>
      </c>
      <c r="G44" s="35"/>
    </row>
    <row r="45" spans="1:7" ht="12.75" customHeight="1" x14ac:dyDescent="0.2">
      <c r="A45" t="s">
        <v>224</v>
      </c>
      <c r="B45" t="s">
        <v>225</v>
      </c>
      <c r="C45" t="s">
        <v>34</v>
      </c>
      <c r="D45" s="39">
        <v>925</v>
      </c>
      <c r="E45" s="10">
        <v>16.896512999999999</v>
      </c>
      <c r="F45" s="11">
        <v>7.0190127401299563E-3</v>
      </c>
      <c r="G45" s="35"/>
    </row>
    <row r="46" spans="1:7" ht="12.75" customHeight="1" x14ac:dyDescent="0.2">
      <c r="A46" t="s">
        <v>43</v>
      </c>
      <c r="B46" t="s">
        <v>44</v>
      </c>
      <c r="C46" t="s">
        <v>17</v>
      </c>
      <c r="D46" s="39">
        <v>2536</v>
      </c>
      <c r="E46" s="10">
        <v>16.64884</v>
      </c>
      <c r="F46" s="11">
        <v>6.9161264261084652E-3</v>
      </c>
      <c r="G46" s="35"/>
    </row>
    <row r="47" spans="1:7" ht="12.75" customHeight="1" x14ac:dyDescent="0.2">
      <c r="A47" t="s">
        <v>226</v>
      </c>
      <c r="B47" t="s">
        <v>227</v>
      </c>
      <c r="C47" t="s">
        <v>84</v>
      </c>
      <c r="D47" s="39">
        <v>13711</v>
      </c>
      <c r="E47" s="10">
        <v>16.165268999999999</v>
      </c>
      <c r="F47" s="11">
        <v>6.7152452733074469E-3</v>
      </c>
      <c r="G47" s="35"/>
    </row>
    <row r="48" spans="1:7" ht="12.75" customHeight="1" x14ac:dyDescent="0.2">
      <c r="A48" t="s">
        <v>500</v>
      </c>
      <c r="B48" t="s">
        <v>501</v>
      </c>
      <c r="C48" t="s">
        <v>188</v>
      </c>
      <c r="D48" s="39">
        <v>85000</v>
      </c>
      <c r="E48" s="10">
        <v>15.512499999999999</v>
      </c>
      <c r="F48" s="11">
        <v>6.4440772561336146E-3</v>
      </c>
      <c r="G48" s="35"/>
    </row>
    <row r="49" spans="1:8" ht="12.75" customHeight="1" x14ac:dyDescent="0.2">
      <c r="A49" t="s">
        <v>228</v>
      </c>
      <c r="B49" t="s">
        <v>229</v>
      </c>
      <c r="C49" t="s">
        <v>72</v>
      </c>
      <c r="D49" s="39">
        <v>4351</v>
      </c>
      <c r="E49" s="10">
        <v>15.374259</v>
      </c>
      <c r="F49" s="11">
        <v>6.386650298263177E-3</v>
      </c>
      <c r="G49" s="35"/>
    </row>
    <row r="50" spans="1:8" ht="12.75" customHeight="1" x14ac:dyDescent="0.2">
      <c r="A50" t="s">
        <v>137</v>
      </c>
      <c r="B50" t="s">
        <v>138</v>
      </c>
      <c r="C50" t="s">
        <v>54</v>
      </c>
      <c r="D50" s="39">
        <v>7345</v>
      </c>
      <c r="E50" s="10">
        <v>15.2776</v>
      </c>
      <c r="F50" s="11">
        <v>6.3464969984404129E-3</v>
      </c>
      <c r="G50" s="35"/>
    </row>
    <row r="51" spans="1:8" ht="12.75" customHeight="1" x14ac:dyDescent="0.2">
      <c r="A51" t="s">
        <v>230</v>
      </c>
      <c r="B51" t="s">
        <v>231</v>
      </c>
      <c r="C51" t="s">
        <v>81</v>
      </c>
      <c r="D51" s="39">
        <v>3715</v>
      </c>
      <c r="E51" s="10">
        <v>14.973307999999999</v>
      </c>
      <c r="F51" s="11">
        <v>6.2200904774783886E-3</v>
      </c>
      <c r="G51" s="35"/>
    </row>
    <row r="52" spans="1:8" ht="12.75" customHeight="1" x14ac:dyDescent="0.2">
      <c r="A52" t="s">
        <v>232</v>
      </c>
      <c r="B52" t="s">
        <v>233</v>
      </c>
      <c r="C52" t="s">
        <v>66</v>
      </c>
      <c r="D52" s="39">
        <v>12456</v>
      </c>
      <c r="E52" s="10">
        <v>14.523695999999999</v>
      </c>
      <c r="F52" s="11">
        <v>6.0333162977340045E-3</v>
      </c>
      <c r="G52" s="35"/>
    </row>
    <row r="53" spans="1:8" ht="12.75" customHeight="1" x14ac:dyDescent="0.2">
      <c r="A53" t="s">
        <v>121</v>
      </c>
      <c r="B53" t="s">
        <v>122</v>
      </c>
      <c r="C53" t="s">
        <v>63</v>
      </c>
      <c r="D53" s="39">
        <v>4226</v>
      </c>
      <c r="E53" s="10">
        <v>13.947913</v>
      </c>
      <c r="F53" s="11">
        <v>5.7941291818746415E-3</v>
      </c>
      <c r="G53" s="35"/>
    </row>
    <row r="54" spans="1:8" ht="12.75" customHeight="1" x14ac:dyDescent="0.2">
      <c r="A54" t="s">
        <v>234</v>
      </c>
      <c r="B54" t="s">
        <v>235</v>
      </c>
      <c r="C54" t="s">
        <v>23</v>
      </c>
      <c r="D54" s="39">
        <v>2286</v>
      </c>
      <c r="E54" s="10">
        <v>13.510260000000001</v>
      </c>
      <c r="F54" s="11">
        <v>5.6123229131636891E-3</v>
      </c>
      <c r="G54" s="35"/>
    </row>
    <row r="55" spans="1:8" ht="12.75" customHeight="1" x14ac:dyDescent="0.2">
      <c r="A55" t="s">
        <v>236</v>
      </c>
      <c r="B55" t="s">
        <v>237</v>
      </c>
      <c r="C55" t="s">
        <v>54</v>
      </c>
      <c r="D55" s="39">
        <v>904</v>
      </c>
      <c r="E55" s="10">
        <v>12.510456</v>
      </c>
      <c r="F55" s="11">
        <v>5.1969924237524777E-3</v>
      </c>
      <c r="G55" s="35"/>
    </row>
    <row r="56" spans="1:8" ht="12.75" customHeight="1" x14ac:dyDescent="0.2">
      <c r="A56" t="s">
        <v>77</v>
      </c>
      <c r="B56" t="s">
        <v>79</v>
      </c>
      <c r="C56" t="s">
        <v>10</v>
      </c>
      <c r="D56" s="39">
        <v>1630</v>
      </c>
      <c r="E56" s="10">
        <v>12.43038</v>
      </c>
      <c r="F56" s="11">
        <v>5.1637278996356584E-3</v>
      </c>
      <c r="G56" s="35"/>
    </row>
    <row r="57" spans="1:8" ht="12.75" customHeight="1" x14ac:dyDescent="0.2">
      <c r="A57" t="s">
        <v>502</v>
      </c>
      <c r="B57" t="s">
        <v>503</v>
      </c>
      <c r="C57" t="s">
        <v>188</v>
      </c>
      <c r="D57" s="39">
        <v>25000</v>
      </c>
      <c r="E57" s="10">
        <v>11.9375</v>
      </c>
      <c r="F57" s="11">
        <v>4.9589796773630958E-3</v>
      </c>
      <c r="G57" s="35"/>
    </row>
    <row r="58" spans="1:8" ht="12.75" customHeight="1" x14ac:dyDescent="0.2">
      <c r="A58" t="s">
        <v>238</v>
      </c>
      <c r="B58" t="s">
        <v>239</v>
      </c>
      <c r="C58" t="s">
        <v>10</v>
      </c>
      <c r="D58" s="39">
        <v>1289</v>
      </c>
      <c r="E58" s="10">
        <v>10.117361000000001</v>
      </c>
      <c r="F58" s="11">
        <v>4.2028722586425942E-3</v>
      </c>
      <c r="G58" s="35"/>
    </row>
    <row r="59" spans="1:8" ht="12.75" customHeight="1" x14ac:dyDescent="0.2">
      <c r="A59" t="s">
        <v>113</v>
      </c>
      <c r="B59" t="s">
        <v>114</v>
      </c>
      <c r="C59" t="s">
        <v>20</v>
      </c>
      <c r="D59" s="39">
        <v>2503</v>
      </c>
      <c r="E59" s="10">
        <v>8.6979249999999997</v>
      </c>
      <c r="F59" s="11">
        <v>3.6132216385531646E-3</v>
      </c>
      <c r="G59" s="35"/>
    </row>
    <row r="60" spans="1:8" ht="12.75" customHeight="1" x14ac:dyDescent="0.2">
      <c r="A60" t="s">
        <v>240</v>
      </c>
      <c r="B60" t="s">
        <v>241</v>
      </c>
      <c r="C60" t="s">
        <v>23</v>
      </c>
      <c r="D60" s="39">
        <v>1487</v>
      </c>
      <c r="E60" s="10">
        <v>7.4967110000000003</v>
      </c>
      <c r="F60" s="11">
        <v>3.1142230363195287E-3</v>
      </c>
      <c r="G60" s="35"/>
    </row>
    <row r="61" spans="1:8" ht="12.75" customHeight="1" x14ac:dyDescent="0.2">
      <c r="A61" t="s">
        <v>242</v>
      </c>
      <c r="B61" t="s">
        <v>243</v>
      </c>
      <c r="C61" t="s">
        <v>199</v>
      </c>
      <c r="D61" s="39">
        <v>3777</v>
      </c>
      <c r="E61" s="10">
        <v>6.8816940000000004</v>
      </c>
      <c r="F61" s="11">
        <v>2.8587376495775125E-3</v>
      </c>
      <c r="G61" s="35"/>
    </row>
    <row r="62" spans="1:8" ht="12.75" customHeight="1" x14ac:dyDescent="0.2">
      <c r="A62" t="s">
        <v>244</v>
      </c>
      <c r="B62" t="s">
        <v>245</v>
      </c>
      <c r="C62" t="s">
        <v>84</v>
      </c>
      <c r="D62" s="39">
        <v>1311</v>
      </c>
      <c r="E62" s="10">
        <v>6.3622829999999997</v>
      </c>
      <c r="F62" s="11">
        <v>2.6429681339168762E-3</v>
      </c>
      <c r="G62" s="35"/>
    </row>
    <row r="63" spans="1:8" ht="12.75" customHeight="1" x14ac:dyDescent="0.2">
      <c r="A63" t="s">
        <v>246</v>
      </c>
      <c r="B63" t="s">
        <v>247</v>
      </c>
      <c r="C63" t="s">
        <v>202</v>
      </c>
      <c r="D63" s="39">
        <v>824</v>
      </c>
      <c r="E63" s="10">
        <v>5.5257440000000004</v>
      </c>
      <c r="F63" s="11">
        <v>2.2954598700155866E-3</v>
      </c>
      <c r="G63" s="35"/>
    </row>
    <row r="64" spans="1:8" ht="12.75" customHeight="1" x14ac:dyDescent="0.2">
      <c r="A64" s="13" t="s">
        <v>176</v>
      </c>
      <c r="B64" s="13"/>
      <c r="C64" s="13"/>
      <c r="D64" s="13"/>
      <c r="E64" s="14">
        <f>SUM(E9:E63)</f>
        <v>2076.8329289999997</v>
      </c>
      <c r="F64" s="15">
        <f>SUM(F9:F63)</f>
        <v>0.86274113408917019</v>
      </c>
      <c r="G64" s="43"/>
      <c r="H64" s="29"/>
    </row>
    <row r="65" spans="1:8" ht="12.75" customHeight="1" x14ac:dyDescent="0.2">
      <c r="E65" s="10"/>
      <c r="F65" s="11"/>
      <c r="G65" s="27"/>
    </row>
    <row r="66" spans="1:8" ht="12.75" customHeight="1" x14ac:dyDescent="0.2">
      <c r="A66" s="1" t="s">
        <v>178</v>
      </c>
      <c r="B66" s="1"/>
      <c r="E66" s="10"/>
      <c r="F66" s="11"/>
      <c r="G66" s="27"/>
    </row>
    <row r="67" spans="1:8" ht="12.75" customHeight="1" x14ac:dyDescent="0.2">
      <c r="A67" s="1" t="s">
        <v>589</v>
      </c>
      <c r="B67" s="1"/>
      <c r="E67" s="10"/>
      <c r="F67" s="11"/>
      <c r="G67" s="27"/>
    </row>
    <row r="68" spans="1:8" ht="12.75" customHeight="1" x14ac:dyDescent="0.2">
      <c r="A68" t="s">
        <v>477</v>
      </c>
      <c r="B68" t="s">
        <v>478</v>
      </c>
      <c r="C68" t="s">
        <v>473</v>
      </c>
      <c r="D68">
        <v>30</v>
      </c>
      <c r="E68" s="10">
        <v>319.02420000000001</v>
      </c>
      <c r="F68" s="11">
        <v>0.13250000000000001</v>
      </c>
      <c r="G68" s="35"/>
    </row>
    <row r="69" spans="1:8" ht="12.75" customHeight="1" x14ac:dyDescent="0.2">
      <c r="A69" s="13" t="s">
        <v>176</v>
      </c>
      <c r="B69" s="13"/>
      <c r="C69" s="13"/>
      <c r="D69" s="13"/>
      <c r="E69" s="14">
        <f>SUM(E68:E68)</f>
        <v>319.02420000000001</v>
      </c>
      <c r="F69" s="15">
        <f>SUM(F68:F68)</f>
        <v>0.13250000000000001</v>
      </c>
      <c r="G69" s="28"/>
      <c r="H69" s="29"/>
    </row>
    <row r="70" spans="1:8" ht="12.75" customHeight="1" x14ac:dyDescent="0.2">
      <c r="E70" s="10"/>
      <c r="F70" s="11"/>
      <c r="G70" s="27"/>
    </row>
    <row r="71" spans="1:8" ht="12.75" customHeight="1" x14ac:dyDescent="0.2">
      <c r="A71" s="1" t="s">
        <v>563</v>
      </c>
      <c r="E71" s="10">
        <v>29.299222099999998</v>
      </c>
      <c r="F71" s="11">
        <v>1.2171245818341166E-2</v>
      </c>
      <c r="G71" s="35"/>
    </row>
    <row r="72" spans="1:8" ht="12.75" customHeight="1" x14ac:dyDescent="0.2">
      <c r="A72" s="13" t="s">
        <v>176</v>
      </c>
      <c r="B72" s="13"/>
      <c r="C72" s="13"/>
      <c r="D72" s="13"/>
      <c r="E72" s="14">
        <f>SUM(E71:E71)</f>
        <v>29.299222099999998</v>
      </c>
      <c r="F72" s="15">
        <f>SUM(F71:F71)</f>
        <v>1.2171245818341166E-2</v>
      </c>
      <c r="G72" s="27"/>
    </row>
    <row r="73" spans="1:8" ht="12.75" customHeight="1" x14ac:dyDescent="0.2">
      <c r="E73" s="10"/>
      <c r="F73" s="11"/>
      <c r="G73" s="27"/>
    </row>
    <row r="74" spans="1:8" ht="12.75" customHeight="1" x14ac:dyDescent="0.2">
      <c r="A74" s="1" t="s">
        <v>181</v>
      </c>
      <c r="B74" s="1"/>
      <c r="E74" s="10"/>
      <c r="F74" s="11"/>
      <c r="G74" s="27"/>
    </row>
    <row r="75" spans="1:8" ht="12.75" customHeight="1" x14ac:dyDescent="0.2">
      <c r="A75" s="1" t="s">
        <v>182</v>
      </c>
      <c r="B75" s="1"/>
      <c r="E75" s="10">
        <v>-17.907123100000025</v>
      </c>
      <c r="F75" s="11">
        <v>-7.4388322121834022E-3</v>
      </c>
      <c r="G75" s="35"/>
    </row>
    <row r="76" spans="1:8" ht="12.75" customHeight="1" x14ac:dyDescent="0.2">
      <c r="A76" s="13" t="s">
        <v>176</v>
      </c>
      <c r="B76" s="13"/>
      <c r="C76" s="13"/>
      <c r="D76" s="13"/>
      <c r="E76" s="14">
        <f>SUM(E75:E75)</f>
        <v>-17.907123100000025</v>
      </c>
      <c r="F76" s="15">
        <f>SUM(F75:F75)</f>
        <v>-7.4388322121834022E-3</v>
      </c>
      <c r="G76" s="28"/>
      <c r="H76" s="29"/>
    </row>
    <row r="77" spans="1:8" ht="12.75" customHeight="1" x14ac:dyDescent="0.2">
      <c r="A77" s="16" t="s">
        <v>183</v>
      </c>
      <c r="B77" s="16"/>
      <c r="C77" s="16"/>
      <c r="D77" s="16"/>
      <c r="E77" s="17">
        <f>SUM(E64,E69,E72,E76)</f>
        <v>2407.2492279999997</v>
      </c>
      <c r="F77" s="34">
        <f>SUM(F64,F69,F72,F76)</f>
        <v>0.99997354769532798</v>
      </c>
      <c r="G77" s="30"/>
      <c r="H77" s="31"/>
    </row>
    <row r="78" spans="1:8" ht="12.75" customHeight="1" x14ac:dyDescent="0.2"/>
    <row r="79" spans="1:8" ht="12.75" customHeight="1" x14ac:dyDescent="0.2">
      <c r="A79" s="1" t="s">
        <v>184</v>
      </c>
      <c r="B79" s="1"/>
    </row>
    <row r="80" spans="1:8" ht="12.75" customHeight="1" x14ac:dyDescent="0.2">
      <c r="A80" s="1" t="s">
        <v>185</v>
      </c>
      <c r="B80" s="1"/>
    </row>
    <row r="81" spans="1:5" ht="12.75" customHeight="1" x14ac:dyDescent="0.2">
      <c r="A81" s="1"/>
      <c r="B81" s="1"/>
      <c r="E81" s="10"/>
    </row>
    <row r="82" spans="1:5" ht="12.75" customHeight="1" x14ac:dyDescent="0.2"/>
    <row r="83" spans="1:5" ht="12.75" customHeight="1" x14ac:dyDescent="0.2"/>
    <row r="84" spans="1:5" ht="12.75" customHeight="1" x14ac:dyDescent="0.2"/>
    <row r="85" spans="1:5" ht="12.75" customHeight="1" x14ac:dyDescent="0.2"/>
    <row r="86" spans="1:5" ht="12.75" customHeight="1" x14ac:dyDescent="0.2"/>
    <row r="87" spans="1:5" ht="12.75" customHeight="1" x14ac:dyDescent="0.2"/>
    <row r="88" spans="1:5" ht="12.75" customHeight="1" x14ac:dyDescent="0.2"/>
    <row r="89" spans="1:5" ht="12.75" customHeight="1" x14ac:dyDescent="0.2"/>
    <row r="90" spans="1:5" ht="12.75" customHeight="1" x14ac:dyDescent="0.2"/>
    <row r="91" spans="1:5" ht="12.75" customHeight="1" x14ac:dyDescent="0.2"/>
    <row r="92" spans="1:5" ht="12.75" customHeight="1" x14ac:dyDescent="0.2"/>
    <row r="93" spans="1:5" ht="12.75" customHeight="1" x14ac:dyDescent="0.2"/>
    <row r="94" spans="1:5" ht="12.75" customHeight="1" x14ac:dyDescent="0.2"/>
    <row r="95" spans="1:5" ht="12.75" customHeight="1" x14ac:dyDescent="0.2"/>
    <row r="96" spans="1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</sheetData>
  <sortState ref="I11:J30">
    <sortCondition descending="1" ref="J11:J30"/>
  </sortState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34"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18.2851562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style="41" customWidth="1"/>
    <col min="11" max="11" width="15.140625" style="24" customWidth="1"/>
  </cols>
  <sheetData>
    <row r="1" spans="1:11" ht="18.75" x14ac:dyDescent="0.2">
      <c r="A1" s="63" t="s">
        <v>504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25</v>
      </c>
      <c r="B9" t="s">
        <v>27</v>
      </c>
      <c r="C9" t="s">
        <v>26</v>
      </c>
      <c r="D9" s="39">
        <v>10500</v>
      </c>
      <c r="E9" s="10">
        <v>55.340249999999997</v>
      </c>
      <c r="F9" s="11">
        <v>1.5100000000000001E-2</v>
      </c>
      <c r="G9" s="35"/>
    </row>
    <row r="10" spans="1:11" ht="12.75" customHeight="1" x14ac:dyDescent="0.2">
      <c r="A10" s="13" t="s">
        <v>176</v>
      </c>
      <c r="B10" s="13"/>
      <c r="C10" s="13"/>
      <c r="D10" s="13"/>
      <c r="E10" s="14">
        <f>SUM(E9:E9)</f>
        <v>55.340249999999997</v>
      </c>
      <c r="F10" s="15">
        <f>SUM(F9:F9)</f>
        <v>1.5100000000000001E-2</v>
      </c>
      <c r="G10" s="28"/>
      <c r="H10" s="29"/>
      <c r="I10" s="12"/>
      <c r="J10" s="42"/>
    </row>
    <row r="11" spans="1:11" ht="12.75" customHeight="1" x14ac:dyDescent="0.2">
      <c r="E11" s="10"/>
      <c r="F11" s="11"/>
      <c r="G11" s="27"/>
      <c r="I11" s="11"/>
    </row>
    <row r="12" spans="1:11" ht="12.75" customHeight="1" x14ac:dyDescent="0.2">
      <c r="A12" s="1" t="s">
        <v>177</v>
      </c>
      <c r="B12" s="1"/>
      <c r="E12" s="10"/>
      <c r="F12" s="11"/>
      <c r="G12" s="27"/>
      <c r="I12" s="11"/>
    </row>
    <row r="13" spans="1:11" ht="12.75" customHeight="1" x14ac:dyDescent="0.2">
      <c r="A13" s="1" t="s">
        <v>420</v>
      </c>
      <c r="B13" s="1"/>
      <c r="E13" s="10"/>
      <c r="F13" s="11"/>
      <c r="G13" s="27"/>
      <c r="I13" s="11"/>
    </row>
    <row r="14" spans="1:11" ht="12.75" customHeight="1" x14ac:dyDescent="0.2">
      <c r="A14" t="s">
        <v>421</v>
      </c>
      <c r="B14" t="s">
        <v>607</v>
      </c>
      <c r="C14" t="s">
        <v>396</v>
      </c>
      <c r="D14" s="56">
        <v>50000</v>
      </c>
      <c r="E14" s="10">
        <v>49.568350000000002</v>
      </c>
      <c r="F14" s="11">
        <v>1.3500000000000002E-2</v>
      </c>
      <c r="G14" s="35"/>
      <c r="I14" s="11"/>
    </row>
    <row r="15" spans="1:11" ht="12.75" customHeight="1" x14ac:dyDescent="0.2">
      <c r="A15" s="13" t="s">
        <v>176</v>
      </c>
      <c r="B15" s="13"/>
      <c r="C15" s="13"/>
      <c r="D15" s="13"/>
      <c r="E15" s="14">
        <f>SUM(E14:E14)</f>
        <v>49.568350000000002</v>
      </c>
      <c r="F15" s="15">
        <f>SUM(F14:F14)</f>
        <v>1.3500000000000002E-2</v>
      </c>
      <c r="G15" s="28"/>
      <c r="H15" s="29"/>
      <c r="I15" s="11"/>
    </row>
    <row r="16" spans="1:11" ht="12.75" customHeight="1" x14ac:dyDescent="0.2">
      <c r="E16" s="10"/>
      <c r="F16" s="11"/>
      <c r="G16" s="27"/>
      <c r="I16" s="11"/>
    </row>
    <row r="17" spans="1:9" ht="12.75" customHeight="1" x14ac:dyDescent="0.2">
      <c r="A17" s="1" t="s">
        <v>433</v>
      </c>
      <c r="B17" s="1"/>
      <c r="E17" s="10"/>
      <c r="F17" s="11"/>
      <c r="G17" s="27"/>
      <c r="I17" s="11"/>
    </row>
    <row r="18" spans="1:9" ht="12.75" customHeight="1" x14ac:dyDescent="0.2">
      <c r="A18" t="s">
        <v>439</v>
      </c>
      <c r="B18" t="s">
        <v>440</v>
      </c>
      <c r="C18" t="s">
        <v>396</v>
      </c>
      <c r="D18" s="56">
        <v>700000</v>
      </c>
      <c r="E18" s="10">
        <v>702.59</v>
      </c>
      <c r="F18" s="11">
        <v>0.19190000000000002</v>
      </c>
      <c r="G18" s="35"/>
      <c r="H18" s="29"/>
      <c r="I18" s="11"/>
    </row>
    <row r="19" spans="1:9" ht="12.75" customHeight="1" x14ac:dyDescent="0.2">
      <c r="A19" s="13" t="s">
        <v>176</v>
      </c>
      <c r="B19" s="13"/>
      <c r="C19" s="13"/>
      <c r="D19" s="13"/>
      <c r="E19" s="14">
        <f>SUM(E18:E18)</f>
        <v>702.59</v>
      </c>
      <c r="F19" s="15">
        <f>SUM(F18:F18)</f>
        <v>0.19190000000000002</v>
      </c>
      <c r="G19" s="27"/>
      <c r="I19" s="11"/>
    </row>
    <row r="20" spans="1:9" ht="12.75" customHeight="1" x14ac:dyDescent="0.2">
      <c r="E20" s="10"/>
      <c r="F20" s="11"/>
      <c r="G20" s="27"/>
    </row>
    <row r="21" spans="1:9" ht="12.75" customHeight="1" x14ac:dyDescent="0.2">
      <c r="A21" s="1" t="s">
        <v>178</v>
      </c>
      <c r="B21" s="1"/>
      <c r="E21" s="10"/>
      <c r="F21" s="11"/>
      <c r="G21" s="27"/>
    </row>
    <row r="22" spans="1:9" ht="12.75" customHeight="1" x14ac:dyDescent="0.2">
      <c r="A22" s="1" t="s">
        <v>589</v>
      </c>
      <c r="B22" s="1"/>
      <c r="E22" s="10"/>
      <c r="F22" s="11"/>
      <c r="G22" s="28"/>
      <c r="H22" s="29"/>
    </row>
    <row r="23" spans="1:9" ht="12.75" customHeight="1" x14ac:dyDescent="0.2">
      <c r="A23" t="s">
        <v>427</v>
      </c>
      <c r="B23" t="s">
        <v>428</v>
      </c>
      <c r="C23" t="s">
        <v>90</v>
      </c>
      <c r="D23" s="56">
        <v>80</v>
      </c>
      <c r="E23" s="10">
        <v>638.09119999999996</v>
      </c>
      <c r="F23" s="11">
        <v>0.17430000000000001</v>
      </c>
      <c r="G23" s="35"/>
    </row>
    <row r="24" spans="1:9" ht="12.75" customHeight="1" x14ac:dyDescent="0.2">
      <c r="A24" t="s">
        <v>477</v>
      </c>
      <c r="B24" t="s">
        <v>478</v>
      </c>
      <c r="C24" t="s">
        <v>473</v>
      </c>
      <c r="D24" s="56">
        <v>30</v>
      </c>
      <c r="E24" s="10">
        <v>319.02420000000001</v>
      </c>
      <c r="F24" s="11">
        <v>8.72E-2</v>
      </c>
      <c r="G24" s="35"/>
    </row>
    <row r="25" spans="1:9" ht="12.75" customHeight="1" x14ac:dyDescent="0.2">
      <c r="A25" t="s">
        <v>505</v>
      </c>
      <c r="B25" t="s">
        <v>506</v>
      </c>
      <c r="C25" t="s">
        <v>424</v>
      </c>
      <c r="D25" s="56">
        <v>25</v>
      </c>
      <c r="E25" s="10">
        <v>249.48824999999999</v>
      </c>
      <c r="F25" s="11">
        <v>6.8199999999999997E-2</v>
      </c>
      <c r="G25" s="35"/>
    </row>
    <row r="26" spans="1:9" ht="12.75" customHeight="1" x14ac:dyDescent="0.2">
      <c r="A26" t="s">
        <v>507</v>
      </c>
      <c r="B26" t="s">
        <v>508</v>
      </c>
      <c r="C26" t="s">
        <v>424</v>
      </c>
      <c r="D26" s="56">
        <v>50</v>
      </c>
      <c r="E26" s="10">
        <v>153.65100000000001</v>
      </c>
      <c r="F26" s="11">
        <v>4.2000000000000003E-2</v>
      </c>
      <c r="G26" s="35"/>
    </row>
    <row r="27" spans="1:9" ht="12.75" customHeight="1" x14ac:dyDescent="0.2">
      <c r="A27" t="s">
        <v>461</v>
      </c>
      <c r="B27" t="s">
        <v>462</v>
      </c>
      <c r="C27" t="s">
        <v>90</v>
      </c>
      <c r="D27" s="56">
        <v>15</v>
      </c>
      <c r="E27" s="10">
        <v>150.35835</v>
      </c>
      <c r="F27" s="11">
        <v>4.1100000000000005E-2</v>
      </c>
      <c r="G27" s="35"/>
    </row>
    <row r="28" spans="1:9" ht="12.75" customHeight="1" x14ac:dyDescent="0.2">
      <c r="A28" t="s">
        <v>179</v>
      </c>
      <c r="B28" t="s">
        <v>180</v>
      </c>
      <c r="C28" t="s">
        <v>90</v>
      </c>
      <c r="D28" s="56">
        <v>947586</v>
      </c>
      <c r="E28" s="10">
        <v>47.476332999999997</v>
      </c>
      <c r="F28" s="11">
        <v>1.3000000000000001E-2</v>
      </c>
      <c r="G28" s="35"/>
    </row>
    <row r="29" spans="1:9" ht="12.75" customHeight="1" x14ac:dyDescent="0.2">
      <c r="A29" s="13" t="s">
        <v>176</v>
      </c>
      <c r="B29" s="13"/>
      <c r="C29" s="13"/>
      <c r="D29" s="13"/>
      <c r="E29" s="14">
        <f>SUM(E23:E28)</f>
        <v>1558.0893330000001</v>
      </c>
      <c r="F29" s="15">
        <f>SUM(F23:F28)</f>
        <v>0.42580000000000001</v>
      </c>
      <c r="G29" s="27"/>
    </row>
    <row r="30" spans="1:9" ht="12.75" customHeight="1" x14ac:dyDescent="0.2">
      <c r="E30" s="10"/>
      <c r="F30" s="11"/>
      <c r="G30" s="27"/>
    </row>
    <row r="31" spans="1:9" ht="12.75" customHeight="1" x14ac:dyDescent="0.2">
      <c r="A31" s="1" t="s">
        <v>605</v>
      </c>
      <c r="B31" s="1"/>
      <c r="E31" s="10"/>
      <c r="F31" s="11"/>
      <c r="G31" s="27"/>
    </row>
    <row r="32" spans="1:9" ht="12.75" customHeight="1" x14ac:dyDescent="0.2">
      <c r="A32" t="s">
        <v>509</v>
      </c>
      <c r="B32" t="s">
        <v>510</v>
      </c>
      <c r="C32" t="s">
        <v>394</v>
      </c>
      <c r="D32" s="56">
        <v>70</v>
      </c>
      <c r="E32" s="10">
        <v>701.62750000000005</v>
      </c>
      <c r="F32" s="11">
        <v>0.19168023491985806</v>
      </c>
      <c r="G32" s="35"/>
      <c r="H32" s="29"/>
    </row>
    <row r="33" spans="1:8" ht="12.75" customHeight="1" x14ac:dyDescent="0.2">
      <c r="A33" t="s">
        <v>511</v>
      </c>
      <c r="B33" t="s">
        <v>512</v>
      </c>
      <c r="C33" t="s">
        <v>424</v>
      </c>
      <c r="D33" s="56">
        <v>20</v>
      </c>
      <c r="E33" s="10">
        <v>201.5592</v>
      </c>
      <c r="F33" s="11">
        <v>5.506470998679306E-2</v>
      </c>
      <c r="G33" s="35"/>
    </row>
    <row r="34" spans="1:8" ht="12.75" customHeight="1" x14ac:dyDescent="0.2">
      <c r="A34" s="13" t="s">
        <v>176</v>
      </c>
      <c r="B34" s="13"/>
      <c r="C34" s="13"/>
      <c r="D34" s="13"/>
      <c r="E34" s="14">
        <f>SUM(E32:E33)</f>
        <v>903.18670000000009</v>
      </c>
      <c r="F34" s="15">
        <f>SUM(F32:F33)</f>
        <v>0.24674494490665111</v>
      </c>
      <c r="G34" s="35"/>
    </row>
    <row r="35" spans="1:8" ht="12.75" customHeight="1" x14ac:dyDescent="0.2">
      <c r="E35" s="10"/>
      <c r="F35" s="11"/>
      <c r="G35" s="27"/>
    </row>
    <row r="36" spans="1:8" ht="12.75" customHeight="1" x14ac:dyDescent="0.2">
      <c r="A36" s="1" t="s">
        <v>610</v>
      </c>
      <c r="B36" s="1"/>
      <c r="E36" s="10"/>
      <c r="F36" s="11"/>
      <c r="G36" s="27"/>
    </row>
    <row r="37" spans="1:8" ht="12.75" customHeight="1" x14ac:dyDescent="0.2">
      <c r="A37" t="s">
        <v>513</v>
      </c>
      <c r="B37" t="s">
        <v>514</v>
      </c>
      <c r="C37" t="s">
        <v>379</v>
      </c>
      <c r="D37" s="56">
        <v>615051.67299999995</v>
      </c>
      <c r="E37" s="10">
        <v>246.722443</v>
      </c>
      <c r="F37" s="11">
        <v>6.7400000000000002E-2</v>
      </c>
      <c r="G37" s="35"/>
      <c r="H37" s="29"/>
    </row>
    <row r="38" spans="1:8" ht="12.75" customHeight="1" x14ac:dyDescent="0.2">
      <c r="A38" s="13" t="s">
        <v>176</v>
      </c>
      <c r="B38" s="13"/>
      <c r="C38" s="13"/>
      <c r="D38" s="13"/>
      <c r="E38" s="14">
        <f>SUM(E37:E37)</f>
        <v>246.722443</v>
      </c>
      <c r="F38" s="15">
        <f>SUM(F37:F37)</f>
        <v>6.7400000000000002E-2</v>
      </c>
      <c r="G38" s="27"/>
    </row>
    <row r="39" spans="1:8" ht="12.75" customHeight="1" x14ac:dyDescent="0.2">
      <c r="E39" s="10"/>
      <c r="F39" s="11"/>
      <c r="G39" s="27"/>
    </row>
    <row r="40" spans="1:8" ht="12.75" customHeight="1" x14ac:dyDescent="0.2">
      <c r="A40" s="1" t="s">
        <v>563</v>
      </c>
      <c r="E40" s="10">
        <v>76.457769900000002</v>
      </c>
      <c r="F40" s="11">
        <v>2.0887783468978127E-2</v>
      </c>
      <c r="G40" s="35"/>
    </row>
    <row r="41" spans="1:8" ht="12.75" customHeight="1" x14ac:dyDescent="0.2">
      <c r="A41" s="13" t="s">
        <v>176</v>
      </c>
      <c r="B41" s="13"/>
      <c r="C41" s="13"/>
      <c r="D41" s="13"/>
      <c r="E41" s="14">
        <f>SUM(E40:E40)</f>
        <v>76.457769900000002</v>
      </c>
      <c r="F41" s="15">
        <f>SUM(F40:F40)</f>
        <v>2.0887783468978127E-2</v>
      </c>
      <c r="G41" s="27"/>
    </row>
    <row r="42" spans="1:8" ht="12.75" customHeight="1" x14ac:dyDescent="0.2">
      <c r="E42" s="10"/>
      <c r="F42" s="11"/>
      <c r="G42" s="27"/>
    </row>
    <row r="43" spans="1:8" ht="12.75" customHeight="1" x14ac:dyDescent="0.2">
      <c r="A43" s="1" t="s">
        <v>181</v>
      </c>
      <c r="B43" s="1"/>
      <c r="E43" s="10"/>
      <c r="F43" s="11"/>
      <c r="G43" s="27"/>
    </row>
    <row r="44" spans="1:8" ht="12.75" customHeight="1" x14ac:dyDescent="0.2">
      <c r="A44" s="1" t="s">
        <v>182</v>
      </c>
      <c r="B44" s="1"/>
      <c r="E44" s="10">
        <v>68.45124809999983</v>
      </c>
      <c r="F44" s="11">
        <v>1.8700451901280172E-2</v>
      </c>
      <c r="G44" s="35"/>
      <c r="H44" s="29"/>
    </row>
    <row r="45" spans="1:8" ht="12.75" customHeight="1" x14ac:dyDescent="0.2">
      <c r="A45" s="13" t="s">
        <v>176</v>
      </c>
      <c r="B45" s="13"/>
      <c r="C45" s="13"/>
      <c r="D45" s="13"/>
      <c r="E45" s="14">
        <f>SUM(E44:E44)</f>
        <v>68.45124809999983</v>
      </c>
      <c r="F45" s="15">
        <f>SUM(F44:F44)</f>
        <v>1.8700451901280172E-2</v>
      </c>
      <c r="G45" s="27"/>
    </row>
    <row r="46" spans="1:8" ht="12.75" customHeight="1" x14ac:dyDescent="0.2">
      <c r="A46" s="16" t="s">
        <v>183</v>
      </c>
      <c r="B46" s="16"/>
      <c r="C46" s="16"/>
      <c r="D46" s="16"/>
      <c r="E46" s="17">
        <f>SUM(E10,E15,E19,E29,E34,E38,E41,E45)</f>
        <v>3660.4060940000004</v>
      </c>
      <c r="F46" s="34">
        <f>SUM(F10,F15,F19,F29,F34,F38,F41,F45)</f>
        <v>1.0000331802769096</v>
      </c>
      <c r="G46" s="27"/>
    </row>
    <row r="47" spans="1:8" ht="12.75" customHeight="1" x14ac:dyDescent="0.2">
      <c r="G47" s="27"/>
    </row>
    <row r="48" spans="1:8" ht="12.75" customHeight="1" x14ac:dyDescent="0.2">
      <c r="A48" s="1" t="s">
        <v>184</v>
      </c>
      <c r="B48" s="1"/>
      <c r="G48" s="28"/>
      <c r="H48" s="29"/>
    </row>
    <row r="49" spans="1:8" ht="12.75" customHeight="1" x14ac:dyDescent="0.2">
      <c r="A49" s="1" t="s">
        <v>586</v>
      </c>
      <c r="B49" s="1"/>
      <c r="E49" s="10"/>
      <c r="G49" s="30"/>
      <c r="H49" s="31"/>
    </row>
    <row r="50" spans="1:8" ht="12.75" customHeight="1" x14ac:dyDescent="0.2">
      <c r="A50" s="1"/>
      <c r="B50" s="1"/>
    </row>
    <row r="51" spans="1:8" ht="12.75" customHeight="1" x14ac:dyDescent="0.2">
      <c r="A51" s="1"/>
      <c r="B51" s="1"/>
    </row>
    <row r="52" spans="1:8" ht="12.75" customHeight="1" x14ac:dyDescent="0.2">
      <c r="A52" s="1"/>
      <c r="B52" s="1"/>
    </row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/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31" workbookViewId="0">
      <selection sqref="A1:F1"/>
    </sheetView>
  </sheetViews>
  <sheetFormatPr defaultColWidth="9.140625" defaultRowHeight="12.75" x14ac:dyDescent="0.2"/>
  <cols>
    <col min="1" max="1" width="70.28515625" customWidth="1"/>
    <col min="2" max="2" width="17.2851562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style="41" customWidth="1"/>
    <col min="11" max="11" width="15.28515625" style="24" customWidth="1"/>
  </cols>
  <sheetData>
    <row r="1" spans="1:11" ht="18.75" x14ac:dyDescent="0.2">
      <c r="A1" s="63" t="s">
        <v>611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370</v>
      </c>
      <c r="B8" s="1"/>
      <c r="E8" s="10"/>
      <c r="F8" s="11"/>
      <c r="G8" s="27"/>
    </row>
    <row r="9" spans="1:11" ht="12.75" customHeight="1" x14ac:dyDescent="0.2">
      <c r="A9" t="s">
        <v>418</v>
      </c>
      <c r="B9" t="s">
        <v>419</v>
      </c>
      <c r="C9" t="s">
        <v>369</v>
      </c>
      <c r="D9">
        <v>120</v>
      </c>
      <c r="E9" s="10">
        <v>595.82039999999995</v>
      </c>
      <c r="F9" s="11">
        <v>0.11349999999999999</v>
      </c>
      <c r="G9" s="35"/>
    </row>
    <row r="10" spans="1:11" ht="12.75" customHeight="1" x14ac:dyDescent="0.2">
      <c r="A10" s="13" t="s">
        <v>176</v>
      </c>
      <c r="B10" s="13"/>
      <c r="C10" s="13"/>
      <c r="D10" s="13"/>
      <c r="E10" s="14">
        <f>SUM(E9:E9)</f>
        <v>595.82039999999995</v>
      </c>
      <c r="F10" s="15">
        <f>SUM(F9:F9)</f>
        <v>0.11349999999999999</v>
      </c>
      <c r="G10" s="28"/>
      <c r="H10" s="29"/>
      <c r="I10" s="12"/>
      <c r="J10" s="42"/>
    </row>
    <row r="11" spans="1:11" ht="12.75" customHeight="1" x14ac:dyDescent="0.2">
      <c r="E11" s="10"/>
      <c r="F11" s="11"/>
      <c r="G11" s="27"/>
      <c r="I11" s="11"/>
    </row>
    <row r="12" spans="1:11" ht="12.75" customHeight="1" x14ac:dyDescent="0.2">
      <c r="A12" s="1" t="s">
        <v>420</v>
      </c>
      <c r="B12" s="1"/>
      <c r="E12" s="10"/>
      <c r="F12" s="11"/>
      <c r="G12" s="27"/>
      <c r="I12" s="11"/>
    </row>
    <row r="13" spans="1:11" ht="12.75" customHeight="1" x14ac:dyDescent="0.2">
      <c r="A13" t="s">
        <v>421</v>
      </c>
      <c r="B13" t="s">
        <v>607</v>
      </c>
      <c r="C13" t="s">
        <v>396</v>
      </c>
      <c r="D13" s="56">
        <v>30000</v>
      </c>
      <c r="E13" s="10">
        <v>29.741009999999999</v>
      </c>
      <c r="F13" s="11">
        <v>5.6999999999999993E-3</v>
      </c>
      <c r="G13" s="35"/>
      <c r="I13" s="11"/>
    </row>
    <row r="14" spans="1:11" ht="12.75" customHeight="1" x14ac:dyDescent="0.2">
      <c r="A14" s="13" t="s">
        <v>176</v>
      </c>
      <c r="B14" s="13"/>
      <c r="C14" s="13"/>
      <c r="D14" s="13"/>
      <c r="E14" s="14">
        <f>SUM(E13:E13)</f>
        <v>29.741009999999999</v>
      </c>
      <c r="F14" s="15">
        <f>SUM(F13:F13)</f>
        <v>5.6999999999999993E-3</v>
      </c>
      <c r="G14" s="28"/>
      <c r="H14" s="29"/>
      <c r="I14" s="11"/>
    </row>
    <row r="15" spans="1:11" ht="12.75" customHeight="1" x14ac:dyDescent="0.2">
      <c r="E15" s="10"/>
      <c r="F15" s="11"/>
      <c r="G15" s="27"/>
      <c r="I15" s="11"/>
    </row>
    <row r="16" spans="1:11" ht="12.75" customHeight="1" x14ac:dyDescent="0.2">
      <c r="A16" s="1" t="s">
        <v>433</v>
      </c>
      <c r="B16" s="1"/>
      <c r="E16" s="10"/>
      <c r="F16" s="11"/>
      <c r="G16" s="27"/>
      <c r="I16" s="11"/>
    </row>
    <row r="17" spans="1:9" ht="12.75" customHeight="1" x14ac:dyDescent="0.2">
      <c r="A17" t="s">
        <v>439</v>
      </c>
      <c r="B17" t="s">
        <v>440</v>
      </c>
      <c r="C17" t="s">
        <v>396</v>
      </c>
      <c r="D17" s="39">
        <v>700000</v>
      </c>
      <c r="E17" s="10">
        <v>702.59</v>
      </c>
      <c r="F17" s="11">
        <v>0.13390000000000002</v>
      </c>
      <c r="G17" s="60"/>
      <c r="H17" s="29"/>
      <c r="I17" s="11"/>
    </row>
    <row r="18" spans="1:9" ht="12.75" customHeight="1" x14ac:dyDescent="0.2">
      <c r="A18" t="s">
        <v>435</v>
      </c>
      <c r="B18" t="s">
        <v>436</v>
      </c>
      <c r="C18" t="s">
        <v>396</v>
      </c>
      <c r="D18" s="39">
        <v>115000</v>
      </c>
      <c r="E18" s="10">
        <v>121.1525</v>
      </c>
      <c r="F18" s="11">
        <v>2.3099999999999999E-2</v>
      </c>
      <c r="G18" s="60"/>
      <c r="I18" s="11"/>
    </row>
    <row r="19" spans="1:9" ht="12.75" customHeight="1" x14ac:dyDescent="0.2">
      <c r="A19" t="s">
        <v>608</v>
      </c>
      <c r="B19" t="s">
        <v>434</v>
      </c>
      <c r="C19" t="s">
        <v>396</v>
      </c>
      <c r="D19" s="39">
        <v>100000</v>
      </c>
      <c r="E19" s="10">
        <v>99.22</v>
      </c>
      <c r="F19" s="11">
        <v>1.89E-2</v>
      </c>
      <c r="G19" s="60"/>
    </row>
    <row r="20" spans="1:9" ht="12.75" customHeight="1" x14ac:dyDescent="0.2">
      <c r="A20" s="13" t="s">
        <v>176</v>
      </c>
      <c r="B20" s="13"/>
      <c r="C20" s="13"/>
      <c r="D20" s="13"/>
      <c r="E20" s="14">
        <f>SUM(E17:E19)</f>
        <v>922.96250000000009</v>
      </c>
      <c r="F20" s="15">
        <f>SUM(F17:F19)</f>
        <v>0.17590000000000003</v>
      </c>
      <c r="G20" s="35"/>
    </row>
    <row r="21" spans="1:9" ht="12.75" customHeight="1" x14ac:dyDescent="0.2">
      <c r="E21" s="10"/>
      <c r="F21" s="11"/>
      <c r="G21" s="27"/>
    </row>
    <row r="22" spans="1:9" ht="12.75" customHeight="1" x14ac:dyDescent="0.2">
      <c r="A22" s="1" t="s">
        <v>178</v>
      </c>
      <c r="B22" s="1"/>
      <c r="E22" s="10"/>
      <c r="F22" s="11"/>
      <c r="G22" s="27"/>
    </row>
    <row r="23" spans="1:9" ht="12.75" customHeight="1" x14ac:dyDescent="0.2">
      <c r="A23" s="1" t="s">
        <v>589</v>
      </c>
      <c r="B23" s="1"/>
      <c r="E23" s="10"/>
      <c r="F23" s="11"/>
      <c r="G23" s="28"/>
      <c r="H23" s="29"/>
    </row>
    <row r="24" spans="1:9" ht="12.75" customHeight="1" x14ac:dyDescent="0.2">
      <c r="A24" t="s">
        <v>477</v>
      </c>
      <c r="B24" t="s">
        <v>478</v>
      </c>
      <c r="C24" t="s">
        <v>473</v>
      </c>
      <c r="D24">
        <v>90</v>
      </c>
      <c r="E24" s="10">
        <v>957.07259999999997</v>
      </c>
      <c r="F24" s="11">
        <v>0.18229999999999999</v>
      </c>
      <c r="G24" s="60"/>
    </row>
    <row r="25" spans="1:9" ht="12.75" customHeight="1" x14ac:dyDescent="0.2">
      <c r="A25" t="s">
        <v>427</v>
      </c>
      <c r="B25" t="s">
        <v>428</v>
      </c>
      <c r="C25" t="s">
        <v>90</v>
      </c>
      <c r="D25">
        <v>80</v>
      </c>
      <c r="E25" s="10">
        <v>638.09119999999996</v>
      </c>
      <c r="F25" s="11">
        <v>0.1216</v>
      </c>
      <c r="G25" s="60"/>
    </row>
    <row r="26" spans="1:9" ht="12.75" customHeight="1" x14ac:dyDescent="0.2">
      <c r="A26" t="s">
        <v>461</v>
      </c>
      <c r="B26" t="s">
        <v>462</v>
      </c>
      <c r="C26" t="s">
        <v>90</v>
      </c>
      <c r="D26">
        <v>25</v>
      </c>
      <c r="E26" s="10">
        <v>250.59725</v>
      </c>
      <c r="F26" s="11">
        <v>4.7699999999999992E-2</v>
      </c>
      <c r="G26" s="60"/>
    </row>
    <row r="27" spans="1:9" ht="12.75" customHeight="1" x14ac:dyDescent="0.2">
      <c r="A27" t="s">
        <v>505</v>
      </c>
      <c r="B27" t="s">
        <v>506</v>
      </c>
      <c r="C27" t="s">
        <v>424</v>
      </c>
      <c r="D27">
        <v>25</v>
      </c>
      <c r="E27" s="10">
        <v>249.48824999999999</v>
      </c>
      <c r="F27" s="11">
        <v>4.7500000000000001E-2</v>
      </c>
      <c r="G27" s="60"/>
    </row>
    <row r="28" spans="1:9" ht="12.75" customHeight="1" x14ac:dyDescent="0.2">
      <c r="A28" s="13" t="s">
        <v>176</v>
      </c>
      <c r="B28" s="13"/>
      <c r="C28" s="13"/>
      <c r="D28" s="13"/>
      <c r="E28" s="14">
        <f>SUM(E24:E27)</f>
        <v>2095.2492999999999</v>
      </c>
      <c r="F28" s="15">
        <f>SUM(F24:F27)</f>
        <v>0.39910000000000001</v>
      </c>
      <c r="G28" s="35"/>
    </row>
    <row r="29" spans="1:9" ht="12.75" customHeight="1" x14ac:dyDescent="0.2">
      <c r="E29" s="10"/>
      <c r="F29" s="11"/>
      <c r="G29" s="27"/>
    </row>
    <row r="30" spans="1:9" ht="12.75" customHeight="1" x14ac:dyDescent="0.2">
      <c r="A30" s="1" t="s">
        <v>605</v>
      </c>
      <c r="B30" s="1"/>
      <c r="E30" s="10"/>
      <c r="F30" s="11"/>
      <c r="G30" s="27"/>
    </row>
    <row r="31" spans="1:9" ht="12.75" customHeight="1" x14ac:dyDescent="0.2">
      <c r="A31" t="s">
        <v>509</v>
      </c>
      <c r="B31" t="s">
        <v>510</v>
      </c>
      <c r="C31" t="s">
        <v>394</v>
      </c>
      <c r="D31">
        <v>80</v>
      </c>
      <c r="E31" s="10">
        <v>801.86</v>
      </c>
      <c r="F31" s="11">
        <v>0.15279999999999999</v>
      </c>
      <c r="G31" s="35"/>
      <c r="H31" s="29"/>
    </row>
    <row r="32" spans="1:9" ht="12.75" customHeight="1" x14ac:dyDescent="0.2">
      <c r="A32" t="s">
        <v>511</v>
      </c>
      <c r="B32" t="s">
        <v>512</v>
      </c>
      <c r="C32" t="s">
        <v>424</v>
      </c>
      <c r="D32">
        <v>30</v>
      </c>
      <c r="E32" s="10">
        <v>302.33879999999999</v>
      </c>
      <c r="F32" s="11">
        <v>5.7599999999999998E-2</v>
      </c>
      <c r="G32" s="35"/>
    </row>
    <row r="33" spans="1:8" ht="12.75" customHeight="1" x14ac:dyDescent="0.2">
      <c r="A33" t="s">
        <v>422</v>
      </c>
      <c r="B33" t="s">
        <v>423</v>
      </c>
      <c r="C33" t="s">
        <v>394</v>
      </c>
      <c r="D33">
        <v>20</v>
      </c>
      <c r="E33" s="10">
        <v>199.91040000000001</v>
      </c>
      <c r="F33" s="11">
        <v>3.8100000000000002E-2</v>
      </c>
      <c r="G33" s="35"/>
    </row>
    <row r="34" spans="1:8" ht="12.75" customHeight="1" x14ac:dyDescent="0.2">
      <c r="A34" t="s">
        <v>463</v>
      </c>
      <c r="B34" t="s">
        <v>464</v>
      </c>
      <c r="C34" t="s">
        <v>394</v>
      </c>
      <c r="D34">
        <v>10</v>
      </c>
      <c r="E34" s="10">
        <v>100.2281</v>
      </c>
      <c r="F34" s="11">
        <v>1.9099999999999999E-2</v>
      </c>
      <c r="G34" s="35"/>
    </row>
    <row r="35" spans="1:8" ht="12.75" customHeight="1" x14ac:dyDescent="0.2">
      <c r="A35" s="13" t="s">
        <v>176</v>
      </c>
      <c r="B35" s="13"/>
      <c r="C35" s="13"/>
      <c r="D35" s="13"/>
      <c r="E35" s="14">
        <f>SUM(E31:E34)</f>
        <v>1404.3373000000001</v>
      </c>
      <c r="F35" s="15">
        <f>SUM(F31:F34)</f>
        <v>0.26759999999999995</v>
      </c>
      <c r="G35" s="35"/>
    </row>
    <row r="36" spans="1:8" ht="12.75" customHeight="1" x14ac:dyDescent="0.2">
      <c r="E36" s="10"/>
      <c r="F36" s="11"/>
      <c r="G36" s="27"/>
    </row>
    <row r="37" spans="1:8" ht="12.75" customHeight="1" x14ac:dyDescent="0.2">
      <c r="A37" s="1" t="s">
        <v>563</v>
      </c>
      <c r="E37" s="10">
        <v>46.813043099999994</v>
      </c>
      <c r="F37" s="11">
        <v>8.9195276924566875E-3</v>
      </c>
      <c r="G37" s="35"/>
    </row>
    <row r="38" spans="1:8" ht="12.75" customHeight="1" x14ac:dyDescent="0.2">
      <c r="A38" s="13" t="s">
        <v>176</v>
      </c>
      <c r="B38" s="13"/>
      <c r="C38" s="13"/>
      <c r="D38" s="13"/>
      <c r="E38" s="14">
        <f>SUM(E37:E37)</f>
        <v>46.813043099999994</v>
      </c>
      <c r="F38" s="15">
        <f>SUM(F37:F37)</f>
        <v>8.9195276924566875E-3</v>
      </c>
      <c r="G38" s="27"/>
    </row>
    <row r="39" spans="1:8" ht="12.75" customHeight="1" x14ac:dyDescent="0.2">
      <c r="E39" s="10"/>
      <c r="F39" s="11"/>
      <c r="G39" s="27"/>
    </row>
    <row r="40" spans="1:8" ht="12.75" customHeight="1" x14ac:dyDescent="0.2">
      <c r="A40" s="1" t="s">
        <v>181</v>
      </c>
      <c r="B40" s="1"/>
      <c r="E40" s="10"/>
      <c r="F40" s="11"/>
      <c r="G40" s="27"/>
    </row>
    <row r="41" spans="1:8" ht="12.75" customHeight="1" x14ac:dyDescent="0.2">
      <c r="A41" s="1" t="s">
        <v>182</v>
      </c>
      <c r="B41" s="1"/>
      <c r="E41" s="10">
        <v>153.4533469000007</v>
      </c>
      <c r="F41" s="11">
        <v>2.923824828586542E-2</v>
      </c>
      <c r="G41" s="35"/>
      <c r="H41" s="29"/>
    </row>
    <row r="42" spans="1:8" ht="12.75" customHeight="1" x14ac:dyDescent="0.2">
      <c r="A42" s="13" t="s">
        <v>176</v>
      </c>
      <c r="B42" s="13"/>
      <c r="C42" s="13"/>
      <c r="D42" s="13"/>
      <c r="E42" s="14">
        <f>SUM(E41:E41)</f>
        <v>153.4533469000007</v>
      </c>
      <c r="F42" s="15">
        <f>SUM(F41:F41)</f>
        <v>2.923824828586542E-2</v>
      </c>
      <c r="G42" s="27"/>
    </row>
    <row r="43" spans="1:8" ht="12.75" customHeight="1" x14ac:dyDescent="0.2">
      <c r="A43" s="16" t="s">
        <v>183</v>
      </c>
      <c r="B43" s="16"/>
      <c r="C43" s="16"/>
      <c r="D43" s="16"/>
      <c r="E43" s="17">
        <f>SUM(E10,E14,E20,E28,E35,E38,E42)</f>
        <v>5248.3769000000011</v>
      </c>
      <c r="F43" s="34">
        <f>SUM(F10,F14,F20,F28,F35,F38,F42)</f>
        <v>0.99995777597832214</v>
      </c>
      <c r="G43" s="27"/>
    </row>
    <row r="44" spans="1:8" ht="12.75" customHeight="1" x14ac:dyDescent="0.2">
      <c r="G44" s="27"/>
    </row>
    <row r="45" spans="1:8" ht="12.75" customHeight="1" x14ac:dyDescent="0.2">
      <c r="A45" s="1" t="s">
        <v>184</v>
      </c>
      <c r="B45" s="1"/>
    </row>
    <row r="46" spans="1:8" ht="12.75" customHeight="1" x14ac:dyDescent="0.2">
      <c r="A46" s="1" t="s">
        <v>586</v>
      </c>
      <c r="B46" s="1"/>
      <c r="E46" s="10"/>
    </row>
    <row r="47" spans="1:8" ht="12.75" customHeight="1" x14ac:dyDescent="0.2">
      <c r="A47" s="1"/>
      <c r="B47" s="1"/>
    </row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opLeftCell="A75" workbookViewId="0">
      <selection activeCell="F87" sqref="F87"/>
    </sheetView>
  </sheetViews>
  <sheetFormatPr defaultColWidth="9.140625" defaultRowHeight="12.75" x14ac:dyDescent="0.2"/>
  <cols>
    <col min="1" max="1" width="53.42578125" customWidth="1"/>
    <col min="2" max="2" width="21.7109375" customWidth="1"/>
    <col min="3" max="3" width="22.42578125" customWidth="1"/>
    <col min="4" max="4" width="15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style="41" customWidth="1"/>
    <col min="11" max="11" width="14.7109375" style="24" customWidth="1"/>
  </cols>
  <sheetData>
    <row r="1" spans="1:12" ht="18.75" x14ac:dyDescent="0.2">
      <c r="A1" s="63" t="s">
        <v>515</v>
      </c>
      <c r="B1" s="63"/>
      <c r="C1" s="63"/>
      <c r="D1" s="63"/>
      <c r="E1" s="63"/>
      <c r="F1" s="63"/>
    </row>
    <row r="2" spans="1:12" x14ac:dyDescent="0.2">
      <c r="A2" s="4" t="s">
        <v>1</v>
      </c>
      <c r="B2" s="4"/>
      <c r="C2" s="5"/>
      <c r="D2" s="5"/>
      <c r="E2" s="6"/>
      <c r="F2" s="22"/>
    </row>
    <row r="3" spans="1:12" ht="15.75" customHeight="1" x14ac:dyDescent="0.2">
      <c r="A3" s="7"/>
      <c r="B3" s="7"/>
      <c r="C3" s="3"/>
      <c r="D3" s="3"/>
      <c r="E3" s="6"/>
      <c r="F3" s="22"/>
    </row>
    <row r="4" spans="1:12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2" ht="12.75" customHeight="1" x14ac:dyDescent="0.2">
      <c r="E5" s="10"/>
      <c r="F5" s="11"/>
      <c r="G5" s="27"/>
    </row>
    <row r="6" spans="1:12" ht="12.75" customHeight="1" x14ac:dyDescent="0.2">
      <c r="E6" s="10"/>
      <c r="F6" s="11"/>
      <c r="G6" s="27"/>
    </row>
    <row r="7" spans="1:12" ht="12.75" customHeight="1" x14ac:dyDescent="0.2">
      <c r="A7" s="1" t="s">
        <v>7</v>
      </c>
      <c r="B7" s="1"/>
      <c r="D7" s="1"/>
      <c r="E7" s="10"/>
      <c r="F7" s="11"/>
      <c r="G7" s="27"/>
    </row>
    <row r="8" spans="1:12" ht="12.75" customHeight="1" x14ac:dyDescent="0.2">
      <c r="A8" s="1" t="s">
        <v>8</v>
      </c>
      <c r="B8" s="1"/>
      <c r="D8" s="1"/>
      <c r="E8" s="10"/>
      <c r="F8" s="11"/>
      <c r="G8" s="27"/>
    </row>
    <row r="9" spans="1:12" ht="12.75" customHeight="1" x14ac:dyDescent="0.2">
      <c r="A9" t="s">
        <v>9</v>
      </c>
      <c r="B9" t="s">
        <v>11</v>
      </c>
      <c r="C9" t="s">
        <v>10</v>
      </c>
      <c r="D9" s="39">
        <v>6814</v>
      </c>
      <c r="E9" s="10">
        <v>74.943779000000006</v>
      </c>
      <c r="F9" s="11">
        <v>4.5270485952905032E-2</v>
      </c>
      <c r="G9" s="57"/>
    </row>
    <row r="10" spans="1:12" ht="12.75" customHeight="1" x14ac:dyDescent="0.2">
      <c r="A10" t="s">
        <v>12</v>
      </c>
      <c r="B10" t="s">
        <v>15</v>
      </c>
      <c r="C10" t="s">
        <v>13</v>
      </c>
      <c r="D10" s="39">
        <v>18706</v>
      </c>
      <c r="E10" s="10">
        <v>55.837409999999998</v>
      </c>
      <c r="F10" s="11">
        <v>3.3729106255124902E-2</v>
      </c>
      <c r="G10" s="57"/>
      <c r="I10" s="12"/>
      <c r="J10" s="42"/>
    </row>
    <row r="11" spans="1:12" ht="12.75" customHeight="1" x14ac:dyDescent="0.2">
      <c r="A11" t="s">
        <v>16</v>
      </c>
      <c r="B11" t="s">
        <v>18</v>
      </c>
      <c r="C11" t="s">
        <v>17</v>
      </c>
      <c r="D11" s="39">
        <v>2284</v>
      </c>
      <c r="E11" s="10">
        <v>55.657654000000001</v>
      </c>
      <c r="F11" s="11">
        <v>3.36205229733431E-2</v>
      </c>
      <c r="G11" s="57"/>
      <c r="I11" s="11"/>
    </row>
    <row r="12" spans="1:12" ht="12.75" customHeight="1" x14ac:dyDescent="0.2">
      <c r="A12" t="s">
        <v>19</v>
      </c>
      <c r="B12" t="s">
        <v>21</v>
      </c>
      <c r="C12" t="s">
        <v>20</v>
      </c>
      <c r="D12" s="39">
        <v>6491</v>
      </c>
      <c r="E12" s="10">
        <v>51.519067</v>
      </c>
      <c r="F12" s="11">
        <v>3.1120571047401718E-2</v>
      </c>
      <c r="G12" s="57"/>
      <c r="I12" s="11"/>
    </row>
    <row r="13" spans="1:12" ht="12.75" customHeight="1" x14ac:dyDescent="0.2">
      <c r="A13" t="s">
        <v>22</v>
      </c>
      <c r="B13" t="s">
        <v>24</v>
      </c>
      <c r="C13" t="s">
        <v>10</v>
      </c>
      <c r="D13" s="39">
        <v>5769</v>
      </c>
      <c r="E13" s="10">
        <v>40.610875999999998</v>
      </c>
      <c r="F13" s="11">
        <v>2.4531376933810179E-2</v>
      </c>
      <c r="G13" s="57"/>
      <c r="I13" s="11"/>
    </row>
    <row r="14" spans="1:12" ht="12.75" customHeight="1" x14ac:dyDescent="0.2">
      <c r="A14" t="s">
        <v>25</v>
      </c>
      <c r="B14" t="s">
        <v>27</v>
      </c>
      <c r="C14" t="s">
        <v>26</v>
      </c>
      <c r="D14" s="39">
        <v>7397</v>
      </c>
      <c r="E14" s="10">
        <v>38.985889</v>
      </c>
      <c r="F14" s="11">
        <v>2.3549788439891917E-2</v>
      </c>
      <c r="G14" s="57"/>
      <c r="I14" s="11"/>
      <c r="K14" s="11"/>
      <c r="L14" s="41"/>
    </row>
    <row r="15" spans="1:12" ht="12.75" customHeight="1" x14ac:dyDescent="0.2">
      <c r="A15" t="s">
        <v>28</v>
      </c>
      <c r="B15" t="s">
        <v>29</v>
      </c>
      <c r="C15" t="s">
        <v>23</v>
      </c>
      <c r="D15" s="39">
        <v>2066</v>
      </c>
      <c r="E15" s="10">
        <v>37.588804000000003</v>
      </c>
      <c r="F15" s="11">
        <v>2.2705866266344805E-2</v>
      </c>
      <c r="G15" s="57"/>
      <c r="I15" s="11"/>
    </row>
    <row r="16" spans="1:12" ht="12.75" customHeight="1" x14ac:dyDescent="0.2">
      <c r="A16" t="s">
        <v>30</v>
      </c>
      <c r="B16" t="s">
        <v>32</v>
      </c>
      <c r="C16" t="s">
        <v>10</v>
      </c>
      <c r="D16" s="39">
        <v>1658</v>
      </c>
      <c r="E16" s="10">
        <v>35.983573999999997</v>
      </c>
      <c r="F16" s="11">
        <v>2.1736212171824407E-2</v>
      </c>
      <c r="G16" s="57"/>
      <c r="I16" s="11"/>
    </row>
    <row r="17" spans="1:12" ht="12.75" customHeight="1" x14ac:dyDescent="0.2">
      <c r="A17" t="s">
        <v>33</v>
      </c>
      <c r="B17" t="s">
        <v>35</v>
      </c>
      <c r="C17" t="s">
        <v>34</v>
      </c>
      <c r="D17" s="39">
        <v>2416</v>
      </c>
      <c r="E17" s="10">
        <v>35.608215999999999</v>
      </c>
      <c r="F17" s="11">
        <v>2.1509473684747173E-2</v>
      </c>
      <c r="G17" s="57"/>
      <c r="I17" s="11"/>
    </row>
    <row r="18" spans="1:12" ht="12.75" customHeight="1" x14ac:dyDescent="0.2">
      <c r="A18" t="s">
        <v>36</v>
      </c>
      <c r="B18" t="s">
        <v>38</v>
      </c>
      <c r="C18" t="s">
        <v>13</v>
      </c>
      <c r="D18" s="39">
        <v>1648</v>
      </c>
      <c r="E18" s="10">
        <v>32.897376000000001</v>
      </c>
      <c r="F18" s="11">
        <v>1.9871965598311166E-2</v>
      </c>
      <c r="G18" s="57"/>
      <c r="I18" s="11"/>
    </row>
    <row r="19" spans="1:12" ht="12.75" customHeight="1" x14ac:dyDescent="0.2">
      <c r="A19" t="s">
        <v>39</v>
      </c>
      <c r="B19" t="s">
        <v>42</v>
      </c>
      <c r="C19" t="s">
        <v>40</v>
      </c>
      <c r="D19" s="39">
        <v>15984</v>
      </c>
      <c r="E19" s="10">
        <v>27.860112000000001</v>
      </c>
      <c r="F19" s="11">
        <v>1.6829159481567654E-2</v>
      </c>
      <c r="G19" s="57"/>
      <c r="I19" s="11"/>
    </row>
    <row r="20" spans="1:12" ht="12.75" customHeight="1" x14ac:dyDescent="0.2">
      <c r="A20" t="s">
        <v>43</v>
      </c>
      <c r="B20" t="s">
        <v>44</v>
      </c>
      <c r="C20" t="s">
        <v>17</v>
      </c>
      <c r="D20" s="39">
        <v>4013</v>
      </c>
      <c r="E20" s="10">
        <v>26.345344999999998</v>
      </c>
      <c r="F20" s="11">
        <v>1.5914150402622965E-2</v>
      </c>
      <c r="G20" s="57"/>
      <c r="I20" s="11"/>
    </row>
    <row r="21" spans="1:12" ht="12.75" customHeight="1" x14ac:dyDescent="0.2">
      <c r="A21" t="s">
        <v>49</v>
      </c>
      <c r="B21" t="s">
        <v>50</v>
      </c>
      <c r="C21" t="s">
        <v>47</v>
      </c>
      <c r="D21" s="39">
        <v>7815</v>
      </c>
      <c r="E21" s="10">
        <v>24.007680000000001</v>
      </c>
      <c r="F21" s="11">
        <v>1.4502062141833532E-2</v>
      </c>
      <c r="G21" s="57"/>
      <c r="I21" s="11"/>
    </row>
    <row r="22" spans="1:12" ht="12.75" customHeight="1" x14ac:dyDescent="0.2">
      <c r="A22" t="s">
        <v>51</v>
      </c>
      <c r="B22" t="s">
        <v>52</v>
      </c>
      <c r="C22" t="s">
        <v>23</v>
      </c>
      <c r="D22" s="39">
        <v>11246</v>
      </c>
      <c r="E22" s="10">
        <v>23.554746999999999</v>
      </c>
      <c r="F22" s="11">
        <v>1.422846375531359E-2</v>
      </c>
      <c r="G22" s="57"/>
      <c r="I22" s="11"/>
    </row>
    <row r="23" spans="1:12" ht="12.75" customHeight="1" x14ac:dyDescent="0.2">
      <c r="A23" t="s">
        <v>45</v>
      </c>
      <c r="B23" t="s">
        <v>48</v>
      </c>
      <c r="C23" t="s">
        <v>46</v>
      </c>
      <c r="D23" s="39">
        <v>7526</v>
      </c>
      <c r="E23" s="10">
        <v>23.458542000000001</v>
      </c>
      <c r="F23" s="11">
        <v>1.4170350231293148E-2</v>
      </c>
      <c r="G23" s="57"/>
      <c r="I23" s="11"/>
    </row>
    <row r="24" spans="1:12" ht="12.75" customHeight="1" x14ac:dyDescent="0.2">
      <c r="A24" t="s">
        <v>53</v>
      </c>
      <c r="B24" t="s">
        <v>55</v>
      </c>
      <c r="C24" t="s">
        <v>37</v>
      </c>
      <c r="D24" s="39">
        <v>2724</v>
      </c>
      <c r="E24" s="10">
        <v>22.976939999999999</v>
      </c>
      <c r="F24" s="11">
        <v>1.3879434068980449E-2</v>
      </c>
      <c r="G24" s="57"/>
      <c r="I24" s="11"/>
    </row>
    <row r="25" spans="1:12" ht="12.75" customHeight="1" x14ac:dyDescent="0.2">
      <c r="A25" t="s">
        <v>59</v>
      </c>
      <c r="B25" t="s">
        <v>61</v>
      </c>
      <c r="C25" t="s">
        <v>10</v>
      </c>
      <c r="D25" s="39">
        <v>1690</v>
      </c>
      <c r="E25" s="10">
        <v>22.30631</v>
      </c>
      <c r="F25" s="11">
        <v>1.3474333787146561E-2</v>
      </c>
      <c r="G25" s="57"/>
      <c r="I25" s="11"/>
    </row>
    <row r="26" spans="1:12" ht="12.75" customHeight="1" x14ac:dyDescent="0.2">
      <c r="A26" t="s">
        <v>56</v>
      </c>
      <c r="B26" t="s">
        <v>58</v>
      </c>
      <c r="C26" t="s">
        <v>17</v>
      </c>
      <c r="D26" s="39">
        <v>754</v>
      </c>
      <c r="E26" s="10">
        <v>21.938383999999999</v>
      </c>
      <c r="F26" s="11">
        <v>1.3252084668714616E-2</v>
      </c>
      <c r="G26" s="57"/>
      <c r="I26" s="11"/>
    </row>
    <row r="27" spans="1:12" ht="12.75" customHeight="1" x14ac:dyDescent="0.2">
      <c r="A27" t="s">
        <v>62</v>
      </c>
      <c r="B27" t="s">
        <v>64</v>
      </c>
      <c r="C27" t="s">
        <v>23</v>
      </c>
      <c r="D27" s="39">
        <v>1786</v>
      </c>
      <c r="E27" s="10">
        <v>21.162313999999999</v>
      </c>
      <c r="F27" s="11">
        <v>1.2783292375314639E-2</v>
      </c>
      <c r="G27" s="57"/>
      <c r="I27" s="11"/>
    </row>
    <row r="28" spans="1:12" ht="12.75" customHeight="1" x14ac:dyDescent="0.2">
      <c r="A28" t="s">
        <v>65</v>
      </c>
      <c r="B28" t="s">
        <v>67</v>
      </c>
      <c r="C28" t="s">
        <v>31</v>
      </c>
      <c r="D28" s="39">
        <v>5005</v>
      </c>
      <c r="E28" s="10">
        <v>20.460439999999998</v>
      </c>
      <c r="F28" s="11">
        <v>1.2359318865015548E-2</v>
      </c>
      <c r="G28" s="57"/>
      <c r="I28" s="11"/>
      <c r="K28" s="11"/>
      <c r="L28" s="41"/>
    </row>
    <row r="29" spans="1:12" ht="12.75" customHeight="1" x14ac:dyDescent="0.2">
      <c r="A29" t="s">
        <v>68</v>
      </c>
      <c r="B29" t="s">
        <v>70</v>
      </c>
      <c r="C29" t="s">
        <v>10</v>
      </c>
      <c r="D29" s="39">
        <v>4090</v>
      </c>
      <c r="E29" s="10">
        <v>19.70562</v>
      </c>
      <c r="F29" s="11">
        <v>1.1903362831533813E-2</v>
      </c>
      <c r="G29" s="57"/>
      <c r="I29" s="11"/>
    </row>
    <row r="30" spans="1:12" ht="12.75" customHeight="1" x14ac:dyDescent="0.2">
      <c r="A30" t="s">
        <v>71</v>
      </c>
      <c r="B30" t="s">
        <v>73</v>
      </c>
      <c r="C30" t="s">
        <v>31</v>
      </c>
      <c r="D30" s="39">
        <v>7041</v>
      </c>
      <c r="E30" s="10">
        <v>19.123356000000001</v>
      </c>
      <c r="F30" s="11">
        <v>1.155164085294394E-2</v>
      </c>
      <c r="G30" s="57"/>
      <c r="I30" s="11"/>
    </row>
    <row r="31" spans="1:12" ht="12.75" customHeight="1" x14ac:dyDescent="0.2">
      <c r="A31" t="s">
        <v>77</v>
      </c>
      <c r="B31" t="s">
        <v>79</v>
      </c>
      <c r="C31" t="s">
        <v>10</v>
      </c>
      <c r="D31" s="39">
        <v>2354</v>
      </c>
      <c r="E31" s="10">
        <v>17.951604</v>
      </c>
      <c r="F31" s="11">
        <v>1.0843833171451277E-2</v>
      </c>
      <c r="G31" s="57"/>
      <c r="I31" s="11"/>
    </row>
    <row r="32" spans="1:12" ht="12.75" customHeight="1" x14ac:dyDescent="0.2">
      <c r="A32" t="s">
        <v>74</v>
      </c>
      <c r="B32" t="s">
        <v>76</v>
      </c>
      <c r="C32" t="s">
        <v>37</v>
      </c>
      <c r="D32" s="39">
        <v>9508</v>
      </c>
      <c r="E32" s="10">
        <v>16.467856000000001</v>
      </c>
      <c r="F32" s="11">
        <v>9.947561407631483E-3</v>
      </c>
      <c r="G32" s="57"/>
      <c r="I32" s="11"/>
    </row>
    <row r="33" spans="1:9" ht="12.75" customHeight="1" x14ac:dyDescent="0.2">
      <c r="A33" t="s">
        <v>86</v>
      </c>
      <c r="B33" t="s">
        <v>88</v>
      </c>
      <c r="C33" t="s">
        <v>47</v>
      </c>
      <c r="D33" s="39">
        <v>4415</v>
      </c>
      <c r="E33" s="10">
        <v>14.445880000000001</v>
      </c>
      <c r="F33" s="11">
        <v>8.7261680201281503E-3</v>
      </c>
      <c r="G33" s="57"/>
      <c r="I33" s="11"/>
    </row>
    <row r="34" spans="1:9" ht="12.75" customHeight="1" x14ac:dyDescent="0.2">
      <c r="A34" t="s">
        <v>80</v>
      </c>
      <c r="B34" t="s">
        <v>82</v>
      </c>
      <c r="C34" t="s">
        <v>41</v>
      </c>
      <c r="D34" s="39">
        <v>8684</v>
      </c>
      <c r="E34" s="10">
        <v>14.293863999999999</v>
      </c>
      <c r="F34" s="11">
        <v>8.6343413430584378E-3</v>
      </c>
      <c r="G34" s="57"/>
      <c r="I34" s="11"/>
    </row>
    <row r="35" spans="1:9" ht="12.75" customHeight="1" x14ac:dyDescent="0.2">
      <c r="A35" t="s">
        <v>89</v>
      </c>
      <c r="B35" t="s">
        <v>91</v>
      </c>
      <c r="C35" t="s">
        <v>57</v>
      </c>
      <c r="D35" s="39">
        <v>21105</v>
      </c>
      <c r="E35" s="10">
        <v>14.224769999999999</v>
      </c>
      <c r="F35" s="11">
        <v>8.5926044704565108E-3</v>
      </c>
      <c r="G35" s="57"/>
      <c r="I35" s="11"/>
    </row>
    <row r="36" spans="1:9" ht="12.75" customHeight="1" x14ac:dyDescent="0.2">
      <c r="A36" t="s">
        <v>133</v>
      </c>
      <c r="B36" t="s">
        <v>134</v>
      </c>
      <c r="C36" t="s">
        <v>17</v>
      </c>
      <c r="D36" s="39">
        <v>8954</v>
      </c>
      <c r="E36" s="10">
        <v>13.314598</v>
      </c>
      <c r="F36" s="11">
        <v>8.0428066181127238E-3</v>
      </c>
      <c r="G36" s="57"/>
      <c r="I36" s="11"/>
    </row>
    <row r="37" spans="1:9" ht="12.75" customHeight="1" x14ac:dyDescent="0.2">
      <c r="A37" t="s">
        <v>95</v>
      </c>
      <c r="B37" t="s">
        <v>97</v>
      </c>
      <c r="C37" t="s">
        <v>69</v>
      </c>
      <c r="D37" s="39">
        <v>3888</v>
      </c>
      <c r="E37" s="10">
        <v>13.10256</v>
      </c>
      <c r="F37" s="11">
        <v>7.9147230943224164E-3</v>
      </c>
      <c r="G37" s="57"/>
      <c r="I37" s="11"/>
    </row>
    <row r="38" spans="1:9" ht="12.75" customHeight="1" x14ac:dyDescent="0.2">
      <c r="A38" t="s">
        <v>101</v>
      </c>
      <c r="B38" t="s">
        <v>103</v>
      </c>
      <c r="C38" t="s">
        <v>54</v>
      </c>
      <c r="D38" s="39">
        <v>4201</v>
      </c>
      <c r="E38" s="10">
        <v>12.521081000000001</v>
      </c>
      <c r="F38" s="11">
        <v>7.5634753022754036E-3</v>
      </c>
      <c r="G38" s="57"/>
      <c r="I38" s="11"/>
    </row>
    <row r="39" spans="1:9" ht="12.75" customHeight="1" x14ac:dyDescent="0.2">
      <c r="A39" t="s">
        <v>98</v>
      </c>
      <c r="B39" t="s">
        <v>100</v>
      </c>
      <c r="C39" t="s">
        <v>41</v>
      </c>
      <c r="D39" s="39">
        <v>39000</v>
      </c>
      <c r="E39" s="10">
        <v>12.363</v>
      </c>
      <c r="F39" s="11">
        <v>7.4679850056102032E-3</v>
      </c>
      <c r="G39" s="57"/>
      <c r="I39" s="11"/>
    </row>
    <row r="40" spans="1:9" ht="12.75" customHeight="1" x14ac:dyDescent="0.2">
      <c r="A40" t="s">
        <v>107</v>
      </c>
      <c r="B40" t="s">
        <v>109</v>
      </c>
      <c r="C40" t="s">
        <v>10</v>
      </c>
      <c r="D40" s="39">
        <v>2454</v>
      </c>
      <c r="E40" s="10">
        <v>12.046685999999999</v>
      </c>
      <c r="F40" s="11">
        <v>7.2769125952676815E-3</v>
      </c>
      <c r="G40" s="57"/>
    </row>
    <row r="41" spans="1:9" ht="12.75" customHeight="1" x14ac:dyDescent="0.2">
      <c r="A41" t="s">
        <v>83</v>
      </c>
      <c r="B41" t="s">
        <v>85</v>
      </c>
      <c r="C41" t="s">
        <v>60</v>
      </c>
      <c r="D41" s="39">
        <v>2730</v>
      </c>
      <c r="E41" s="10">
        <v>12.025650000000001</v>
      </c>
      <c r="F41" s="11">
        <v>7.2642056040375588E-3</v>
      </c>
      <c r="G41" s="57"/>
    </row>
    <row r="42" spans="1:9" ht="12.75" customHeight="1" x14ac:dyDescent="0.2">
      <c r="A42" t="s">
        <v>104</v>
      </c>
      <c r="B42" t="s">
        <v>106</v>
      </c>
      <c r="C42" t="s">
        <v>10</v>
      </c>
      <c r="D42" s="39">
        <v>4934</v>
      </c>
      <c r="E42" s="10">
        <v>11.972351</v>
      </c>
      <c r="F42" s="11">
        <v>7.2320098479254488E-3</v>
      </c>
      <c r="G42" s="57"/>
    </row>
    <row r="43" spans="1:9" ht="12.75" customHeight="1" x14ac:dyDescent="0.2">
      <c r="A43" t="s">
        <v>113</v>
      </c>
      <c r="B43" t="s">
        <v>114</v>
      </c>
      <c r="C43" t="s">
        <v>20</v>
      </c>
      <c r="D43" s="39">
        <v>3424</v>
      </c>
      <c r="E43" s="10">
        <v>11.898400000000001</v>
      </c>
      <c r="F43" s="11">
        <v>7.1873390593506789E-3</v>
      </c>
      <c r="G43" s="57"/>
    </row>
    <row r="44" spans="1:9" ht="12.75" customHeight="1" x14ac:dyDescent="0.2">
      <c r="A44" t="s">
        <v>110</v>
      </c>
      <c r="B44" t="s">
        <v>112</v>
      </c>
      <c r="C44" t="s">
        <v>10</v>
      </c>
      <c r="D44" s="39">
        <v>3504</v>
      </c>
      <c r="E44" s="10">
        <v>11.815488</v>
      </c>
      <c r="F44" s="11">
        <v>7.1372552954757978E-3</v>
      </c>
      <c r="G44" s="57"/>
    </row>
    <row r="45" spans="1:9" ht="12.75" customHeight="1" x14ac:dyDescent="0.2">
      <c r="A45" t="s">
        <v>123</v>
      </c>
      <c r="B45" t="s">
        <v>124</v>
      </c>
      <c r="C45" t="s">
        <v>23</v>
      </c>
      <c r="D45" s="39">
        <v>2556</v>
      </c>
      <c r="E45" s="10">
        <v>11.692422000000001</v>
      </c>
      <c r="F45" s="11">
        <v>7.0629161348594082E-3</v>
      </c>
      <c r="G45" s="57"/>
    </row>
    <row r="46" spans="1:9" ht="12.75" customHeight="1" x14ac:dyDescent="0.2">
      <c r="A46" t="s">
        <v>121</v>
      </c>
      <c r="B46" t="s">
        <v>122</v>
      </c>
      <c r="C46" t="s">
        <v>63</v>
      </c>
      <c r="D46" s="39">
        <v>3500</v>
      </c>
      <c r="E46" s="10">
        <v>11.55175</v>
      </c>
      <c r="F46" s="11">
        <v>6.9779419063785222E-3</v>
      </c>
      <c r="G46" s="57"/>
    </row>
    <row r="47" spans="1:9" ht="12.75" customHeight="1" x14ac:dyDescent="0.2">
      <c r="A47" t="s">
        <v>115</v>
      </c>
      <c r="B47" t="s">
        <v>116</v>
      </c>
      <c r="C47" t="s">
        <v>41</v>
      </c>
      <c r="D47" s="39">
        <v>12014</v>
      </c>
      <c r="E47" s="10">
        <v>11.551461</v>
      </c>
      <c r="F47" s="11">
        <v>6.9777673332436334E-3</v>
      </c>
      <c r="G47" s="57"/>
    </row>
    <row r="48" spans="1:9" ht="12.75" customHeight="1" x14ac:dyDescent="0.2">
      <c r="A48" t="s">
        <v>125</v>
      </c>
      <c r="B48" t="s">
        <v>126</v>
      </c>
      <c r="C48" t="s">
        <v>17</v>
      </c>
      <c r="D48" s="39">
        <v>4132</v>
      </c>
      <c r="E48" s="10">
        <v>11.546874000000001</v>
      </c>
      <c r="F48" s="11">
        <v>6.9749965132791646E-3</v>
      </c>
      <c r="G48" s="57"/>
    </row>
    <row r="49" spans="1:7" ht="12.75" customHeight="1" x14ac:dyDescent="0.2">
      <c r="A49" t="s">
        <v>145</v>
      </c>
      <c r="B49" t="s">
        <v>146</v>
      </c>
      <c r="C49" t="s">
        <v>57</v>
      </c>
      <c r="D49" s="39">
        <v>16035</v>
      </c>
      <c r="E49" s="10">
        <v>11.505113</v>
      </c>
      <c r="F49" s="11">
        <v>6.9497703932581908E-3</v>
      </c>
      <c r="G49" s="57"/>
    </row>
    <row r="50" spans="1:7" ht="12.75" customHeight="1" x14ac:dyDescent="0.2">
      <c r="A50" t="s">
        <v>119</v>
      </c>
      <c r="B50" t="s">
        <v>120</v>
      </c>
      <c r="C50" t="s">
        <v>31</v>
      </c>
      <c r="D50" s="39">
        <v>14300</v>
      </c>
      <c r="E50" s="10">
        <v>11.2112</v>
      </c>
      <c r="F50" s="11">
        <v>6.7722295150770126E-3</v>
      </c>
      <c r="G50" s="57"/>
    </row>
    <row r="51" spans="1:7" ht="12.75" customHeight="1" x14ac:dyDescent="0.2">
      <c r="A51" t="s">
        <v>131</v>
      </c>
      <c r="B51" t="s">
        <v>132</v>
      </c>
      <c r="C51" t="s">
        <v>72</v>
      </c>
      <c r="D51" s="39">
        <v>15167</v>
      </c>
      <c r="E51" s="10">
        <v>11.162912</v>
      </c>
      <c r="F51" s="11">
        <v>6.7430607000684463E-3</v>
      </c>
      <c r="G51" s="57"/>
    </row>
    <row r="52" spans="1:7" ht="12.75" customHeight="1" x14ac:dyDescent="0.2">
      <c r="A52" t="s">
        <v>127</v>
      </c>
      <c r="B52" t="s">
        <v>128</v>
      </c>
      <c r="C52" t="s">
        <v>34</v>
      </c>
      <c r="D52" s="39">
        <v>6749</v>
      </c>
      <c r="E52" s="10">
        <v>11.000870000000001</v>
      </c>
      <c r="F52" s="11">
        <v>6.6451777245544871E-3</v>
      </c>
      <c r="G52" s="57"/>
    </row>
    <row r="53" spans="1:7" ht="12.75" customHeight="1" x14ac:dyDescent="0.2">
      <c r="A53" t="s">
        <v>117</v>
      </c>
      <c r="B53" t="s">
        <v>118</v>
      </c>
      <c r="C53" t="s">
        <v>34</v>
      </c>
      <c r="D53" s="39">
        <v>3996</v>
      </c>
      <c r="E53" s="10">
        <v>10.927061999999999</v>
      </c>
      <c r="F53" s="11">
        <v>6.6005933164582252E-3</v>
      </c>
      <c r="G53" s="57"/>
    </row>
    <row r="54" spans="1:7" ht="12.75" customHeight="1" x14ac:dyDescent="0.2">
      <c r="A54" t="s">
        <v>129</v>
      </c>
      <c r="B54" t="s">
        <v>130</v>
      </c>
      <c r="C54" t="s">
        <v>20</v>
      </c>
      <c r="D54" s="39">
        <v>18000</v>
      </c>
      <c r="E54" s="10">
        <v>10.907999999999999</v>
      </c>
      <c r="F54" s="11">
        <v>6.589078738267095E-3</v>
      </c>
      <c r="G54" s="57"/>
    </row>
    <row r="55" spans="1:7" ht="12.75" customHeight="1" x14ac:dyDescent="0.2">
      <c r="A55" t="s">
        <v>147</v>
      </c>
      <c r="B55" t="s">
        <v>148</v>
      </c>
      <c r="C55" t="s">
        <v>23</v>
      </c>
      <c r="D55" s="39">
        <v>1521</v>
      </c>
      <c r="E55" s="10">
        <v>10.167125</v>
      </c>
      <c r="F55" s="11">
        <v>6.1415463115881775E-3</v>
      </c>
      <c r="G55" s="57"/>
    </row>
    <row r="56" spans="1:7" ht="12.75" customHeight="1" x14ac:dyDescent="0.2">
      <c r="A56" t="s">
        <v>139</v>
      </c>
      <c r="B56" t="s">
        <v>140</v>
      </c>
      <c r="C56" t="s">
        <v>75</v>
      </c>
      <c r="D56" s="39">
        <v>14696</v>
      </c>
      <c r="E56" s="10">
        <v>9.9785839999999997</v>
      </c>
      <c r="F56" s="11">
        <v>6.0276563689413473E-3</v>
      </c>
      <c r="G56" s="57"/>
    </row>
    <row r="57" spans="1:7" ht="12.75" customHeight="1" x14ac:dyDescent="0.2">
      <c r="A57" t="s">
        <v>135</v>
      </c>
      <c r="B57" t="s">
        <v>136</v>
      </c>
      <c r="C57" t="s">
        <v>37</v>
      </c>
      <c r="D57" s="39">
        <v>5136</v>
      </c>
      <c r="E57" s="10">
        <v>9.8842320000000008</v>
      </c>
      <c r="F57" s="11">
        <v>5.9706621667857769E-3</v>
      </c>
      <c r="G57" s="57"/>
    </row>
    <row r="58" spans="1:7" ht="12.75" customHeight="1" x14ac:dyDescent="0.2">
      <c r="A58" t="s">
        <v>137</v>
      </c>
      <c r="B58" t="s">
        <v>138</v>
      </c>
      <c r="C58" t="s">
        <v>54</v>
      </c>
      <c r="D58" s="39">
        <v>4752</v>
      </c>
      <c r="E58" s="10">
        <v>9.8841599999999996</v>
      </c>
      <c r="F58" s="11">
        <v>5.970618674516876E-3</v>
      </c>
      <c r="G58" s="57"/>
    </row>
    <row r="59" spans="1:7" ht="12.75" customHeight="1" x14ac:dyDescent="0.2">
      <c r="A59" t="s">
        <v>141</v>
      </c>
      <c r="B59" t="s">
        <v>142</v>
      </c>
      <c r="C59" t="s">
        <v>31</v>
      </c>
      <c r="D59" s="39">
        <v>4338</v>
      </c>
      <c r="E59" s="10">
        <v>9.3375450000000004</v>
      </c>
      <c r="F59" s="11">
        <v>5.6404308055658442E-3</v>
      </c>
      <c r="G59" s="57"/>
    </row>
    <row r="60" spans="1:7" ht="12.75" customHeight="1" x14ac:dyDescent="0.2">
      <c r="A60" t="s">
        <v>92</v>
      </c>
      <c r="B60" t="s">
        <v>94</v>
      </c>
      <c r="C60" t="s">
        <v>66</v>
      </c>
      <c r="D60" s="39">
        <v>8580</v>
      </c>
      <c r="E60" s="10">
        <v>9.3135899999999996</v>
      </c>
      <c r="F60" s="11">
        <v>5.6259605652674216E-3</v>
      </c>
      <c r="G60" s="57"/>
    </row>
    <row r="61" spans="1:7" ht="12.75" customHeight="1" x14ac:dyDescent="0.2">
      <c r="A61" t="s">
        <v>143</v>
      </c>
      <c r="B61" t="s">
        <v>144</v>
      </c>
      <c r="C61" t="s">
        <v>41</v>
      </c>
      <c r="D61" s="39">
        <v>4111</v>
      </c>
      <c r="E61" s="10">
        <v>8.6248780000000007</v>
      </c>
      <c r="F61" s="11">
        <v>5.2099376833468674E-3</v>
      </c>
      <c r="G61" s="57"/>
    </row>
    <row r="62" spans="1:7" ht="12.75" customHeight="1" x14ac:dyDescent="0.2">
      <c r="A62" t="s">
        <v>155</v>
      </c>
      <c r="B62" t="s">
        <v>156</v>
      </c>
      <c r="C62" t="s">
        <v>81</v>
      </c>
      <c r="D62" s="39">
        <v>1867</v>
      </c>
      <c r="E62" s="10">
        <v>7.2103539999999997</v>
      </c>
      <c r="F62" s="11">
        <v>4.3554813198367348E-3</v>
      </c>
      <c r="G62" s="57"/>
    </row>
    <row r="63" spans="1:7" ht="12.75" customHeight="1" x14ac:dyDescent="0.2">
      <c r="A63" t="s">
        <v>151</v>
      </c>
      <c r="B63" t="s">
        <v>152</v>
      </c>
      <c r="C63" t="s">
        <v>37</v>
      </c>
      <c r="D63" s="39">
        <v>3311</v>
      </c>
      <c r="E63" s="10">
        <v>6.628622</v>
      </c>
      <c r="F63" s="11">
        <v>4.0040807007892835E-3</v>
      </c>
      <c r="G63" s="57"/>
    </row>
    <row r="64" spans="1:7" ht="12.75" customHeight="1" x14ac:dyDescent="0.2">
      <c r="A64" t="s">
        <v>149</v>
      </c>
      <c r="B64" t="s">
        <v>150</v>
      </c>
      <c r="C64" t="s">
        <v>78</v>
      </c>
      <c r="D64" s="39">
        <v>2900</v>
      </c>
      <c r="E64" s="10">
        <v>6.1102999999999996</v>
      </c>
      <c r="F64" s="11">
        <v>3.6909834813378646E-3</v>
      </c>
      <c r="G64" s="57"/>
    </row>
    <row r="65" spans="1:8" ht="12.75" customHeight="1" x14ac:dyDescent="0.2">
      <c r="A65" t="s">
        <v>153</v>
      </c>
      <c r="B65" t="s">
        <v>154</v>
      </c>
      <c r="C65" t="s">
        <v>10</v>
      </c>
      <c r="D65" s="39">
        <v>3229</v>
      </c>
      <c r="E65" s="10">
        <v>5.9252149999999997</v>
      </c>
      <c r="F65" s="11">
        <v>3.579181167598209E-3</v>
      </c>
      <c r="G65" s="57"/>
    </row>
    <row r="66" spans="1:8" ht="12.75" customHeight="1" x14ac:dyDescent="0.2">
      <c r="A66" t="s">
        <v>157</v>
      </c>
      <c r="B66" t="s">
        <v>158</v>
      </c>
      <c r="C66" t="s">
        <v>63</v>
      </c>
      <c r="D66" s="39">
        <v>3127</v>
      </c>
      <c r="E66" s="10">
        <v>3.18485</v>
      </c>
      <c r="F66" s="11">
        <v>1.9238382306169745E-3</v>
      </c>
      <c r="G66" s="57"/>
    </row>
    <row r="67" spans="1:8" ht="12.75" customHeight="1" x14ac:dyDescent="0.2">
      <c r="A67" t="s">
        <v>161</v>
      </c>
      <c r="B67" t="s">
        <v>162</v>
      </c>
      <c r="C67" t="s">
        <v>84</v>
      </c>
      <c r="D67" s="39">
        <v>1780</v>
      </c>
      <c r="E67" s="10">
        <v>1.48007</v>
      </c>
      <c r="F67" s="11">
        <v>8.9405003375018144E-4</v>
      </c>
      <c r="G67" s="57"/>
    </row>
    <row r="68" spans="1:8" ht="12.75" customHeight="1" x14ac:dyDescent="0.2">
      <c r="A68" s="13" t="s">
        <v>176</v>
      </c>
      <c r="B68" s="13"/>
      <c r="C68" s="13"/>
      <c r="D68" s="13"/>
      <c r="E68" s="14">
        <f>SUM(E9:E67)</f>
        <v>1131.7634120000005</v>
      </c>
      <c r="F68" s="15">
        <f>SUM(F9:F67)</f>
        <v>0.68365220340647459</v>
      </c>
      <c r="H68" s="43"/>
    </row>
    <row r="69" spans="1:8" ht="12.75" customHeight="1" x14ac:dyDescent="0.2">
      <c r="E69" s="10"/>
      <c r="F69" s="11"/>
      <c r="G69" s="27"/>
    </row>
    <row r="70" spans="1:8" ht="12.75" customHeight="1" x14ac:dyDescent="0.2">
      <c r="A70" s="1" t="s">
        <v>177</v>
      </c>
      <c r="B70" s="1"/>
      <c r="E70" s="10"/>
      <c r="F70" s="11"/>
      <c r="G70" s="27"/>
    </row>
    <row r="71" spans="1:8" ht="12.75" customHeight="1" x14ac:dyDescent="0.2">
      <c r="A71" s="1" t="s">
        <v>420</v>
      </c>
      <c r="B71" s="1"/>
      <c r="E71" s="10"/>
      <c r="F71" s="11"/>
      <c r="G71" s="27"/>
    </row>
    <row r="72" spans="1:8" ht="12.75" customHeight="1" x14ac:dyDescent="0.2">
      <c r="A72" t="s">
        <v>421</v>
      </c>
      <c r="B72" t="s">
        <v>607</v>
      </c>
      <c r="C72" t="s">
        <v>396</v>
      </c>
      <c r="D72" s="39">
        <v>20000</v>
      </c>
      <c r="E72" s="10">
        <v>19.82734</v>
      </c>
      <c r="F72" s="11">
        <v>1.2E-2</v>
      </c>
      <c r="G72" s="35"/>
    </row>
    <row r="73" spans="1:8" ht="12.75" customHeight="1" x14ac:dyDescent="0.2">
      <c r="A73" s="13" t="s">
        <v>176</v>
      </c>
      <c r="B73" s="13"/>
      <c r="C73" s="13"/>
      <c r="D73" s="13"/>
      <c r="E73" s="14">
        <f>SUM(E72:E72)</f>
        <v>19.82734</v>
      </c>
      <c r="F73" s="15">
        <f>SUM(F72:F72)</f>
        <v>1.2E-2</v>
      </c>
      <c r="G73" s="35"/>
      <c r="H73" s="29"/>
    </row>
    <row r="74" spans="1:8" ht="12.75" customHeight="1" x14ac:dyDescent="0.2">
      <c r="E74" s="10"/>
      <c r="F74" s="11"/>
      <c r="G74" s="27"/>
    </row>
    <row r="75" spans="1:8" ht="12.75" customHeight="1" x14ac:dyDescent="0.2">
      <c r="A75" s="1" t="s">
        <v>178</v>
      </c>
      <c r="B75" s="1"/>
      <c r="E75" s="10"/>
      <c r="F75" s="11"/>
      <c r="G75" s="27"/>
    </row>
    <row r="76" spans="1:8" ht="12.75" customHeight="1" x14ac:dyDescent="0.2">
      <c r="A76" s="1" t="s">
        <v>589</v>
      </c>
      <c r="B76" s="1"/>
      <c r="E76" s="10"/>
      <c r="F76" s="11"/>
      <c r="G76" s="27"/>
    </row>
    <row r="77" spans="1:8" ht="12.75" customHeight="1" x14ac:dyDescent="0.2">
      <c r="A77" t="s">
        <v>477</v>
      </c>
      <c r="B77" t="s">
        <v>478</v>
      </c>
      <c r="C77" t="s">
        <v>473</v>
      </c>
      <c r="D77">
        <v>25</v>
      </c>
      <c r="E77" s="10">
        <v>265.8535</v>
      </c>
      <c r="F77" s="11">
        <v>0.16059999999999999</v>
      </c>
      <c r="G77" s="35"/>
    </row>
    <row r="78" spans="1:8" ht="12.75" customHeight="1" x14ac:dyDescent="0.2">
      <c r="A78" t="s">
        <v>375</v>
      </c>
      <c r="B78" t="s">
        <v>376</v>
      </c>
      <c r="C78" t="s">
        <v>90</v>
      </c>
      <c r="D78">
        <v>12</v>
      </c>
      <c r="E78" s="10">
        <v>125.79864000000001</v>
      </c>
      <c r="F78" s="11">
        <v>7.5999999999999998E-2</v>
      </c>
      <c r="G78" s="35"/>
    </row>
    <row r="79" spans="1:8" ht="12.75" customHeight="1" x14ac:dyDescent="0.2">
      <c r="A79" s="13" t="s">
        <v>176</v>
      </c>
      <c r="B79" s="13"/>
      <c r="C79" s="13"/>
      <c r="D79" s="13"/>
      <c r="E79" s="14">
        <f>SUM(E77:E78)</f>
        <v>391.65214000000003</v>
      </c>
      <c r="F79" s="15">
        <f>SUM(F77:F78)</f>
        <v>0.23659999999999998</v>
      </c>
      <c r="G79" s="43"/>
      <c r="H79" s="29"/>
    </row>
    <row r="80" spans="1:8" ht="12.75" customHeight="1" x14ac:dyDescent="0.2">
      <c r="E80" s="10"/>
      <c r="F80" s="11"/>
      <c r="G80" s="27"/>
    </row>
    <row r="81" spans="1:8" ht="12.75" customHeight="1" x14ac:dyDescent="0.2">
      <c r="A81" s="1" t="s">
        <v>563</v>
      </c>
      <c r="E81" s="10">
        <v>96.471378999999999</v>
      </c>
      <c r="F81" s="11">
        <v>5.8298952100776659E-2</v>
      </c>
      <c r="G81" s="35"/>
    </row>
    <row r="82" spans="1:8" ht="12.75" customHeight="1" x14ac:dyDescent="0.2">
      <c r="A82" s="13" t="s">
        <v>176</v>
      </c>
      <c r="B82" s="13"/>
      <c r="C82" s="13"/>
      <c r="D82" s="13"/>
      <c r="E82" s="14">
        <f>SUM(E81:E81)</f>
        <v>96.471378999999999</v>
      </c>
      <c r="F82" s="15">
        <f>SUM(F81:F81)</f>
        <v>5.8298952100776659E-2</v>
      </c>
      <c r="G82" s="35"/>
    </row>
    <row r="83" spans="1:8" ht="12.75" customHeight="1" x14ac:dyDescent="0.2">
      <c r="E83" s="10"/>
      <c r="F83" s="11"/>
      <c r="G83" s="27"/>
    </row>
    <row r="84" spans="1:8" ht="12.75" customHeight="1" x14ac:dyDescent="0.2">
      <c r="A84" s="1" t="s">
        <v>181</v>
      </c>
      <c r="B84" s="1"/>
      <c r="E84" s="10"/>
      <c r="F84" s="11"/>
      <c r="G84" s="27"/>
    </row>
    <row r="85" spans="1:8" ht="12.75" customHeight="1" x14ac:dyDescent="0.2">
      <c r="A85" s="1" t="s">
        <v>182</v>
      </c>
      <c r="B85" s="1"/>
      <c r="E85" s="10">
        <v>15.75</v>
      </c>
      <c r="F85" s="11">
        <v>9.4908418432068861E-3</v>
      </c>
      <c r="G85" s="35"/>
    </row>
    <row r="86" spans="1:8" ht="12.75" customHeight="1" x14ac:dyDescent="0.2">
      <c r="A86" s="13" t="s">
        <v>176</v>
      </c>
      <c r="B86" s="13"/>
      <c r="C86" s="13"/>
      <c r="D86" s="13"/>
      <c r="E86" s="14">
        <f>SUM(E85:E85)</f>
        <v>15.75</v>
      </c>
      <c r="F86" s="15">
        <f>SUM(F85:F85)</f>
        <v>9.4908418432068861E-3</v>
      </c>
      <c r="G86" s="35"/>
      <c r="H86" s="29"/>
    </row>
    <row r="87" spans="1:8" ht="12.75" customHeight="1" x14ac:dyDescent="0.2">
      <c r="A87" s="16" t="s">
        <v>183</v>
      </c>
      <c r="B87" s="16"/>
      <c r="C87" s="16"/>
      <c r="D87" s="16"/>
      <c r="E87" s="17">
        <v>1655.47</v>
      </c>
      <c r="F87" s="34">
        <f>SUM(F68,F73,F79,F82,F86)</f>
        <v>1.0000419973504582</v>
      </c>
      <c r="G87" s="30"/>
      <c r="H87" s="31"/>
    </row>
    <row r="88" spans="1:8" ht="12.75" customHeight="1" x14ac:dyDescent="0.2"/>
    <row r="89" spans="1:8" ht="12.75" customHeight="1" x14ac:dyDescent="0.2">
      <c r="A89" s="1" t="s">
        <v>184</v>
      </c>
      <c r="B89" s="1"/>
      <c r="E89" s="10"/>
    </row>
    <row r="90" spans="1:8" ht="12.75" customHeight="1" x14ac:dyDescent="0.2">
      <c r="A90" s="1" t="s">
        <v>586</v>
      </c>
      <c r="B90" s="1"/>
      <c r="E90" s="10"/>
    </row>
    <row r="91" spans="1:8" ht="12.75" customHeight="1" x14ac:dyDescent="0.2">
      <c r="A91" s="1"/>
      <c r="B91" s="1"/>
    </row>
    <row r="92" spans="1:8" ht="12.75" customHeight="1" x14ac:dyDescent="0.2"/>
    <row r="93" spans="1:8" ht="12.75" customHeight="1" x14ac:dyDescent="0.2"/>
    <row r="94" spans="1:8" ht="12.75" customHeight="1" x14ac:dyDescent="0.2"/>
    <row r="95" spans="1:8" ht="12.75" customHeight="1" x14ac:dyDescent="0.2"/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sortState ref="I11:J37">
    <sortCondition descending="1" ref="J11:J37"/>
  </sortState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workbookViewId="0">
      <selection sqref="A1:F1"/>
    </sheetView>
  </sheetViews>
  <sheetFormatPr defaultColWidth="9.140625" defaultRowHeight="12.75" x14ac:dyDescent="0.2"/>
  <cols>
    <col min="1" max="1" width="54.5703125" customWidth="1"/>
    <col min="2" max="2" width="18.5703125" customWidth="1"/>
    <col min="3" max="4" width="22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customWidth="1"/>
    <col min="11" max="11" width="14.7109375" style="24" customWidth="1"/>
  </cols>
  <sheetData>
    <row r="1" spans="1:11" ht="18.75" x14ac:dyDescent="0.2">
      <c r="A1" s="63" t="s">
        <v>186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12</v>
      </c>
      <c r="B9" t="s">
        <v>15</v>
      </c>
      <c r="C9" t="s">
        <v>13</v>
      </c>
      <c r="D9" s="39">
        <v>42905</v>
      </c>
      <c r="E9" s="10">
        <v>128.071425</v>
      </c>
      <c r="F9" s="11">
        <v>8.6640289070352539E-2</v>
      </c>
      <c r="G9" s="35"/>
    </row>
    <row r="10" spans="1:11" ht="12.75" customHeight="1" x14ac:dyDescent="0.2">
      <c r="A10" t="s">
        <v>19</v>
      </c>
      <c r="B10" t="s">
        <v>21</v>
      </c>
      <c r="C10" t="s">
        <v>20</v>
      </c>
      <c r="D10" s="39">
        <v>12984</v>
      </c>
      <c r="E10" s="10">
        <v>103.054008</v>
      </c>
      <c r="F10" s="11">
        <v>6.9716012318738724E-2</v>
      </c>
      <c r="G10" s="35"/>
      <c r="I10" s="12"/>
      <c r="J10" s="12"/>
    </row>
    <row r="11" spans="1:11" ht="12.75" customHeight="1" x14ac:dyDescent="0.2">
      <c r="A11" t="s">
        <v>53</v>
      </c>
      <c r="B11" t="s">
        <v>55</v>
      </c>
      <c r="C11" t="s">
        <v>37</v>
      </c>
      <c r="D11" s="39">
        <v>12127</v>
      </c>
      <c r="E11" s="10">
        <v>102.291245</v>
      </c>
      <c r="F11" s="11">
        <v>6.9200003327567039E-2</v>
      </c>
      <c r="G11" s="35"/>
      <c r="I11" s="11"/>
      <c r="J11" s="11"/>
    </row>
    <row r="12" spans="1:11" ht="12.75" customHeight="1" x14ac:dyDescent="0.2">
      <c r="A12" t="s">
        <v>22</v>
      </c>
      <c r="B12" t="s">
        <v>24</v>
      </c>
      <c r="C12" t="s">
        <v>10</v>
      </c>
      <c r="D12" s="39">
        <v>14340</v>
      </c>
      <c r="E12" s="10">
        <v>100.94643000000001</v>
      </c>
      <c r="F12" s="11">
        <v>6.8290236294474796E-2</v>
      </c>
      <c r="G12" s="35"/>
      <c r="I12" s="11"/>
      <c r="J12" s="11"/>
      <c r="K12" s="11"/>
    </row>
    <row r="13" spans="1:11" ht="12.75" customHeight="1" x14ac:dyDescent="0.2">
      <c r="A13" t="s">
        <v>9</v>
      </c>
      <c r="B13" t="s">
        <v>11</v>
      </c>
      <c r="C13" t="s">
        <v>10</v>
      </c>
      <c r="D13" s="39">
        <v>9081</v>
      </c>
      <c r="E13" s="10">
        <v>99.877379000000005</v>
      </c>
      <c r="F13" s="11">
        <v>6.7567023542910984E-2</v>
      </c>
      <c r="G13" s="35"/>
      <c r="I13" s="11"/>
      <c r="J13" s="11"/>
      <c r="K13" s="11"/>
    </row>
    <row r="14" spans="1:11" ht="12.75" customHeight="1" x14ac:dyDescent="0.2">
      <c r="A14" t="s">
        <v>16</v>
      </c>
      <c r="B14" t="s">
        <v>18</v>
      </c>
      <c r="C14" t="s">
        <v>17</v>
      </c>
      <c r="D14" s="39">
        <v>3796</v>
      </c>
      <c r="E14" s="10">
        <v>92.502825999999999</v>
      </c>
      <c r="F14" s="11">
        <v>6.2578140162526663E-2</v>
      </c>
      <c r="G14" s="35"/>
      <c r="I14" s="11"/>
      <c r="J14" s="11"/>
      <c r="K14" s="11"/>
    </row>
    <row r="15" spans="1:11" ht="12.75" customHeight="1" x14ac:dyDescent="0.2">
      <c r="A15" t="s">
        <v>187</v>
      </c>
      <c r="B15" t="s">
        <v>189</v>
      </c>
      <c r="C15" t="s">
        <v>188</v>
      </c>
      <c r="D15" s="39">
        <v>4254</v>
      </c>
      <c r="E15" s="10">
        <v>70.952466000000001</v>
      </c>
      <c r="F15" s="11">
        <v>4.7999326660840697E-2</v>
      </c>
      <c r="G15" s="35"/>
      <c r="I15" s="11"/>
      <c r="J15" s="11"/>
      <c r="K15" s="11"/>
    </row>
    <row r="16" spans="1:11" ht="12.75" customHeight="1" x14ac:dyDescent="0.2">
      <c r="A16" t="s">
        <v>190</v>
      </c>
      <c r="B16" t="s">
        <v>191</v>
      </c>
      <c r="C16" t="s">
        <v>17</v>
      </c>
      <c r="D16" s="39">
        <v>4015</v>
      </c>
      <c r="E16" s="10">
        <v>52.757100000000001</v>
      </c>
      <c r="F16" s="11">
        <v>3.5690165815782056E-2</v>
      </c>
      <c r="G16" s="35"/>
      <c r="I16" s="11"/>
      <c r="J16" s="11"/>
      <c r="K16" s="11"/>
    </row>
    <row r="17" spans="1:11" ht="12.75" customHeight="1" x14ac:dyDescent="0.2">
      <c r="A17" t="s">
        <v>30</v>
      </c>
      <c r="B17" t="s">
        <v>32</v>
      </c>
      <c r="C17" t="s">
        <v>10</v>
      </c>
      <c r="D17" s="39">
        <v>2029</v>
      </c>
      <c r="E17" s="10">
        <v>44.035387</v>
      </c>
      <c r="F17" s="11">
        <v>2.9789929010353745E-2</v>
      </c>
      <c r="G17" s="35"/>
      <c r="I17" s="11"/>
      <c r="J17" s="11"/>
      <c r="K17" s="11"/>
    </row>
    <row r="18" spans="1:11" ht="12.75" customHeight="1" x14ac:dyDescent="0.2">
      <c r="A18" t="s">
        <v>192</v>
      </c>
      <c r="B18" t="s">
        <v>193</v>
      </c>
      <c r="C18" t="s">
        <v>13</v>
      </c>
      <c r="D18" s="39">
        <v>8084</v>
      </c>
      <c r="E18" s="10">
        <v>43.500003999999997</v>
      </c>
      <c r="F18" s="11">
        <v>2.942774253602231E-2</v>
      </c>
      <c r="G18" s="35"/>
      <c r="I18" s="11"/>
      <c r="J18" s="11"/>
      <c r="K18" s="11"/>
    </row>
    <row r="19" spans="1:11" ht="12.75" customHeight="1" x14ac:dyDescent="0.2">
      <c r="A19" t="s">
        <v>117</v>
      </c>
      <c r="B19" t="s">
        <v>118</v>
      </c>
      <c r="C19" t="s">
        <v>34</v>
      </c>
      <c r="D19" s="39">
        <v>13920</v>
      </c>
      <c r="E19" s="10">
        <v>38.064239999999998</v>
      </c>
      <c r="F19" s="11">
        <v>2.575044946086354E-2</v>
      </c>
      <c r="G19" s="35"/>
      <c r="I19" s="11"/>
      <c r="J19" s="11"/>
      <c r="K19" s="11"/>
    </row>
    <row r="20" spans="1:11" ht="12.75" customHeight="1" x14ac:dyDescent="0.2">
      <c r="A20" t="s">
        <v>194</v>
      </c>
      <c r="B20" t="s">
        <v>195</v>
      </c>
      <c r="C20" t="s">
        <v>63</v>
      </c>
      <c r="D20" s="39">
        <v>13922</v>
      </c>
      <c r="E20" s="10">
        <v>36.886339</v>
      </c>
      <c r="F20" s="11">
        <v>2.4953599709748042E-2</v>
      </c>
      <c r="G20" s="35"/>
      <c r="I20" s="11"/>
      <c r="J20" s="11"/>
      <c r="K20" s="11"/>
    </row>
    <row r="21" spans="1:11" ht="12.75" customHeight="1" x14ac:dyDescent="0.2">
      <c r="A21" t="s">
        <v>196</v>
      </c>
      <c r="B21" t="s">
        <v>197</v>
      </c>
      <c r="C21" t="s">
        <v>34</v>
      </c>
      <c r="D21" s="39">
        <v>3617</v>
      </c>
      <c r="E21" s="10">
        <v>34.252989999999997</v>
      </c>
      <c r="F21" s="11">
        <v>2.3172139726905468E-2</v>
      </c>
      <c r="G21" s="35"/>
      <c r="I21" s="11"/>
      <c r="J21" s="11"/>
      <c r="K21" s="11"/>
    </row>
    <row r="22" spans="1:11" ht="12.75" customHeight="1" x14ac:dyDescent="0.2">
      <c r="A22" t="s">
        <v>95</v>
      </c>
      <c r="B22" t="s">
        <v>97</v>
      </c>
      <c r="C22" t="s">
        <v>69</v>
      </c>
      <c r="D22" s="39">
        <v>9403</v>
      </c>
      <c r="E22" s="10">
        <v>31.688110000000002</v>
      </c>
      <c r="F22" s="11">
        <v>2.1436999006555355E-2</v>
      </c>
      <c r="G22" s="35"/>
      <c r="I22" s="11"/>
      <c r="J22" s="11"/>
      <c r="K22" s="11"/>
    </row>
    <row r="23" spans="1:11" ht="12.75" customHeight="1" x14ac:dyDescent="0.2">
      <c r="A23" t="s">
        <v>59</v>
      </c>
      <c r="B23" t="s">
        <v>61</v>
      </c>
      <c r="C23" t="s">
        <v>10</v>
      </c>
      <c r="D23" s="39">
        <v>2121</v>
      </c>
      <c r="E23" s="10">
        <v>27.995079</v>
      </c>
      <c r="F23" s="11">
        <v>1.8938664398458562E-2</v>
      </c>
      <c r="G23" s="35"/>
      <c r="I23" s="11"/>
      <c r="J23" s="11"/>
      <c r="K23" s="11"/>
    </row>
    <row r="24" spans="1:11" ht="12.75" customHeight="1" x14ac:dyDescent="0.2">
      <c r="A24" t="s">
        <v>198</v>
      </c>
      <c r="B24" t="s">
        <v>200</v>
      </c>
      <c r="C24" t="s">
        <v>23</v>
      </c>
      <c r="D24" s="39">
        <v>2968</v>
      </c>
      <c r="E24" s="10">
        <v>21.068348</v>
      </c>
      <c r="F24" s="11">
        <v>1.4252732496376796E-2</v>
      </c>
      <c r="G24" s="35"/>
      <c r="I24" s="11"/>
      <c r="J24" s="11"/>
      <c r="K24" s="11"/>
    </row>
    <row r="25" spans="1:11" ht="12.75" customHeight="1" x14ac:dyDescent="0.2">
      <c r="A25" t="s">
        <v>201</v>
      </c>
      <c r="B25" t="s">
        <v>203</v>
      </c>
      <c r="C25" t="s">
        <v>34</v>
      </c>
      <c r="D25" s="39">
        <v>1053</v>
      </c>
      <c r="E25" s="10">
        <v>20.332377000000001</v>
      </c>
      <c r="F25" s="11">
        <v>1.3754848286941347E-2</v>
      </c>
      <c r="G25" s="35"/>
      <c r="I25" s="11"/>
      <c r="J25" s="11"/>
      <c r="K25" s="11"/>
    </row>
    <row r="26" spans="1:11" ht="12.75" customHeight="1" x14ac:dyDescent="0.2">
      <c r="A26" t="s">
        <v>155</v>
      </c>
      <c r="B26" t="s">
        <v>156</v>
      </c>
      <c r="C26" t="s">
        <v>81</v>
      </c>
      <c r="D26" s="39">
        <v>5248</v>
      </c>
      <c r="E26" s="10">
        <v>20.267776000000001</v>
      </c>
      <c r="F26" s="11">
        <v>1.3711145725544582E-2</v>
      </c>
      <c r="G26" s="35"/>
      <c r="I26" s="11"/>
      <c r="J26" s="11"/>
      <c r="K26" s="11"/>
    </row>
    <row r="27" spans="1:11" ht="12.75" customHeight="1" x14ac:dyDescent="0.2">
      <c r="A27" t="s">
        <v>204</v>
      </c>
      <c r="B27" t="s">
        <v>205</v>
      </c>
      <c r="C27" t="s">
        <v>10</v>
      </c>
      <c r="D27" s="39">
        <v>2952</v>
      </c>
      <c r="E27" s="10">
        <v>19.791684</v>
      </c>
      <c r="F27" s="11">
        <v>1.3389069598851352E-2</v>
      </c>
      <c r="G27" s="35"/>
      <c r="I27" s="11"/>
      <c r="J27" s="11"/>
      <c r="K27" s="11"/>
    </row>
    <row r="28" spans="1:11" ht="12.75" customHeight="1" x14ac:dyDescent="0.2">
      <c r="A28" t="s">
        <v>206</v>
      </c>
      <c r="B28" t="s">
        <v>207</v>
      </c>
      <c r="C28" t="s">
        <v>199</v>
      </c>
      <c r="D28" s="39">
        <v>4957</v>
      </c>
      <c r="E28" s="10">
        <v>18.169884</v>
      </c>
      <c r="F28" s="11">
        <v>1.229192227801614E-2</v>
      </c>
      <c r="G28" s="35"/>
      <c r="I28" s="11"/>
      <c r="J28" s="11"/>
      <c r="K28" s="11"/>
    </row>
    <row r="29" spans="1:11" ht="12.75" customHeight="1" x14ac:dyDescent="0.2">
      <c r="A29" t="s">
        <v>28</v>
      </c>
      <c r="B29" t="s">
        <v>29</v>
      </c>
      <c r="C29" t="s">
        <v>23</v>
      </c>
      <c r="D29" s="39">
        <v>994</v>
      </c>
      <c r="E29" s="10">
        <v>18.084835999999999</v>
      </c>
      <c r="F29" s="11">
        <v>1.223438732589973E-2</v>
      </c>
      <c r="G29" s="35"/>
      <c r="I29" s="11"/>
      <c r="J29" s="11"/>
    </row>
    <row r="30" spans="1:11" ht="12.75" customHeight="1" x14ac:dyDescent="0.2">
      <c r="A30" t="s">
        <v>74</v>
      </c>
      <c r="B30" t="s">
        <v>76</v>
      </c>
      <c r="C30" t="s">
        <v>37</v>
      </c>
      <c r="D30" s="39">
        <v>9741</v>
      </c>
      <c r="E30" s="10">
        <v>16.871411999999999</v>
      </c>
      <c r="F30" s="11">
        <v>1.1413506273589245E-2</v>
      </c>
      <c r="G30" s="35"/>
      <c r="I30" s="11"/>
      <c r="J30" s="11"/>
    </row>
    <row r="31" spans="1:11" ht="12.75" customHeight="1" x14ac:dyDescent="0.2">
      <c r="A31" t="s">
        <v>208</v>
      </c>
      <c r="B31" t="s">
        <v>209</v>
      </c>
      <c r="C31" t="s">
        <v>54</v>
      </c>
      <c r="D31" s="39">
        <v>500</v>
      </c>
      <c r="E31" s="10">
        <v>16.802</v>
      </c>
      <c r="F31" s="11">
        <v>1.1366549071817255E-2</v>
      </c>
      <c r="G31" s="35"/>
      <c r="I31" s="11"/>
      <c r="J31" s="11"/>
    </row>
    <row r="32" spans="1:11" ht="12.75" customHeight="1" x14ac:dyDescent="0.2">
      <c r="A32" t="s">
        <v>210</v>
      </c>
      <c r="B32" t="s">
        <v>211</v>
      </c>
      <c r="C32" t="s">
        <v>23</v>
      </c>
      <c r="D32" s="39">
        <v>4003</v>
      </c>
      <c r="E32" s="10">
        <v>16.59844</v>
      </c>
      <c r="F32" s="11">
        <v>1.122884077940807E-2</v>
      </c>
      <c r="G32" s="35"/>
    </row>
    <row r="33" spans="1:7" ht="12.75" customHeight="1" x14ac:dyDescent="0.2">
      <c r="A33" t="s">
        <v>212</v>
      </c>
      <c r="B33" t="s">
        <v>213</v>
      </c>
      <c r="C33" t="s">
        <v>84</v>
      </c>
      <c r="D33" s="39">
        <v>10091</v>
      </c>
      <c r="E33" s="10">
        <v>16.387784</v>
      </c>
      <c r="F33" s="11">
        <v>1.1086332044657877E-2</v>
      </c>
      <c r="G33" s="35"/>
    </row>
    <row r="34" spans="1:7" ht="12.75" customHeight="1" x14ac:dyDescent="0.2">
      <c r="A34" t="s">
        <v>214</v>
      </c>
      <c r="B34" t="s">
        <v>215</v>
      </c>
      <c r="C34" t="s">
        <v>17</v>
      </c>
      <c r="D34" s="39">
        <v>4083</v>
      </c>
      <c r="E34" s="10">
        <v>16.056398000000002</v>
      </c>
      <c r="F34" s="11">
        <v>1.0862149493133463E-2</v>
      </c>
      <c r="G34" s="35"/>
    </row>
    <row r="35" spans="1:7" ht="12.75" customHeight="1" x14ac:dyDescent="0.2">
      <c r="A35" t="s">
        <v>216</v>
      </c>
      <c r="B35" t="s">
        <v>217</v>
      </c>
      <c r="C35" t="s">
        <v>13</v>
      </c>
      <c r="D35" s="39">
        <v>356</v>
      </c>
      <c r="E35" s="10">
        <v>15.416046</v>
      </c>
      <c r="F35" s="11">
        <v>1.0428951514843E-2</v>
      </c>
      <c r="G35" s="35"/>
    </row>
    <row r="36" spans="1:7" ht="12.75" customHeight="1" x14ac:dyDescent="0.2">
      <c r="A36" t="s">
        <v>121</v>
      </c>
      <c r="B36" t="s">
        <v>122</v>
      </c>
      <c r="C36" t="s">
        <v>63</v>
      </c>
      <c r="D36" s="39">
        <v>4669</v>
      </c>
      <c r="E36" s="10">
        <v>15.410035000000001</v>
      </c>
      <c r="F36" s="11">
        <v>1.0424885074748329E-2</v>
      </c>
      <c r="G36" s="35"/>
    </row>
    <row r="37" spans="1:7" ht="12.75" customHeight="1" x14ac:dyDescent="0.2">
      <c r="A37" t="s">
        <v>33</v>
      </c>
      <c r="B37" t="s">
        <v>35</v>
      </c>
      <c r="C37" t="s">
        <v>34</v>
      </c>
      <c r="D37" s="39">
        <v>1044</v>
      </c>
      <c r="E37" s="10">
        <v>15.386994</v>
      </c>
      <c r="F37" s="11">
        <v>1.0409297843635142E-2</v>
      </c>
      <c r="G37" s="35"/>
    </row>
    <row r="38" spans="1:7" ht="12.75" customHeight="1" x14ac:dyDescent="0.2">
      <c r="A38" t="s">
        <v>218</v>
      </c>
      <c r="B38" t="s">
        <v>219</v>
      </c>
      <c r="C38" t="s">
        <v>54</v>
      </c>
      <c r="D38" s="39">
        <v>781</v>
      </c>
      <c r="E38" s="10">
        <v>15.162334</v>
      </c>
      <c r="F38" s="11">
        <v>1.0257315406158981E-2</v>
      </c>
      <c r="G38" s="35"/>
    </row>
    <row r="39" spans="1:7" ht="12.75" customHeight="1" x14ac:dyDescent="0.2">
      <c r="A39" t="s">
        <v>220</v>
      </c>
      <c r="B39" t="s">
        <v>221</v>
      </c>
      <c r="C39" t="s">
        <v>202</v>
      </c>
      <c r="D39" s="39">
        <v>6198</v>
      </c>
      <c r="E39" s="10">
        <v>14.525013</v>
      </c>
      <c r="F39" s="11">
        <v>9.826167898659895E-3</v>
      </c>
      <c r="G39" s="35"/>
    </row>
    <row r="40" spans="1:7" ht="12.75" customHeight="1" x14ac:dyDescent="0.2">
      <c r="A40" t="s">
        <v>222</v>
      </c>
      <c r="B40" t="s">
        <v>223</v>
      </c>
      <c r="C40" t="s">
        <v>84</v>
      </c>
      <c r="D40" s="39">
        <v>12797</v>
      </c>
      <c r="E40" s="10">
        <v>13.795166</v>
      </c>
      <c r="F40" s="11">
        <v>9.3324265737927004E-3</v>
      </c>
      <c r="G40" s="35"/>
    </row>
    <row r="41" spans="1:7" ht="12.75" customHeight="1" x14ac:dyDescent="0.2">
      <c r="A41" t="s">
        <v>224</v>
      </c>
      <c r="B41" t="s">
        <v>225</v>
      </c>
      <c r="C41" t="s">
        <v>34</v>
      </c>
      <c r="D41" s="39">
        <v>748</v>
      </c>
      <c r="E41" s="10">
        <v>13.663342</v>
      </c>
      <c r="F41" s="11">
        <v>9.2432476686121721E-3</v>
      </c>
      <c r="G41" s="35"/>
    </row>
    <row r="42" spans="1:7" ht="12.75" customHeight="1" x14ac:dyDescent="0.2">
      <c r="A42" t="s">
        <v>43</v>
      </c>
      <c r="B42" t="s">
        <v>44</v>
      </c>
      <c r="C42" t="s">
        <v>17</v>
      </c>
      <c r="D42" s="39">
        <v>2058</v>
      </c>
      <c r="E42" s="10">
        <v>13.510770000000001</v>
      </c>
      <c r="F42" s="11">
        <v>9.140032746282372E-3</v>
      </c>
      <c r="G42" s="35"/>
    </row>
    <row r="43" spans="1:7" ht="12.75" customHeight="1" x14ac:dyDescent="0.2">
      <c r="A43" t="s">
        <v>226</v>
      </c>
      <c r="B43" t="s">
        <v>227</v>
      </c>
      <c r="C43" t="s">
        <v>84</v>
      </c>
      <c r="D43" s="39">
        <v>11135</v>
      </c>
      <c r="E43" s="10">
        <v>13.128164999999999</v>
      </c>
      <c r="F43" s="11">
        <v>8.8812005532325766E-3</v>
      </c>
      <c r="G43" s="35"/>
    </row>
    <row r="44" spans="1:7" ht="12.75" customHeight="1" x14ac:dyDescent="0.2">
      <c r="A44" t="s">
        <v>228</v>
      </c>
      <c r="B44" t="s">
        <v>229</v>
      </c>
      <c r="C44" t="s">
        <v>72</v>
      </c>
      <c r="D44" s="39">
        <v>3538</v>
      </c>
      <c r="E44" s="10">
        <v>12.501523000000001</v>
      </c>
      <c r="F44" s="11">
        <v>8.4572773867368205E-3</v>
      </c>
      <c r="G44" s="35"/>
    </row>
    <row r="45" spans="1:7" ht="12.75" customHeight="1" x14ac:dyDescent="0.2">
      <c r="A45" t="s">
        <v>137</v>
      </c>
      <c r="B45" t="s">
        <v>138</v>
      </c>
      <c r="C45" t="s">
        <v>54</v>
      </c>
      <c r="D45" s="39">
        <v>6006</v>
      </c>
      <c r="E45" s="10">
        <v>12.49248</v>
      </c>
      <c r="F45" s="11">
        <v>8.451159799351007E-3</v>
      </c>
      <c r="G45" s="35"/>
    </row>
    <row r="46" spans="1:7" ht="12.75" customHeight="1" x14ac:dyDescent="0.2">
      <c r="A46" t="s">
        <v>230</v>
      </c>
      <c r="B46" t="s">
        <v>231</v>
      </c>
      <c r="C46" t="s">
        <v>81</v>
      </c>
      <c r="D46" s="39">
        <v>3033</v>
      </c>
      <c r="E46" s="10">
        <v>12.224506999999999</v>
      </c>
      <c r="F46" s="11">
        <v>8.2698761275011023E-3</v>
      </c>
      <c r="G46" s="35"/>
    </row>
    <row r="47" spans="1:7" ht="12.75" customHeight="1" x14ac:dyDescent="0.2">
      <c r="A47" t="s">
        <v>232</v>
      </c>
      <c r="B47" t="s">
        <v>233</v>
      </c>
      <c r="C47" t="s">
        <v>66</v>
      </c>
      <c r="D47" s="39">
        <v>10098</v>
      </c>
      <c r="E47" s="10">
        <v>11.774267999999999</v>
      </c>
      <c r="F47" s="11">
        <v>7.965289549263635E-3</v>
      </c>
      <c r="G47" s="35"/>
    </row>
    <row r="48" spans="1:7" ht="12.75" customHeight="1" x14ac:dyDescent="0.2">
      <c r="A48" t="s">
        <v>234</v>
      </c>
      <c r="B48" t="s">
        <v>235</v>
      </c>
      <c r="C48" t="s">
        <v>23</v>
      </c>
      <c r="D48" s="39">
        <v>1883</v>
      </c>
      <c r="E48" s="10">
        <v>11.12853</v>
      </c>
      <c r="F48" s="11">
        <v>7.5284479432323817E-3</v>
      </c>
      <c r="G48" s="35"/>
    </row>
    <row r="49" spans="1:8" ht="12.75" customHeight="1" x14ac:dyDescent="0.2">
      <c r="A49" t="s">
        <v>236</v>
      </c>
      <c r="B49" t="s">
        <v>237</v>
      </c>
      <c r="C49" t="s">
        <v>54</v>
      </c>
      <c r="D49" s="39">
        <v>735</v>
      </c>
      <c r="E49" s="10">
        <v>10.171665000000001</v>
      </c>
      <c r="F49" s="11">
        <v>6.881128994440309E-3</v>
      </c>
      <c r="G49" s="35"/>
    </row>
    <row r="50" spans="1:8" ht="12.75" customHeight="1" x14ac:dyDescent="0.2">
      <c r="A50" t="s">
        <v>77</v>
      </c>
      <c r="B50" t="s">
        <v>79</v>
      </c>
      <c r="C50" t="s">
        <v>10</v>
      </c>
      <c r="D50" s="39">
        <v>1319</v>
      </c>
      <c r="E50" s="10">
        <v>10.058693999999999</v>
      </c>
      <c r="F50" s="11">
        <v>6.804704139352088E-3</v>
      </c>
      <c r="G50" s="35"/>
    </row>
    <row r="51" spans="1:8" ht="12.75" customHeight="1" x14ac:dyDescent="0.2">
      <c r="A51" t="s">
        <v>115</v>
      </c>
      <c r="B51" t="s">
        <v>116</v>
      </c>
      <c r="C51" t="s">
        <v>41</v>
      </c>
      <c r="D51" s="39">
        <v>8903</v>
      </c>
      <c r="E51" s="10">
        <v>8.5602350000000005</v>
      </c>
      <c r="F51" s="11">
        <v>5.7909969761806681E-3</v>
      </c>
      <c r="G51" s="35"/>
    </row>
    <row r="52" spans="1:8" ht="12.75" customHeight="1" x14ac:dyDescent="0.2">
      <c r="A52" t="s">
        <v>238</v>
      </c>
      <c r="B52" t="s">
        <v>239</v>
      </c>
      <c r="C52" t="s">
        <v>10</v>
      </c>
      <c r="D52" s="39">
        <v>1049</v>
      </c>
      <c r="E52" s="10">
        <v>8.2336010000000002</v>
      </c>
      <c r="F52" s="11">
        <v>5.57002915154527E-3</v>
      </c>
      <c r="G52" s="35"/>
    </row>
    <row r="53" spans="1:8" ht="12.75" customHeight="1" x14ac:dyDescent="0.2">
      <c r="A53" t="s">
        <v>113</v>
      </c>
      <c r="B53" t="s">
        <v>114</v>
      </c>
      <c r="C53" t="s">
        <v>20</v>
      </c>
      <c r="D53" s="39">
        <v>2038</v>
      </c>
      <c r="E53" s="10">
        <v>7.0820499999999997</v>
      </c>
      <c r="F53" s="11">
        <v>4.7910051692693365E-3</v>
      </c>
      <c r="G53" s="35"/>
    </row>
    <row r="54" spans="1:8" ht="12.75" customHeight="1" x14ac:dyDescent="0.2">
      <c r="A54" t="s">
        <v>240</v>
      </c>
      <c r="B54" t="s">
        <v>241</v>
      </c>
      <c r="C54" t="s">
        <v>23</v>
      </c>
      <c r="D54" s="39">
        <v>1214</v>
      </c>
      <c r="E54" s="10">
        <v>6.1203810000000001</v>
      </c>
      <c r="F54" s="11">
        <v>4.1404363156004025E-3</v>
      </c>
      <c r="G54" s="35"/>
    </row>
    <row r="55" spans="1:8" ht="12.75" customHeight="1" x14ac:dyDescent="0.2">
      <c r="A55" t="s">
        <v>143</v>
      </c>
      <c r="B55" t="s">
        <v>144</v>
      </c>
      <c r="C55" t="s">
        <v>41</v>
      </c>
      <c r="D55" s="39">
        <v>2859</v>
      </c>
      <c r="E55" s="10">
        <v>5.9981819999999999</v>
      </c>
      <c r="F55" s="11">
        <v>4.057768720669621E-3</v>
      </c>
      <c r="G55" s="35"/>
    </row>
    <row r="56" spans="1:8" ht="12.75" customHeight="1" x14ac:dyDescent="0.2">
      <c r="A56" t="s">
        <v>242</v>
      </c>
      <c r="B56" t="s">
        <v>243</v>
      </c>
      <c r="C56" t="s">
        <v>199</v>
      </c>
      <c r="D56" s="39">
        <v>3097</v>
      </c>
      <c r="E56" s="10">
        <v>5.6427339999999999</v>
      </c>
      <c r="F56" s="11">
        <v>3.8173082317707217E-3</v>
      </c>
      <c r="G56" s="35"/>
    </row>
    <row r="57" spans="1:8" ht="12.75" customHeight="1" x14ac:dyDescent="0.2">
      <c r="A57" t="s">
        <v>244</v>
      </c>
      <c r="B57" t="s">
        <v>245</v>
      </c>
      <c r="C57" t="s">
        <v>84</v>
      </c>
      <c r="D57" s="39">
        <v>1062</v>
      </c>
      <c r="E57" s="10">
        <v>5.153886</v>
      </c>
      <c r="F57" s="11">
        <v>3.4866026740597517E-3</v>
      </c>
      <c r="G57" s="35"/>
    </row>
    <row r="58" spans="1:8" ht="12.75" customHeight="1" x14ac:dyDescent="0.2">
      <c r="A58" t="s">
        <v>246</v>
      </c>
      <c r="B58" t="s">
        <v>247</v>
      </c>
      <c r="C58" t="s">
        <v>202</v>
      </c>
      <c r="D58" s="39">
        <v>728</v>
      </c>
      <c r="E58" s="10">
        <v>4.8819679999999996</v>
      </c>
      <c r="F58" s="11">
        <v>3.3026502106321591E-3</v>
      </c>
      <c r="G58" s="35"/>
    </row>
    <row r="59" spans="1:8" ht="12.75" customHeight="1" x14ac:dyDescent="0.2">
      <c r="A59" s="13" t="s">
        <v>176</v>
      </c>
      <c r="B59" s="13"/>
      <c r="C59" s="13"/>
      <c r="D59" s="13"/>
      <c r="E59" s="14">
        <f>SUM(E9:E58)</f>
        <v>1469.328536</v>
      </c>
      <c r="F59" s="15">
        <f>SUM(F9:F58)</f>
        <v>0.99400041108590709</v>
      </c>
      <c r="G59" s="43"/>
      <c r="H59" s="29"/>
    </row>
    <row r="60" spans="1:8" ht="12.75" customHeight="1" x14ac:dyDescent="0.2">
      <c r="E60" s="10"/>
      <c r="F60" s="11"/>
      <c r="G60" s="27"/>
    </row>
    <row r="61" spans="1:8" ht="12.75" customHeight="1" x14ac:dyDescent="0.2">
      <c r="A61" s="1" t="s">
        <v>178</v>
      </c>
      <c r="B61" s="1"/>
      <c r="E61" s="10"/>
      <c r="F61" s="11"/>
      <c r="G61" s="27"/>
    </row>
    <row r="62" spans="1:8" ht="12.75" customHeight="1" x14ac:dyDescent="0.2">
      <c r="A62" s="1" t="s">
        <v>589</v>
      </c>
      <c r="B62" s="1"/>
      <c r="E62" s="10"/>
      <c r="F62" s="11"/>
      <c r="G62" s="27"/>
    </row>
    <row r="63" spans="1:8" ht="12.75" customHeight="1" x14ac:dyDescent="0.2">
      <c r="A63" t="s">
        <v>179</v>
      </c>
      <c r="B63" t="s">
        <v>180</v>
      </c>
      <c r="C63" t="s">
        <v>90</v>
      </c>
      <c r="D63" s="39">
        <v>8646</v>
      </c>
      <c r="E63" s="10">
        <v>0.43318499999999999</v>
      </c>
      <c r="F63" s="11">
        <v>2.9999999999999997E-4</v>
      </c>
      <c r="G63" s="27"/>
    </row>
    <row r="64" spans="1:8" ht="12.75" customHeight="1" x14ac:dyDescent="0.2">
      <c r="A64" s="13" t="s">
        <v>176</v>
      </c>
      <c r="B64" s="13"/>
      <c r="C64" s="13"/>
      <c r="D64" s="13"/>
      <c r="E64" s="14">
        <f>SUM(E63:E63)</f>
        <v>0.43318499999999999</v>
      </c>
      <c r="F64" s="15">
        <f>SUM(F63:F63)</f>
        <v>2.9999999999999997E-4</v>
      </c>
      <c r="G64" s="28"/>
      <c r="H64" s="29"/>
    </row>
    <row r="65" spans="1:8" ht="12.75" customHeight="1" x14ac:dyDescent="0.2">
      <c r="E65" s="10"/>
      <c r="F65" s="11"/>
      <c r="G65" s="27"/>
    </row>
    <row r="66" spans="1:8" ht="12.75" customHeight="1" x14ac:dyDescent="0.2">
      <c r="A66" s="1" t="s">
        <v>563</v>
      </c>
      <c r="E66" s="10">
        <v>2.8270204999999997</v>
      </c>
      <c r="F66" s="11">
        <v>1.9124787073136144E-3</v>
      </c>
      <c r="G66" s="35"/>
    </row>
    <row r="67" spans="1:8" ht="12.75" customHeight="1" x14ac:dyDescent="0.2">
      <c r="A67" s="13" t="s">
        <v>176</v>
      </c>
      <c r="B67" s="13"/>
      <c r="C67" s="13"/>
      <c r="D67" s="13"/>
      <c r="E67" s="14">
        <f>SUM(E66:E66)</f>
        <v>2.8270204999999997</v>
      </c>
      <c r="F67" s="15">
        <f>SUM(F66:F66)</f>
        <v>1.9124787073136144E-3</v>
      </c>
      <c r="G67" s="27"/>
    </row>
    <row r="68" spans="1:8" ht="12.75" customHeight="1" x14ac:dyDescent="0.2">
      <c r="E68" s="10"/>
      <c r="F68" s="11"/>
      <c r="G68" s="27"/>
    </row>
    <row r="69" spans="1:8" ht="12.75" customHeight="1" x14ac:dyDescent="0.2">
      <c r="A69" s="1" t="s">
        <v>181</v>
      </c>
      <c r="B69" s="1"/>
      <c r="E69" s="10"/>
      <c r="F69" s="11"/>
      <c r="G69" s="27"/>
    </row>
    <row r="70" spans="1:8" ht="12.75" customHeight="1" x14ac:dyDescent="0.2">
      <c r="A70" s="1" t="s">
        <v>182</v>
      </c>
      <c r="B70" s="1"/>
      <c r="E70" s="10">
        <v>5.6083695000001921</v>
      </c>
      <c r="F70" s="11">
        <v>3.7940606555550162E-3</v>
      </c>
      <c r="G70" s="35"/>
    </row>
    <row r="71" spans="1:8" ht="12.75" customHeight="1" x14ac:dyDescent="0.2">
      <c r="A71" s="13" t="s">
        <v>176</v>
      </c>
      <c r="B71" s="13"/>
      <c r="C71" s="13"/>
      <c r="D71" s="13"/>
      <c r="E71" s="14">
        <f>SUM(E70:E70)</f>
        <v>5.6083695000001921</v>
      </c>
      <c r="F71" s="15">
        <f>SUM(F70:F70)</f>
        <v>3.7940606555550162E-3</v>
      </c>
      <c r="G71" s="28"/>
      <c r="H71" s="29"/>
    </row>
    <row r="72" spans="1:8" ht="12.75" customHeight="1" x14ac:dyDescent="0.2">
      <c r="A72" s="16" t="s">
        <v>183</v>
      </c>
      <c r="B72" s="16"/>
      <c r="C72" s="16"/>
      <c r="D72" s="16"/>
      <c r="E72" s="17">
        <f>SUM(E59,E64,E67,E71)</f>
        <v>1478.1971110000002</v>
      </c>
      <c r="F72" s="34">
        <f>SUM(F59,F64,F67,F71)</f>
        <v>1.0000069504487756</v>
      </c>
      <c r="G72" s="30"/>
      <c r="H72" s="31"/>
    </row>
    <row r="73" spans="1:8" ht="12.75" customHeight="1" x14ac:dyDescent="0.2"/>
    <row r="74" spans="1:8" ht="12.75" customHeight="1" x14ac:dyDescent="0.2">
      <c r="A74" s="1" t="s">
        <v>184</v>
      </c>
      <c r="B74" s="1"/>
    </row>
    <row r="75" spans="1:8" ht="12.75" customHeight="1" x14ac:dyDescent="0.2">
      <c r="A75" s="1" t="s">
        <v>586</v>
      </c>
      <c r="B75" s="1"/>
    </row>
    <row r="76" spans="1:8" ht="12.75" customHeight="1" x14ac:dyDescent="0.2">
      <c r="A76" s="1"/>
      <c r="B76" s="1"/>
    </row>
    <row r="77" spans="1:8" ht="12.75" customHeight="1" x14ac:dyDescent="0.2">
      <c r="A77" s="1"/>
      <c r="B77" s="1"/>
      <c r="E77" s="10"/>
    </row>
    <row r="78" spans="1:8" ht="12.75" customHeight="1" x14ac:dyDescent="0.2">
      <c r="A78" s="1"/>
      <c r="B78" s="1"/>
    </row>
    <row r="79" spans="1:8" ht="12.75" customHeight="1" x14ac:dyDescent="0.2"/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" workbookViewId="0">
      <selection activeCell="A23" sqref="A23"/>
    </sheetView>
  </sheetViews>
  <sheetFormatPr defaultColWidth="9.140625" defaultRowHeight="12.75" x14ac:dyDescent="0.2"/>
  <cols>
    <col min="1" max="1" width="55" customWidth="1"/>
    <col min="2" max="2" width="17.2851562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customWidth="1"/>
    <col min="11" max="11" width="15.7109375" style="24" customWidth="1"/>
  </cols>
  <sheetData>
    <row r="1" spans="1:11" ht="18.75" x14ac:dyDescent="0.2">
      <c r="A1" s="63" t="s">
        <v>516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380</v>
      </c>
      <c r="B8" s="1"/>
      <c r="E8" s="10"/>
      <c r="F8" s="11"/>
      <c r="G8" s="27"/>
    </row>
    <row r="9" spans="1:11" ht="12.75" customHeight="1" x14ac:dyDescent="0.2">
      <c r="A9" t="s">
        <v>517</v>
      </c>
      <c r="B9" t="s">
        <v>518</v>
      </c>
      <c r="C9" t="s">
        <v>369</v>
      </c>
      <c r="D9">
        <v>9000</v>
      </c>
      <c r="E9" s="10">
        <v>8993.9969999999994</v>
      </c>
      <c r="F9" s="11">
        <v>6.1887314194276441E-2</v>
      </c>
      <c r="G9" s="35"/>
    </row>
    <row r="10" spans="1:11" ht="12.75" customHeight="1" x14ac:dyDescent="0.2">
      <c r="A10" t="s">
        <v>519</v>
      </c>
      <c r="B10" t="s">
        <v>520</v>
      </c>
      <c r="C10" t="s">
        <v>369</v>
      </c>
      <c r="D10">
        <v>7490</v>
      </c>
      <c r="E10" s="10">
        <v>7486.6444799999999</v>
      </c>
      <c r="F10" s="11">
        <v>5.1515285050084562E-2</v>
      </c>
      <c r="G10" s="35"/>
      <c r="I10" s="12"/>
      <c r="J10" s="12"/>
    </row>
    <row r="11" spans="1:11" ht="12.75" customHeight="1" x14ac:dyDescent="0.2">
      <c r="A11" t="s">
        <v>521</v>
      </c>
      <c r="B11" t="s">
        <v>522</v>
      </c>
      <c r="C11" t="s">
        <v>369</v>
      </c>
      <c r="D11">
        <v>7500</v>
      </c>
      <c r="E11" s="10">
        <v>7458.3074999999999</v>
      </c>
      <c r="F11" s="11">
        <v>5.1320299485315427E-2</v>
      </c>
      <c r="G11" s="35"/>
      <c r="I11" s="11"/>
      <c r="J11" s="11"/>
    </row>
    <row r="12" spans="1:11" ht="12.75" customHeight="1" x14ac:dyDescent="0.2">
      <c r="A12" t="s">
        <v>523</v>
      </c>
      <c r="B12" t="s">
        <v>524</v>
      </c>
      <c r="C12" t="s">
        <v>369</v>
      </c>
      <c r="D12">
        <v>5000</v>
      </c>
      <c r="E12" s="10">
        <v>4985.54</v>
      </c>
      <c r="F12" s="11">
        <v>3.4305290563042545E-2</v>
      </c>
      <c r="G12" s="35"/>
      <c r="I12" s="11"/>
      <c r="J12" s="11"/>
    </row>
    <row r="13" spans="1:11" ht="12.75" customHeight="1" x14ac:dyDescent="0.2">
      <c r="A13" t="s">
        <v>525</v>
      </c>
      <c r="B13" t="s">
        <v>526</v>
      </c>
      <c r="C13" t="s">
        <v>369</v>
      </c>
      <c r="D13">
        <v>5000</v>
      </c>
      <c r="E13" s="10">
        <v>4978.78</v>
      </c>
      <c r="F13" s="11">
        <v>3.4258775288025962E-2</v>
      </c>
      <c r="G13" s="35"/>
      <c r="I13" s="11"/>
      <c r="J13" s="11"/>
    </row>
    <row r="14" spans="1:11" ht="12.75" customHeight="1" x14ac:dyDescent="0.2">
      <c r="A14" t="s">
        <v>527</v>
      </c>
      <c r="B14" t="s">
        <v>528</v>
      </c>
      <c r="C14" t="s">
        <v>369</v>
      </c>
      <c r="D14">
        <v>5000</v>
      </c>
      <c r="E14" s="10">
        <v>4974.5550000000003</v>
      </c>
      <c r="F14" s="11">
        <v>3.4229703241140608E-2</v>
      </c>
      <c r="G14" s="35"/>
      <c r="I14" s="11"/>
      <c r="J14" s="11"/>
    </row>
    <row r="15" spans="1:11" ht="12.75" customHeight="1" x14ac:dyDescent="0.2">
      <c r="A15" t="s">
        <v>529</v>
      </c>
      <c r="B15" t="s">
        <v>530</v>
      </c>
      <c r="C15" t="s">
        <v>369</v>
      </c>
      <c r="D15">
        <v>5000</v>
      </c>
      <c r="E15" s="10">
        <v>4971.0050000000001</v>
      </c>
      <c r="F15" s="11">
        <v>3.4205275840799056E-2</v>
      </c>
      <c r="G15" s="35"/>
      <c r="I15" s="11"/>
      <c r="J15" s="11"/>
    </row>
    <row r="16" spans="1:11" ht="12.75" customHeight="1" x14ac:dyDescent="0.2">
      <c r="A16" t="s">
        <v>393</v>
      </c>
      <c r="B16" t="s">
        <v>395</v>
      </c>
      <c r="C16" t="s">
        <v>369</v>
      </c>
      <c r="D16">
        <v>4965</v>
      </c>
      <c r="E16" s="10">
        <v>4958.3468999999996</v>
      </c>
      <c r="F16" s="11">
        <v>3.4118175988330501E-2</v>
      </c>
      <c r="G16" s="35"/>
      <c r="I16" s="11"/>
      <c r="J16" s="11"/>
    </row>
    <row r="17" spans="1:8" ht="12.75" customHeight="1" x14ac:dyDescent="0.2">
      <c r="A17" t="s">
        <v>531</v>
      </c>
      <c r="B17" t="s">
        <v>532</v>
      </c>
      <c r="C17" t="s">
        <v>369</v>
      </c>
      <c r="D17">
        <v>2500</v>
      </c>
      <c r="E17" s="10">
        <v>2493.2824999999998</v>
      </c>
      <c r="F17" s="11">
        <v>1.715617177241565E-2</v>
      </c>
      <c r="G17" s="35"/>
    </row>
    <row r="18" spans="1:8" ht="12.75" customHeight="1" x14ac:dyDescent="0.2">
      <c r="A18" s="62" t="s">
        <v>615</v>
      </c>
      <c r="B18" t="s">
        <v>533</v>
      </c>
      <c r="C18" t="s">
        <v>388</v>
      </c>
      <c r="D18">
        <v>2500</v>
      </c>
      <c r="E18" s="10">
        <v>2489.39</v>
      </c>
      <c r="F18" s="11">
        <v>1.7129387644012981E-2</v>
      </c>
      <c r="G18" s="35"/>
    </row>
    <row r="19" spans="1:8" ht="12.75" customHeight="1" x14ac:dyDescent="0.2">
      <c r="A19" t="s">
        <v>534</v>
      </c>
      <c r="B19" t="s">
        <v>535</v>
      </c>
      <c r="C19" t="s">
        <v>369</v>
      </c>
      <c r="D19">
        <v>2500</v>
      </c>
      <c r="E19" s="10">
        <v>2486.09</v>
      </c>
      <c r="F19" s="11">
        <v>1.710668048313211E-2</v>
      </c>
      <c r="G19" s="35"/>
    </row>
    <row r="20" spans="1:8" ht="12.75" customHeight="1" x14ac:dyDescent="0.2">
      <c r="A20" t="s">
        <v>536</v>
      </c>
      <c r="B20" t="s">
        <v>537</v>
      </c>
      <c r="C20" t="s">
        <v>369</v>
      </c>
      <c r="D20">
        <v>2500</v>
      </c>
      <c r="E20" s="10">
        <v>2484.9724999999999</v>
      </c>
      <c r="F20" s="11">
        <v>1.7098991012742901E-2</v>
      </c>
      <c r="G20" s="35"/>
    </row>
    <row r="21" spans="1:8" ht="12.75" customHeight="1" x14ac:dyDescent="0.2">
      <c r="A21" t="s">
        <v>538</v>
      </c>
      <c r="B21" t="s">
        <v>539</v>
      </c>
      <c r="C21" t="s">
        <v>369</v>
      </c>
      <c r="D21">
        <v>1000</v>
      </c>
      <c r="E21" s="10">
        <v>999.32399999999996</v>
      </c>
      <c r="F21" s="11">
        <v>6.8763063151879092E-3</v>
      </c>
      <c r="G21" s="35"/>
    </row>
    <row r="22" spans="1:8" ht="12.75" customHeight="1" x14ac:dyDescent="0.2">
      <c r="A22" t="s">
        <v>540</v>
      </c>
      <c r="B22" t="s">
        <v>541</v>
      </c>
      <c r="C22" t="s">
        <v>369</v>
      </c>
      <c r="D22">
        <v>1000</v>
      </c>
      <c r="E22" s="10">
        <v>994.39400000000001</v>
      </c>
      <c r="F22" s="11">
        <v>6.8423831930234501E-3</v>
      </c>
      <c r="G22" s="35"/>
    </row>
    <row r="23" spans="1:8" ht="12.75" customHeight="1" x14ac:dyDescent="0.2">
      <c r="A23" s="62" t="s">
        <v>616</v>
      </c>
      <c r="B23" t="s">
        <v>542</v>
      </c>
      <c r="C23" t="s">
        <v>391</v>
      </c>
      <c r="D23">
        <v>500</v>
      </c>
      <c r="E23" s="10">
        <v>498.63900000000001</v>
      </c>
      <c r="F23" s="11">
        <v>3.4311139377208835E-3</v>
      </c>
      <c r="G23" s="35"/>
    </row>
    <row r="24" spans="1:8" ht="12.75" customHeight="1" x14ac:dyDescent="0.2">
      <c r="A24" s="13" t="s">
        <v>176</v>
      </c>
      <c r="B24" s="13"/>
      <c r="C24" s="13"/>
      <c r="D24" s="13"/>
      <c r="E24" s="14">
        <f>SUM(E9:E23)</f>
        <v>61253.267879999999</v>
      </c>
      <c r="F24" s="15">
        <f>SUM(F9:F23)</f>
        <v>0.42148115400925107</v>
      </c>
      <c r="G24" s="43"/>
      <c r="H24" s="29"/>
    </row>
    <row r="25" spans="1:8" ht="12.75" customHeight="1" x14ac:dyDescent="0.2">
      <c r="E25" s="10"/>
      <c r="F25" s="11"/>
      <c r="G25" s="27"/>
    </row>
    <row r="26" spans="1:8" ht="12.75" customHeight="1" x14ac:dyDescent="0.2">
      <c r="A26" s="1" t="s">
        <v>370</v>
      </c>
      <c r="B26" s="1"/>
      <c r="E26" s="10"/>
      <c r="F26" s="11"/>
      <c r="G26" s="27"/>
    </row>
    <row r="27" spans="1:8" ht="12.75" customHeight="1" x14ac:dyDescent="0.2">
      <c r="A27" t="s">
        <v>543</v>
      </c>
      <c r="B27" t="s">
        <v>544</v>
      </c>
      <c r="C27" t="s">
        <v>369</v>
      </c>
      <c r="D27">
        <v>2000</v>
      </c>
      <c r="E27" s="10">
        <v>9992.7000000000007</v>
      </c>
      <c r="F27" s="11">
        <v>6.8759347434644055E-2</v>
      </c>
      <c r="G27" s="35"/>
    </row>
    <row r="28" spans="1:8" ht="12.75" customHeight="1" x14ac:dyDescent="0.2">
      <c r="A28" t="s">
        <v>545</v>
      </c>
      <c r="B28" t="s">
        <v>546</v>
      </c>
      <c r="C28" t="s">
        <v>369</v>
      </c>
      <c r="D28">
        <v>1500</v>
      </c>
      <c r="E28" s="10">
        <v>7496.5050000000001</v>
      </c>
      <c r="F28" s="11">
        <v>5.1583134872511559E-2</v>
      </c>
      <c r="G28" s="35"/>
    </row>
    <row r="29" spans="1:8" ht="12.75" customHeight="1" x14ac:dyDescent="0.2">
      <c r="A29" t="s">
        <v>547</v>
      </c>
      <c r="B29" t="s">
        <v>548</v>
      </c>
      <c r="C29" t="s">
        <v>369</v>
      </c>
      <c r="D29">
        <v>1000</v>
      </c>
      <c r="E29" s="10">
        <v>4996.3549999999996</v>
      </c>
      <c r="F29" s="11">
        <v>3.4379708122111233E-2</v>
      </c>
      <c r="G29" s="35"/>
    </row>
    <row r="30" spans="1:8" ht="12.75" customHeight="1" x14ac:dyDescent="0.2">
      <c r="A30" t="s">
        <v>549</v>
      </c>
      <c r="B30" t="s">
        <v>550</v>
      </c>
      <c r="C30" t="s">
        <v>369</v>
      </c>
      <c r="D30">
        <v>1000</v>
      </c>
      <c r="E30" s="10">
        <v>4995.3549999999996</v>
      </c>
      <c r="F30" s="11">
        <v>3.4372827164268545E-2</v>
      </c>
      <c r="G30" s="35"/>
    </row>
    <row r="31" spans="1:8" ht="12.75" customHeight="1" x14ac:dyDescent="0.2">
      <c r="A31" t="s">
        <v>551</v>
      </c>
      <c r="B31" t="s">
        <v>552</v>
      </c>
      <c r="C31" t="s">
        <v>369</v>
      </c>
      <c r="D31">
        <v>996</v>
      </c>
      <c r="E31" s="10">
        <v>4954.6069799999996</v>
      </c>
      <c r="F31" s="11">
        <v>3.4092441756475474E-2</v>
      </c>
      <c r="G31" s="35"/>
    </row>
    <row r="32" spans="1:8" ht="12.75" customHeight="1" x14ac:dyDescent="0.2">
      <c r="A32" t="s">
        <v>553</v>
      </c>
      <c r="B32" t="s">
        <v>554</v>
      </c>
      <c r="C32" t="s">
        <v>369</v>
      </c>
      <c r="D32">
        <v>997</v>
      </c>
      <c r="E32" s="10">
        <v>4907.2838499999998</v>
      </c>
      <c r="F32" s="11">
        <v>3.3766813293961355E-2</v>
      </c>
      <c r="G32" s="35"/>
    </row>
    <row r="33" spans="1:8" ht="12.75" customHeight="1" x14ac:dyDescent="0.2">
      <c r="A33" t="s">
        <v>399</v>
      </c>
      <c r="B33" t="s">
        <v>400</v>
      </c>
      <c r="C33" t="s">
        <v>369</v>
      </c>
      <c r="D33">
        <v>500</v>
      </c>
      <c r="E33" s="10">
        <v>2498.145</v>
      </c>
      <c r="F33" s="11">
        <v>1.7189630429925731E-2</v>
      </c>
      <c r="G33" s="35"/>
    </row>
    <row r="34" spans="1:8" ht="12.75" customHeight="1" x14ac:dyDescent="0.2">
      <c r="A34" t="s">
        <v>555</v>
      </c>
      <c r="B34" t="s">
        <v>556</v>
      </c>
      <c r="C34" t="s">
        <v>369</v>
      </c>
      <c r="D34">
        <v>500</v>
      </c>
      <c r="E34" s="10">
        <v>2497.69</v>
      </c>
      <c r="F34" s="11">
        <v>1.7186499594107306E-2</v>
      </c>
      <c r="G34" s="35"/>
    </row>
    <row r="35" spans="1:8" ht="12.75" customHeight="1" x14ac:dyDescent="0.2">
      <c r="A35" t="s">
        <v>557</v>
      </c>
      <c r="B35" t="s">
        <v>558</v>
      </c>
      <c r="C35" t="s">
        <v>391</v>
      </c>
      <c r="D35">
        <v>500</v>
      </c>
      <c r="E35" s="10">
        <v>2496.415</v>
      </c>
      <c r="F35" s="11">
        <v>1.7177726372857877E-2</v>
      </c>
      <c r="G35" s="35"/>
    </row>
    <row r="36" spans="1:8" ht="12.75" customHeight="1" x14ac:dyDescent="0.2">
      <c r="A36" t="s">
        <v>559</v>
      </c>
      <c r="B36" t="s">
        <v>560</v>
      </c>
      <c r="C36" t="s">
        <v>388</v>
      </c>
      <c r="D36">
        <v>400</v>
      </c>
      <c r="E36" s="10">
        <v>1970.5440000000001</v>
      </c>
      <c r="F36" s="11">
        <v>1.3559230191164872E-2</v>
      </c>
      <c r="G36" s="35"/>
    </row>
    <row r="37" spans="1:8" ht="12.75" customHeight="1" x14ac:dyDescent="0.2">
      <c r="A37" t="s">
        <v>561</v>
      </c>
      <c r="B37" t="s">
        <v>562</v>
      </c>
      <c r="C37" t="s">
        <v>369</v>
      </c>
      <c r="D37">
        <v>300</v>
      </c>
      <c r="E37" s="10">
        <v>1498.6559999999999</v>
      </c>
      <c r="F37" s="11">
        <v>1.0312188756693777E-2</v>
      </c>
      <c r="G37" s="35"/>
    </row>
    <row r="38" spans="1:8" ht="12.75" customHeight="1" x14ac:dyDescent="0.2">
      <c r="A38" s="13" t="s">
        <v>176</v>
      </c>
      <c r="B38" s="13"/>
      <c r="C38" s="13"/>
      <c r="D38" s="13"/>
      <c r="E38" s="14">
        <f>SUM(E27:E37)</f>
        <v>48304.255830000002</v>
      </c>
      <c r="F38" s="15">
        <f>SUM(F27:F37)</f>
        <v>0.33237954798872171</v>
      </c>
      <c r="G38" s="43"/>
      <c r="H38" s="29"/>
    </row>
    <row r="39" spans="1:8" ht="12.75" customHeight="1" x14ac:dyDescent="0.2">
      <c r="E39" s="10"/>
      <c r="F39" s="11"/>
      <c r="G39" s="35"/>
    </row>
    <row r="40" spans="1:8" ht="12.75" customHeight="1" x14ac:dyDescent="0.2">
      <c r="A40" s="1" t="s">
        <v>420</v>
      </c>
      <c r="B40" s="1"/>
      <c r="E40" s="10"/>
      <c r="F40" s="11"/>
      <c r="G40" s="27"/>
    </row>
    <row r="41" spans="1:8" ht="12.75" customHeight="1" x14ac:dyDescent="0.2">
      <c r="A41" t="s">
        <v>421</v>
      </c>
      <c r="B41" t="s">
        <v>607</v>
      </c>
      <c r="C41" t="s">
        <v>396</v>
      </c>
      <c r="D41" s="39">
        <v>575000</v>
      </c>
      <c r="E41" s="10">
        <v>570.036025</v>
      </c>
      <c r="F41" s="11">
        <v>3.9000000000000003E-3</v>
      </c>
      <c r="G41" s="35"/>
    </row>
    <row r="42" spans="1:8" ht="12.75" customHeight="1" x14ac:dyDescent="0.2">
      <c r="A42" t="s">
        <v>432</v>
      </c>
      <c r="B42" t="s">
        <v>607</v>
      </c>
      <c r="C42" t="s">
        <v>396</v>
      </c>
      <c r="D42" s="39">
        <v>200000</v>
      </c>
      <c r="E42" s="10">
        <v>197.9684</v>
      </c>
      <c r="F42" s="11">
        <v>1.4000000000000002E-3</v>
      </c>
      <c r="G42" s="35"/>
    </row>
    <row r="43" spans="1:8" ht="12.75" customHeight="1" x14ac:dyDescent="0.2">
      <c r="A43" s="13" t="s">
        <v>176</v>
      </c>
      <c r="B43" s="13"/>
      <c r="C43" s="13"/>
      <c r="D43" s="13"/>
      <c r="E43" s="14">
        <f>SUM(E41:E42)</f>
        <v>768.00442499999997</v>
      </c>
      <c r="F43" s="15">
        <f>SUM(F41:F42)</f>
        <v>5.3000000000000009E-3</v>
      </c>
      <c r="G43" s="43"/>
      <c r="H43" s="29"/>
    </row>
    <row r="44" spans="1:8" ht="12.75" customHeight="1" x14ac:dyDescent="0.2">
      <c r="E44" s="10"/>
      <c r="F44" s="11"/>
      <c r="G44" s="27"/>
    </row>
    <row r="45" spans="1:8" ht="12.75" customHeight="1" x14ac:dyDescent="0.2">
      <c r="A45" s="1" t="s">
        <v>563</v>
      </c>
      <c r="B45" s="1"/>
      <c r="E45" s="10">
        <v>25166.189255400001</v>
      </c>
      <c r="F45" s="11">
        <v>0.17316748732755458</v>
      </c>
      <c r="G45" s="35"/>
    </row>
    <row r="46" spans="1:8" ht="12.75" customHeight="1" x14ac:dyDescent="0.2">
      <c r="A46" s="13" t="s">
        <v>176</v>
      </c>
      <c r="B46" s="13"/>
      <c r="C46" s="13"/>
      <c r="D46" s="13"/>
      <c r="E46" s="14">
        <f>SUM(E45:E45)</f>
        <v>25166.189255400001</v>
      </c>
      <c r="F46" s="15">
        <f>SUM(F45:F45)</f>
        <v>0.17316748732755458</v>
      </c>
      <c r="G46" s="35"/>
      <c r="H46" s="29"/>
    </row>
    <row r="47" spans="1:8" ht="12.75" customHeight="1" x14ac:dyDescent="0.2">
      <c r="E47" s="10"/>
      <c r="F47" s="11"/>
      <c r="G47" s="27"/>
    </row>
    <row r="48" spans="1:8" ht="12.75" customHeight="1" x14ac:dyDescent="0.2">
      <c r="A48" s="1" t="s">
        <v>181</v>
      </c>
      <c r="B48" s="1"/>
      <c r="E48" s="10"/>
      <c r="F48" s="11"/>
      <c r="G48" s="27"/>
    </row>
    <row r="49" spans="1:8" ht="12.75" customHeight="1" x14ac:dyDescent="0.2">
      <c r="A49" s="1" t="s">
        <v>182</v>
      </c>
      <c r="B49" s="1"/>
      <c r="E49" s="10">
        <v>9836.8869785999996</v>
      </c>
      <c r="F49" s="11">
        <v>6.7687204603048556E-2</v>
      </c>
      <c r="G49" s="35"/>
    </row>
    <row r="50" spans="1:8" ht="12.75" customHeight="1" x14ac:dyDescent="0.2">
      <c r="A50" s="13" t="s">
        <v>176</v>
      </c>
      <c r="B50" s="13"/>
      <c r="C50" s="13"/>
      <c r="D50" s="13"/>
      <c r="E50" s="14">
        <f>SUM(E49:E49)</f>
        <v>9836.8869785999996</v>
      </c>
      <c r="F50" s="15">
        <f>SUM(F49:F49)</f>
        <v>6.7687204603048556E-2</v>
      </c>
      <c r="G50" s="28"/>
      <c r="H50" s="29"/>
    </row>
    <row r="51" spans="1:8" ht="12.75" customHeight="1" x14ac:dyDescent="0.2">
      <c r="A51" s="16" t="s">
        <v>183</v>
      </c>
      <c r="B51" s="16"/>
      <c r="C51" s="16"/>
      <c r="D51" s="16"/>
      <c r="E51" s="17">
        <f>SUM(E24,E38,E43,E46,E50)</f>
        <v>145328.60436900001</v>
      </c>
      <c r="F51" s="18">
        <f>SUM(F24,F38,F43,F46,F50)</f>
        <v>1.0000153939285759</v>
      </c>
      <c r="G51" s="30"/>
      <c r="H51" s="31"/>
    </row>
    <row r="52" spans="1:8" ht="12.75" customHeight="1" x14ac:dyDescent="0.2"/>
    <row r="53" spans="1:8" ht="12.75" customHeight="1" x14ac:dyDescent="0.2">
      <c r="A53" s="1" t="s">
        <v>184</v>
      </c>
      <c r="B53" s="1"/>
    </row>
    <row r="54" spans="1:8" ht="12.75" customHeight="1" x14ac:dyDescent="0.2">
      <c r="A54" s="1" t="s">
        <v>586</v>
      </c>
      <c r="B54" s="1"/>
    </row>
    <row r="55" spans="1:8" ht="12.75" customHeight="1" x14ac:dyDescent="0.2">
      <c r="A55" s="1"/>
      <c r="B55" s="1"/>
      <c r="E55" s="10"/>
    </row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/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4" workbookViewId="0">
      <selection sqref="A1:F1"/>
    </sheetView>
  </sheetViews>
  <sheetFormatPr defaultColWidth="9.140625" defaultRowHeight="12.75" x14ac:dyDescent="0.2"/>
  <cols>
    <col min="1" max="1" width="49.85546875" customWidth="1"/>
    <col min="2" max="2" width="24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customWidth="1"/>
    <col min="11" max="11" width="15.28515625" style="24" customWidth="1"/>
  </cols>
  <sheetData>
    <row r="1" spans="1:11" ht="18.75" x14ac:dyDescent="0.2">
      <c r="A1" s="63" t="s">
        <v>564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380</v>
      </c>
      <c r="B8" s="1"/>
      <c r="E8" s="10"/>
      <c r="F8" s="11"/>
      <c r="G8" s="27"/>
    </row>
    <row r="9" spans="1:11" ht="12.75" customHeight="1" x14ac:dyDescent="0.2">
      <c r="A9" t="s">
        <v>390</v>
      </c>
      <c r="B9" t="s">
        <v>392</v>
      </c>
      <c r="C9" t="s">
        <v>369</v>
      </c>
      <c r="D9">
        <v>35</v>
      </c>
      <c r="E9" s="10">
        <v>34.900179999999999</v>
      </c>
      <c r="F9" s="11">
        <v>0.22931024491127711</v>
      </c>
      <c r="G9" s="35"/>
    </row>
    <row r="10" spans="1:11" ht="12.75" customHeight="1" x14ac:dyDescent="0.2">
      <c r="A10" t="s">
        <v>393</v>
      </c>
      <c r="B10" t="s">
        <v>395</v>
      </c>
      <c r="C10" t="s">
        <v>369</v>
      </c>
      <c r="D10">
        <v>25</v>
      </c>
      <c r="E10" s="10">
        <v>24.9665</v>
      </c>
      <c r="F10" s="11">
        <v>0.16404139547639582</v>
      </c>
      <c r="G10" s="35"/>
      <c r="I10" s="12"/>
      <c r="J10" s="12"/>
    </row>
    <row r="11" spans="1:11" ht="12.75" customHeight="1" x14ac:dyDescent="0.2">
      <c r="A11" t="s">
        <v>519</v>
      </c>
      <c r="B11" t="s">
        <v>520</v>
      </c>
      <c r="C11" t="s">
        <v>369</v>
      </c>
      <c r="D11">
        <v>10</v>
      </c>
      <c r="E11" s="10">
        <v>9.9955200000000008</v>
      </c>
      <c r="F11" s="11">
        <v>6.5675166695861417E-2</v>
      </c>
      <c r="G11" s="35"/>
      <c r="I11" s="11"/>
      <c r="J11" s="11"/>
    </row>
    <row r="12" spans="1:11" ht="12.75" customHeight="1" x14ac:dyDescent="0.2">
      <c r="A12" t="s">
        <v>381</v>
      </c>
      <c r="B12" t="s">
        <v>382</v>
      </c>
      <c r="C12" t="s">
        <v>369</v>
      </c>
      <c r="D12">
        <v>10</v>
      </c>
      <c r="E12" s="10">
        <v>9.8129399999999993</v>
      </c>
      <c r="F12" s="11">
        <v>6.4475532066014196E-2</v>
      </c>
      <c r="G12" s="35"/>
      <c r="I12" s="11"/>
      <c r="J12" s="11"/>
    </row>
    <row r="13" spans="1:11" ht="12.75" customHeight="1" x14ac:dyDescent="0.2">
      <c r="A13" s="13" t="s">
        <v>176</v>
      </c>
      <c r="B13" s="13"/>
      <c r="C13" s="13"/>
      <c r="D13" s="13"/>
      <c r="E13" s="14">
        <f>SUM(E9:E12)</f>
        <v>79.675139999999999</v>
      </c>
      <c r="F13" s="15">
        <f>SUM(F9:F12)</f>
        <v>0.52350233914954858</v>
      </c>
      <c r="G13" s="28"/>
      <c r="H13" s="29"/>
      <c r="I13" s="11"/>
      <c r="J13" s="11"/>
    </row>
    <row r="14" spans="1:11" ht="12.75" customHeight="1" x14ac:dyDescent="0.2">
      <c r="E14" s="10"/>
      <c r="F14" s="11"/>
      <c r="G14" s="27"/>
    </row>
    <row r="15" spans="1:11" ht="12.75" customHeight="1" x14ac:dyDescent="0.2">
      <c r="A15" s="1" t="s">
        <v>370</v>
      </c>
      <c r="B15" s="1"/>
      <c r="E15" s="10"/>
      <c r="F15" s="11"/>
      <c r="G15" s="27"/>
    </row>
    <row r="16" spans="1:11" ht="12.75" customHeight="1" x14ac:dyDescent="0.2">
      <c r="A16" t="s">
        <v>551</v>
      </c>
      <c r="B16" t="s">
        <v>552</v>
      </c>
      <c r="C16" t="s">
        <v>369</v>
      </c>
      <c r="D16">
        <v>4</v>
      </c>
      <c r="E16" s="10">
        <v>19.898019999999999</v>
      </c>
      <c r="F16" s="11">
        <v>0.13073914918059135</v>
      </c>
      <c r="G16" s="35"/>
    </row>
    <row r="17" spans="1:8" ht="12.75" customHeight="1" x14ac:dyDescent="0.2">
      <c r="A17" t="s">
        <v>409</v>
      </c>
      <c r="B17" t="s">
        <v>410</v>
      </c>
      <c r="C17" t="s">
        <v>369</v>
      </c>
      <c r="D17">
        <v>4</v>
      </c>
      <c r="E17" s="10">
        <v>19.652719999999999</v>
      </c>
      <c r="F17" s="11">
        <v>0.12912741528475652</v>
      </c>
      <c r="G17" s="35"/>
    </row>
    <row r="18" spans="1:8" ht="12.75" customHeight="1" x14ac:dyDescent="0.2">
      <c r="A18" t="s">
        <v>553</v>
      </c>
      <c r="B18" t="s">
        <v>554</v>
      </c>
      <c r="C18" t="s">
        <v>369</v>
      </c>
      <c r="D18">
        <v>3</v>
      </c>
      <c r="E18" s="10">
        <v>14.76615</v>
      </c>
      <c r="F18" s="11">
        <v>9.7020401410441284E-2</v>
      </c>
      <c r="G18" s="35"/>
    </row>
    <row r="19" spans="1:8" ht="12.75" customHeight="1" x14ac:dyDescent="0.2">
      <c r="A19" s="13" t="s">
        <v>176</v>
      </c>
      <c r="B19" s="13"/>
      <c r="C19" s="13"/>
      <c r="D19" s="13"/>
      <c r="E19" s="14">
        <f>SUM(E16:E18)</f>
        <v>54.316890000000001</v>
      </c>
      <c r="F19" s="15">
        <f>SUM(F16:F18)</f>
        <v>0.35688696587578911</v>
      </c>
      <c r="G19" s="61"/>
      <c r="H19" s="29"/>
    </row>
    <row r="20" spans="1:8" ht="12.75" customHeight="1" x14ac:dyDescent="0.2">
      <c r="E20" s="10"/>
      <c r="F20" s="11"/>
      <c r="G20" s="27"/>
    </row>
    <row r="21" spans="1:8" ht="12.75" customHeight="1" x14ac:dyDescent="0.2">
      <c r="A21" s="1" t="s">
        <v>563</v>
      </c>
      <c r="B21" s="1"/>
      <c r="E21" s="10">
        <v>18.091597799999999</v>
      </c>
      <c r="F21" s="11">
        <v>0.11887012394647598</v>
      </c>
      <c r="G21" s="35"/>
      <c r="H21" s="45"/>
    </row>
    <row r="22" spans="1:8" ht="12.75" customHeight="1" x14ac:dyDescent="0.2">
      <c r="A22" s="13" t="s">
        <v>176</v>
      </c>
      <c r="B22" s="13"/>
      <c r="C22" s="13"/>
      <c r="D22" s="13"/>
      <c r="E22" s="14">
        <f>SUM(E21:E21)</f>
        <v>18.091597799999999</v>
      </c>
      <c r="F22" s="15">
        <f>SUM(F21:F21)</f>
        <v>0.11887012394647598</v>
      </c>
      <c r="G22" s="27"/>
    </row>
    <row r="23" spans="1:8" ht="12.75" customHeight="1" x14ac:dyDescent="0.2">
      <c r="E23" s="10"/>
      <c r="F23" s="11"/>
      <c r="G23" s="27"/>
    </row>
    <row r="24" spans="1:8" ht="12.75" customHeight="1" x14ac:dyDescent="0.2">
      <c r="A24" s="1" t="s">
        <v>181</v>
      </c>
      <c r="B24" s="1"/>
      <c r="E24" s="10"/>
      <c r="F24" s="11"/>
      <c r="G24" s="27"/>
    </row>
    <row r="25" spans="1:8" ht="12.75" customHeight="1" x14ac:dyDescent="0.2">
      <c r="A25" s="1" t="s">
        <v>182</v>
      </c>
      <c r="B25" s="1"/>
      <c r="E25" s="10">
        <v>0.1127121999999936</v>
      </c>
      <c r="F25" s="11">
        <v>7.4057102818631253E-4</v>
      </c>
      <c r="G25" s="35"/>
    </row>
    <row r="26" spans="1:8" ht="12.75" customHeight="1" x14ac:dyDescent="0.2">
      <c r="A26" s="13" t="s">
        <v>176</v>
      </c>
      <c r="B26" s="13"/>
      <c r="C26" s="13"/>
      <c r="D26" s="13"/>
      <c r="E26" s="14">
        <f>SUM(E25:E25)</f>
        <v>0.1127121999999936</v>
      </c>
      <c r="F26" s="15">
        <f>SUM(F25:F25)</f>
        <v>7.4057102818631253E-4</v>
      </c>
      <c r="G26" s="28"/>
      <c r="H26" s="29"/>
    </row>
    <row r="27" spans="1:8" ht="12.75" customHeight="1" x14ac:dyDescent="0.2">
      <c r="A27" s="16" t="s">
        <v>183</v>
      </c>
      <c r="B27" s="16"/>
      <c r="C27" s="16"/>
      <c r="D27" s="16"/>
      <c r="E27" s="17">
        <f>SUM(E13,E19,E22,E26)</f>
        <v>152.19633999999999</v>
      </c>
      <c r="F27" s="34">
        <f>SUM(F13,F19,F22,F26)</f>
        <v>1</v>
      </c>
      <c r="G27" s="30"/>
      <c r="H27" s="31"/>
    </row>
    <row r="28" spans="1:8" ht="12.75" customHeight="1" x14ac:dyDescent="0.2"/>
    <row r="29" spans="1:8" ht="12.75" customHeight="1" x14ac:dyDescent="0.2">
      <c r="A29" s="1" t="s">
        <v>184</v>
      </c>
      <c r="B29" s="1"/>
    </row>
    <row r="30" spans="1:8" ht="12.75" customHeight="1" x14ac:dyDescent="0.2">
      <c r="A30" s="1" t="s">
        <v>586</v>
      </c>
      <c r="B30" s="1"/>
      <c r="E30" s="10"/>
    </row>
    <row r="31" spans="1:8" ht="12.75" customHeight="1" x14ac:dyDescent="0.2">
      <c r="A31" s="1"/>
      <c r="B31" s="1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14.4257812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42578125" customWidth="1"/>
    <col min="11" max="11" width="15.140625" style="24" customWidth="1"/>
  </cols>
  <sheetData>
    <row r="1" spans="1:11" ht="18.75" x14ac:dyDescent="0.2">
      <c r="A1" s="63" t="s">
        <v>565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370</v>
      </c>
      <c r="B8" s="1"/>
      <c r="E8" s="10"/>
      <c r="F8" s="11"/>
      <c r="G8" s="27"/>
    </row>
    <row r="9" spans="1:11" ht="12.75" customHeight="1" x14ac:dyDescent="0.2">
      <c r="A9" t="s">
        <v>566</v>
      </c>
      <c r="B9" t="s">
        <v>567</v>
      </c>
      <c r="C9" t="s">
        <v>369</v>
      </c>
      <c r="D9">
        <v>1200</v>
      </c>
      <c r="E9" s="10">
        <v>5826.5640000000003</v>
      </c>
      <c r="F9" s="11">
        <v>0.2862982914383107</v>
      </c>
      <c r="G9" s="35"/>
    </row>
    <row r="10" spans="1:11" ht="12.75" customHeight="1" x14ac:dyDescent="0.2">
      <c r="A10" t="s">
        <v>568</v>
      </c>
      <c r="B10" t="s">
        <v>569</v>
      </c>
      <c r="C10" t="s">
        <v>369</v>
      </c>
      <c r="D10">
        <v>1000</v>
      </c>
      <c r="E10" s="10">
        <v>4841.75</v>
      </c>
      <c r="F10" s="11">
        <v>0.23790775362142094</v>
      </c>
      <c r="G10" s="35"/>
      <c r="I10" s="12"/>
      <c r="J10" s="12"/>
    </row>
    <row r="11" spans="1:11" ht="12.75" customHeight="1" x14ac:dyDescent="0.2">
      <c r="A11" t="s">
        <v>373</v>
      </c>
      <c r="B11" t="s">
        <v>374</v>
      </c>
      <c r="C11" t="s">
        <v>369</v>
      </c>
      <c r="D11">
        <v>698</v>
      </c>
      <c r="E11" s="10">
        <v>3390.4756699999998</v>
      </c>
      <c r="F11" s="11">
        <v>0.16659688136681614</v>
      </c>
      <c r="G11" s="35"/>
      <c r="I11" s="11"/>
      <c r="J11" s="11"/>
    </row>
    <row r="12" spans="1:11" ht="12.75" customHeight="1" x14ac:dyDescent="0.2">
      <c r="A12" t="s">
        <v>570</v>
      </c>
      <c r="B12" t="s">
        <v>571</v>
      </c>
      <c r="C12" t="s">
        <v>369</v>
      </c>
      <c r="D12">
        <v>500</v>
      </c>
      <c r="E12" s="10">
        <v>2427.7350000000001</v>
      </c>
      <c r="F12" s="11">
        <v>0.1192909547659628</v>
      </c>
      <c r="G12" s="35"/>
      <c r="I12" s="11"/>
      <c r="J12" s="11"/>
    </row>
    <row r="13" spans="1:11" ht="12.75" customHeight="1" x14ac:dyDescent="0.2">
      <c r="A13" t="s">
        <v>572</v>
      </c>
      <c r="B13" t="s">
        <v>573</v>
      </c>
      <c r="C13" t="s">
        <v>369</v>
      </c>
      <c r="D13">
        <v>500</v>
      </c>
      <c r="E13" s="10">
        <v>2426.9475000000002</v>
      </c>
      <c r="F13" s="11">
        <v>0.11925225959252822</v>
      </c>
      <c r="G13" s="35"/>
      <c r="I13" s="11"/>
      <c r="J13" s="11"/>
    </row>
    <row r="14" spans="1:11" ht="12.75" customHeight="1" x14ac:dyDescent="0.2">
      <c r="A14" t="s">
        <v>574</v>
      </c>
      <c r="B14" t="s">
        <v>575</v>
      </c>
      <c r="C14" t="s">
        <v>369</v>
      </c>
      <c r="D14">
        <v>300</v>
      </c>
      <c r="E14" s="10">
        <v>1456.6410000000001</v>
      </c>
      <c r="F14" s="11">
        <v>7.1574572859577676E-2</v>
      </c>
      <c r="G14" s="35"/>
    </row>
    <row r="15" spans="1:11" ht="12.75" customHeight="1" x14ac:dyDescent="0.2">
      <c r="A15" s="13" t="s">
        <v>176</v>
      </c>
      <c r="B15" s="13"/>
      <c r="C15" s="13"/>
      <c r="D15" s="13"/>
      <c r="E15" s="14">
        <f>SUM(E9:E14)</f>
        <v>20370.113170000001</v>
      </c>
      <c r="F15" s="15">
        <f>SUM(F9:F14)</f>
        <v>1.0009207136446165</v>
      </c>
      <c r="G15" s="43"/>
      <c r="H15" s="29"/>
    </row>
    <row r="16" spans="1:11" ht="12.75" customHeight="1" x14ac:dyDescent="0.2">
      <c r="E16" s="10"/>
      <c r="F16" s="11"/>
      <c r="G16" s="27"/>
    </row>
    <row r="17" spans="1:8" ht="12.75" customHeight="1" x14ac:dyDescent="0.2">
      <c r="A17" s="1" t="s">
        <v>563</v>
      </c>
      <c r="B17" s="1"/>
      <c r="E17" s="10">
        <v>2.9759578999999996</v>
      </c>
      <c r="F17" s="11">
        <v>1.4622883438032141E-4</v>
      </c>
      <c r="G17" s="35"/>
    </row>
    <row r="18" spans="1:8" ht="12.75" customHeight="1" x14ac:dyDescent="0.2">
      <c r="A18" s="13" t="s">
        <v>176</v>
      </c>
      <c r="B18" s="13"/>
      <c r="C18" s="13"/>
      <c r="D18" s="13"/>
      <c r="E18" s="14">
        <f>SUM(E17:E17)</f>
        <v>2.9759578999999996</v>
      </c>
      <c r="F18" s="15">
        <f>SUM(F17:F17)</f>
        <v>1.4622883438032141E-4</v>
      </c>
      <c r="G18" s="27"/>
    </row>
    <row r="19" spans="1:8" ht="12.75" customHeight="1" x14ac:dyDescent="0.2">
      <c r="E19" s="10"/>
      <c r="F19" s="11"/>
      <c r="G19" s="27"/>
    </row>
    <row r="20" spans="1:8" ht="12.75" customHeight="1" x14ac:dyDescent="0.2">
      <c r="A20" s="1" t="s">
        <v>181</v>
      </c>
      <c r="B20" s="1"/>
      <c r="E20" s="10"/>
      <c r="F20" s="11"/>
      <c r="G20" s="27"/>
    </row>
    <row r="21" spans="1:8" ht="12.75" customHeight="1" x14ac:dyDescent="0.2">
      <c r="A21" s="1" t="s">
        <v>182</v>
      </c>
      <c r="B21" s="1"/>
      <c r="E21" s="10">
        <v>-21.713746899998885</v>
      </c>
      <c r="F21" s="11">
        <v>-1.0669424789968146E-3</v>
      </c>
      <c r="G21" s="35"/>
    </row>
    <row r="22" spans="1:8" ht="12.75" customHeight="1" x14ac:dyDescent="0.2">
      <c r="A22" s="13" t="s">
        <v>176</v>
      </c>
      <c r="B22" s="13"/>
      <c r="C22" s="13"/>
      <c r="D22" s="13"/>
      <c r="E22" s="14">
        <f>SUM(E21:E21)</f>
        <v>-21.713746899998885</v>
      </c>
      <c r="F22" s="15">
        <f>SUM(F21:F21)</f>
        <v>-1.0669424789968146E-3</v>
      </c>
      <c r="G22" s="28"/>
      <c r="H22" s="29"/>
    </row>
    <row r="23" spans="1:8" ht="12.75" customHeight="1" x14ac:dyDescent="0.2">
      <c r="A23" s="16" t="s">
        <v>183</v>
      </c>
      <c r="B23" s="16"/>
      <c r="C23" s="16"/>
      <c r="D23" s="16"/>
      <c r="E23" s="17">
        <f>SUM(E15,E18,E22)</f>
        <v>20351.375381000002</v>
      </c>
      <c r="F23" s="34">
        <f>SUM(F15,F18,F22)</f>
        <v>1</v>
      </c>
      <c r="G23" s="30"/>
      <c r="H23" s="31"/>
    </row>
    <row r="24" spans="1:8" ht="12.75" customHeight="1" x14ac:dyDescent="0.2"/>
    <row r="25" spans="1:8" ht="12.75" customHeight="1" x14ac:dyDescent="0.2">
      <c r="A25" s="1" t="s">
        <v>184</v>
      </c>
      <c r="B25" s="1"/>
    </row>
    <row r="26" spans="1:8" ht="12.75" customHeight="1" x14ac:dyDescent="0.2">
      <c r="A26" s="1" t="s">
        <v>586</v>
      </c>
      <c r="B26" s="1"/>
      <c r="E26" s="10"/>
    </row>
    <row r="27" spans="1:8" ht="12.75" customHeight="1" x14ac:dyDescent="0.2">
      <c r="A27" s="1"/>
      <c r="B27" s="1"/>
    </row>
    <row r="28" spans="1:8" ht="12.75" customHeight="1" x14ac:dyDescent="0.2">
      <c r="A28" s="1"/>
      <c r="B28" s="1"/>
    </row>
    <row r="29" spans="1:8" ht="12.75" customHeight="1" x14ac:dyDescent="0.2">
      <c r="A29" s="1"/>
      <c r="B29" s="1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sqref="A1:F1"/>
    </sheetView>
  </sheetViews>
  <sheetFormatPr defaultColWidth="9.140625" defaultRowHeight="12.75" x14ac:dyDescent="0.2"/>
  <cols>
    <col min="1" max="1" width="60.42578125" customWidth="1"/>
    <col min="2" max="2" width="21.140625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customWidth="1"/>
    <col min="11" max="11" width="15.140625" style="24" customWidth="1"/>
  </cols>
  <sheetData>
    <row r="1" spans="1:11" ht="18.75" x14ac:dyDescent="0.2">
      <c r="A1" s="63" t="s">
        <v>614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A6" s="1" t="s">
        <v>178</v>
      </c>
      <c r="B6" s="1"/>
      <c r="E6" s="10"/>
      <c r="F6" s="11"/>
      <c r="G6" s="27"/>
      <c r="I6" s="11"/>
      <c r="J6" s="11"/>
    </row>
    <row r="7" spans="1:11" ht="12.75" customHeight="1" x14ac:dyDescent="0.2">
      <c r="A7" s="1" t="s">
        <v>589</v>
      </c>
      <c r="B7" s="1"/>
      <c r="E7" s="10"/>
      <c r="F7" s="11"/>
      <c r="G7" s="27"/>
      <c r="I7" s="11"/>
      <c r="J7" s="11"/>
    </row>
    <row r="8" spans="1:11" ht="12.75" customHeight="1" x14ac:dyDescent="0.2">
      <c r="A8" t="s">
        <v>577</v>
      </c>
      <c r="B8" t="s">
        <v>578</v>
      </c>
      <c r="C8" t="s">
        <v>576</v>
      </c>
      <c r="D8">
        <v>44</v>
      </c>
      <c r="E8" s="10">
        <v>449.44767999999999</v>
      </c>
      <c r="F8" s="11">
        <v>0.19588650221078704</v>
      </c>
      <c r="G8" s="59"/>
      <c r="I8" s="12"/>
      <c r="J8" s="12"/>
    </row>
    <row r="9" spans="1:11" ht="12.75" customHeight="1" x14ac:dyDescent="0.2">
      <c r="A9" t="s">
        <v>493</v>
      </c>
      <c r="B9" t="s">
        <v>494</v>
      </c>
      <c r="C9" t="s">
        <v>424</v>
      </c>
      <c r="D9">
        <v>45</v>
      </c>
      <c r="E9" s="10">
        <v>446.52105</v>
      </c>
      <c r="F9" s="11">
        <v>0.19461096483574675</v>
      </c>
      <c r="G9" s="59"/>
      <c r="I9" s="11"/>
      <c r="J9" s="11"/>
    </row>
    <row r="10" spans="1:11" ht="12.75" customHeight="1" x14ac:dyDescent="0.2">
      <c r="A10" t="s">
        <v>429</v>
      </c>
      <c r="B10" t="s">
        <v>430</v>
      </c>
      <c r="C10" t="s">
        <v>424</v>
      </c>
      <c r="D10">
        <v>46</v>
      </c>
      <c r="E10" s="10">
        <v>445.44330000000002</v>
      </c>
      <c r="F10" s="11">
        <v>0.19414124013329045</v>
      </c>
      <c r="G10" s="59"/>
      <c r="I10" s="11"/>
      <c r="J10" s="11"/>
    </row>
    <row r="11" spans="1:11" ht="12.75" customHeight="1" x14ac:dyDescent="0.2">
      <c r="A11" t="s">
        <v>579</v>
      </c>
      <c r="B11" t="s">
        <v>580</v>
      </c>
      <c r="C11" t="s">
        <v>424</v>
      </c>
      <c r="D11">
        <v>40</v>
      </c>
      <c r="E11" s="10">
        <v>405.01400000000001</v>
      </c>
      <c r="F11" s="11">
        <v>0.17652060370274847</v>
      </c>
      <c r="G11" s="59"/>
      <c r="I11" s="11"/>
      <c r="J11" s="11"/>
    </row>
    <row r="12" spans="1:11" ht="12.75" customHeight="1" x14ac:dyDescent="0.2">
      <c r="A12" t="s">
        <v>581</v>
      </c>
      <c r="B12" t="s">
        <v>582</v>
      </c>
      <c r="C12" t="s">
        <v>450</v>
      </c>
      <c r="D12">
        <v>50</v>
      </c>
      <c r="E12" s="10">
        <v>392.22399999999999</v>
      </c>
      <c r="F12" s="11">
        <v>0.17094623214680679</v>
      </c>
      <c r="G12" s="59"/>
      <c r="I12" s="11"/>
      <c r="J12" s="11"/>
    </row>
    <row r="13" spans="1:11" ht="12.75" customHeight="1" x14ac:dyDescent="0.2">
      <c r="A13" t="s">
        <v>375</v>
      </c>
      <c r="B13" t="s">
        <v>376</v>
      </c>
      <c r="C13" t="s">
        <v>90</v>
      </c>
      <c r="D13">
        <v>10</v>
      </c>
      <c r="E13" s="10">
        <v>104.8322</v>
      </c>
      <c r="F13" s="11">
        <v>4.5689885365659627E-2</v>
      </c>
      <c r="G13" s="59"/>
      <c r="I13" s="11"/>
      <c r="J13" s="11"/>
    </row>
    <row r="14" spans="1:11" ht="12.75" customHeight="1" x14ac:dyDescent="0.2">
      <c r="A14" s="13" t="s">
        <v>176</v>
      </c>
      <c r="B14" s="13"/>
      <c r="C14" s="13"/>
      <c r="D14" s="13"/>
      <c r="E14" s="14">
        <f>SUM(E8:E13)</f>
        <v>2243.4822300000001</v>
      </c>
      <c r="F14" s="15">
        <f>SUM(F8:F13)</f>
        <v>0.97779542839503919</v>
      </c>
      <c r="G14" s="43"/>
      <c r="H14" s="29"/>
    </row>
    <row r="15" spans="1:11" ht="12.75" customHeight="1" x14ac:dyDescent="0.2">
      <c r="E15" s="10"/>
      <c r="F15" s="11"/>
      <c r="G15" s="27"/>
    </row>
    <row r="16" spans="1:11" ht="12.75" customHeight="1" x14ac:dyDescent="0.2">
      <c r="A16" s="1" t="s">
        <v>563</v>
      </c>
      <c r="B16" s="1"/>
      <c r="E16" s="10">
        <v>5.7271903000000002</v>
      </c>
      <c r="F16" s="11">
        <v>2.4961287493186039E-3</v>
      </c>
      <c r="G16" s="59"/>
    </row>
    <row r="17" spans="1:8" ht="12.75" customHeight="1" x14ac:dyDescent="0.2">
      <c r="A17" s="13" t="s">
        <v>176</v>
      </c>
      <c r="B17" s="13"/>
      <c r="C17" s="13"/>
      <c r="D17" s="13"/>
      <c r="E17" s="14">
        <f>SUM(E16:E16)</f>
        <v>5.7271903000000002</v>
      </c>
      <c r="F17" s="15">
        <f>SUM(F16:F16)</f>
        <v>2.4961287493186039E-3</v>
      </c>
      <c r="G17" s="27"/>
    </row>
    <row r="18" spans="1:8" ht="12.75" customHeight="1" x14ac:dyDescent="0.2">
      <c r="E18" s="10"/>
      <c r="F18" s="11"/>
      <c r="G18" s="27"/>
    </row>
    <row r="19" spans="1:8" ht="12.75" customHeight="1" x14ac:dyDescent="0.2">
      <c r="A19" s="1" t="s">
        <v>181</v>
      </c>
      <c r="B19" s="1"/>
      <c r="E19" s="10"/>
      <c r="F19" s="11"/>
      <c r="G19" s="27"/>
    </row>
    <row r="20" spans="1:8" ht="12.75" customHeight="1" x14ac:dyDescent="0.2">
      <c r="A20" s="1" t="s">
        <v>182</v>
      </c>
      <c r="B20" s="1"/>
      <c r="E20" s="10">
        <v>45.2196236999999</v>
      </c>
      <c r="F20" s="11">
        <v>1.9708442855642262E-2</v>
      </c>
      <c r="G20" s="59"/>
    </row>
    <row r="21" spans="1:8" ht="12.75" customHeight="1" x14ac:dyDescent="0.2">
      <c r="A21" s="13" t="s">
        <v>176</v>
      </c>
      <c r="B21" s="13"/>
      <c r="C21" s="13"/>
      <c r="D21" s="13"/>
      <c r="E21" s="14">
        <f>SUM(E20:E20)</f>
        <v>45.2196236999999</v>
      </c>
      <c r="F21" s="15">
        <f>SUM(F20:F20)</f>
        <v>1.9708442855642262E-2</v>
      </c>
      <c r="G21" s="28"/>
      <c r="H21" s="29"/>
    </row>
    <row r="22" spans="1:8" ht="12.75" customHeight="1" x14ac:dyDescent="0.2">
      <c r="A22" s="16" t="s">
        <v>183</v>
      </c>
      <c r="B22" s="16"/>
      <c r="C22" s="16"/>
      <c r="D22" s="16"/>
      <c r="E22" s="17">
        <f>SUM(E14,E17,E21)</f>
        <v>2294.429044</v>
      </c>
      <c r="F22" s="34">
        <f>SUM(F14,F17,F21)</f>
        <v>1</v>
      </c>
      <c r="G22" s="30"/>
      <c r="H22" s="31"/>
    </row>
    <row r="23" spans="1:8" ht="12.75" customHeight="1" x14ac:dyDescent="0.2"/>
    <row r="24" spans="1:8" ht="12.75" customHeight="1" x14ac:dyDescent="0.2">
      <c r="A24" s="1" t="s">
        <v>184</v>
      </c>
      <c r="B24" s="1"/>
    </row>
    <row r="25" spans="1:8" ht="12.75" customHeight="1" x14ac:dyDescent="0.2">
      <c r="A25" s="1" t="s">
        <v>586</v>
      </c>
      <c r="B25" s="1"/>
      <c r="E25" s="10"/>
    </row>
    <row r="26" spans="1:8" ht="12.75" customHeight="1" x14ac:dyDescent="0.2">
      <c r="A26" s="1"/>
      <c r="B26" s="1"/>
    </row>
    <row r="27" spans="1:8" ht="12.75" customHeight="1" x14ac:dyDescent="0.2">
      <c r="A27" s="1"/>
      <c r="B27" s="1"/>
    </row>
    <row r="28" spans="1:8" ht="12.75" customHeight="1" x14ac:dyDescent="0.2">
      <c r="A28" s="1"/>
      <c r="B28" s="1"/>
    </row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sqref="A1:F1"/>
    </sheetView>
  </sheetViews>
  <sheetFormatPr defaultColWidth="9.140625" defaultRowHeight="12.75" x14ac:dyDescent="0.2"/>
  <cols>
    <col min="1" max="1" width="80.85546875" customWidth="1"/>
    <col min="2" max="2" width="21" customWidth="1"/>
    <col min="3" max="4" width="15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17.42578125" customWidth="1"/>
    <col min="10" max="10" width="9.140625" customWidth="1"/>
    <col min="11" max="11" width="15.140625" style="24" customWidth="1"/>
  </cols>
  <sheetData>
    <row r="1" spans="1:11" ht="18.75" x14ac:dyDescent="0.2">
      <c r="A1" s="63" t="s">
        <v>583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177</v>
      </c>
      <c r="B7" s="1"/>
      <c r="E7" s="10"/>
      <c r="F7" s="11"/>
      <c r="G7" s="27"/>
    </row>
    <row r="8" spans="1:11" ht="12.75" customHeight="1" x14ac:dyDescent="0.2">
      <c r="A8" s="1" t="s">
        <v>380</v>
      </c>
      <c r="B8" s="1"/>
      <c r="E8" s="10"/>
      <c r="F8" s="11"/>
      <c r="G8" s="27"/>
    </row>
    <row r="9" spans="1:11" ht="12.75" customHeight="1" x14ac:dyDescent="0.2">
      <c r="A9" t="s">
        <v>466</v>
      </c>
      <c r="B9" t="s">
        <v>467</v>
      </c>
      <c r="C9" t="s">
        <v>369</v>
      </c>
      <c r="D9">
        <v>900</v>
      </c>
      <c r="E9" s="10">
        <v>856.60379999999998</v>
      </c>
      <c r="F9" s="11">
        <v>0.27810000000000001</v>
      </c>
      <c r="G9" s="27"/>
    </row>
    <row r="10" spans="1:11" ht="12.75" customHeight="1" x14ac:dyDescent="0.2">
      <c r="A10" t="s">
        <v>468</v>
      </c>
      <c r="B10" t="s">
        <v>469</v>
      </c>
      <c r="C10" t="s">
        <v>369</v>
      </c>
      <c r="D10">
        <v>900</v>
      </c>
      <c r="E10" s="10">
        <v>856.125</v>
      </c>
      <c r="F10" s="11">
        <v>0.27789999999999998</v>
      </c>
      <c r="G10" s="27"/>
      <c r="I10" s="12"/>
      <c r="J10" s="12"/>
    </row>
    <row r="11" spans="1:11" ht="12.75" customHeight="1" x14ac:dyDescent="0.2">
      <c r="A11" t="s">
        <v>584</v>
      </c>
      <c r="B11" t="s">
        <v>585</v>
      </c>
      <c r="C11" t="s">
        <v>391</v>
      </c>
      <c r="D11">
        <v>500</v>
      </c>
      <c r="E11" s="10">
        <v>476.27350000000001</v>
      </c>
      <c r="F11" s="11">
        <v>0.15460000000000002</v>
      </c>
      <c r="G11" s="27"/>
      <c r="I11" s="11"/>
      <c r="J11" s="11"/>
    </row>
    <row r="12" spans="1:11" ht="12.75" customHeight="1" x14ac:dyDescent="0.2">
      <c r="A12" s="13" t="s">
        <v>176</v>
      </c>
      <c r="B12" s="13"/>
      <c r="C12" s="13"/>
      <c r="D12" s="13"/>
      <c r="E12" s="14">
        <f>SUM(E9:E11)</f>
        <v>2189.0023000000001</v>
      </c>
      <c r="F12" s="15">
        <f>SUM(F9:F11)</f>
        <v>0.71060000000000012</v>
      </c>
      <c r="G12" s="28"/>
      <c r="H12" s="29"/>
      <c r="I12" s="11"/>
      <c r="J12" s="11"/>
    </row>
    <row r="13" spans="1:11" ht="12.75" customHeight="1" x14ac:dyDescent="0.2">
      <c r="E13" s="10"/>
      <c r="F13" s="11"/>
      <c r="G13" s="27"/>
      <c r="I13" s="11"/>
      <c r="J13" s="11"/>
    </row>
    <row r="14" spans="1:11" ht="12.75" customHeight="1" x14ac:dyDescent="0.2">
      <c r="A14" s="1" t="s">
        <v>370</v>
      </c>
      <c r="B14" s="1"/>
      <c r="E14" s="10"/>
      <c r="F14" s="11"/>
      <c r="G14" s="27"/>
      <c r="I14" s="11"/>
      <c r="J14" s="11"/>
    </row>
    <row r="15" spans="1:11" ht="12.75" customHeight="1" x14ac:dyDescent="0.2">
      <c r="A15" t="s">
        <v>415</v>
      </c>
      <c r="B15" t="s">
        <v>416</v>
      </c>
      <c r="C15" t="s">
        <v>369</v>
      </c>
      <c r="D15">
        <v>180</v>
      </c>
      <c r="E15" s="10">
        <v>848.23559999999998</v>
      </c>
      <c r="F15" s="11">
        <v>0.27539999999999998</v>
      </c>
      <c r="G15" s="27"/>
    </row>
    <row r="16" spans="1:11" ht="12.75" customHeight="1" x14ac:dyDescent="0.2">
      <c r="A16" s="13" t="s">
        <v>176</v>
      </c>
      <c r="B16" s="13"/>
      <c r="C16" s="13"/>
      <c r="D16" s="13"/>
      <c r="E16" s="14">
        <f>SUM(E15:E15)</f>
        <v>848.23559999999998</v>
      </c>
      <c r="F16" s="15">
        <f>SUM(F15:F15)</f>
        <v>0.27539999999999998</v>
      </c>
      <c r="G16" s="28"/>
      <c r="H16" s="29"/>
    </row>
    <row r="17" spans="1:8" ht="12.75" customHeight="1" x14ac:dyDescent="0.2">
      <c r="E17" s="10"/>
      <c r="F17" s="11"/>
      <c r="G17" s="27"/>
    </row>
    <row r="18" spans="1:8" ht="12.75" customHeight="1" x14ac:dyDescent="0.2">
      <c r="A18" s="1" t="s">
        <v>563</v>
      </c>
      <c r="B18" s="1"/>
      <c r="C18" s="1"/>
      <c r="D18" s="1"/>
      <c r="E18" s="50">
        <v>44.707648899999995</v>
      </c>
      <c r="F18" s="41">
        <v>1.4514407161641341E-2</v>
      </c>
      <c r="G18" s="35"/>
      <c r="H18" s="45"/>
    </row>
    <row r="19" spans="1:8" ht="12.75" customHeight="1" x14ac:dyDescent="0.2">
      <c r="A19" s="13" t="s">
        <v>176</v>
      </c>
      <c r="B19" s="13"/>
      <c r="C19" s="13"/>
      <c r="D19" s="13"/>
      <c r="E19" s="14">
        <f>SUM(E18:E18)</f>
        <v>44.707648899999995</v>
      </c>
      <c r="F19" s="15">
        <f>SUM(F18:F18)</f>
        <v>1.4514407161641341E-2</v>
      </c>
      <c r="G19" s="46"/>
      <c r="H19" s="48"/>
    </row>
    <row r="20" spans="1:8" ht="12.75" customHeight="1" x14ac:dyDescent="0.2">
      <c r="E20" s="10"/>
      <c r="F20" s="11"/>
      <c r="G20" s="27"/>
    </row>
    <row r="21" spans="1:8" ht="12.75" customHeight="1" x14ac:dyDescent="0.2">
      <c r="A21" s="1" t="s">
        <v>181</v>
      </c>
      <c r="B21" s="1"/>
      <c r="E21" s="10"/>
      <c r="F21" s="11"/>
      <c r="G21" s="27"/>
    </row>
    <row r="22" spans="1:8" ht="12.75" customHeight="1" x14ac:dyDescent="0.2">
      <c r="A22" s="1" t="s">
        <v>182</v>
      </c>
      <c r="B22" s="1"/>
      <c r="E22" s="10">
        <v>-1.719921899999818</v>
      </c>
      <c r="F22" s="11">
        <v>-5.5837529722617873E-4</v>
      </c>
      <c r="G22" s="35"/>
    </row>
    <row r="23" spans="1:8" ht="12.75" customHeight="1" x14ac:dyDescent="0.2">
      <c r="A23" s="13" t="s">
        <v>176</v>
      </c>
      <c r="B23" s="13"/>
      <c r="C23" s="13"/>
      <c r="D23" s="13"/>
      <c r="E23" s="14">
        <f>SUM(E22:E22)</f>
        <v>-1.719921899999818</v>
      </c>
      <c r="F23" s="15">
        <f>SUM(F22:F22)</f>
        <v>-5.5837529722617873E-4</v>
      </c>
      <c r="G23" s="28"/>
      <c r="H23" s="29"/>
    </row>
    <row r="24" spans="1:8" ht="12.75" customHeight="1" x14ac:dyDescent="0.2">
      <c r="A24" s="16" t="s">
        <v>183</v>
      </c>
      <c r="B24" s="16"/>
      <c r="C24" s="16"/>
      <c r="D24" s="16"/>
      <c r="E24" s="17">
        <f>SUM(E12,E16,E19,E23)</f>
        <v>3080.2256270000003</v>
      </c>
      <c r="F24" s="34">
        <f>SUM(F12,F16,F19,F23)</f>
        <v>0.99995603186441528</v>
      </c>
      <c r="G24" s="30"/>
      <c r="H24" s="31"/>
    </row>
    <row r="25" spans="1:8" ht="12.75" customHeight="1" x14ac:dyDescent="0.2"/>
    <row r="26" spans="1:8" ht="12.75" customHeight="1" x14ac:dyDescent="0.2">
      <c r="A26" s="1" t="s">
        <v>184</v>
      </c>
      <c r="B26" s="1"/>
    </row>
    <row r="27" spans="1:8" ht="12.75" customHeight="1" x14ac:dyDescent="0.2">
      <c r="A27" s="1" t="s">
        <v>586</v>
      </c>
      <c r="B27" s="1"/>
      <c r="E27" s="10"/>
    </row>
    <row r="28" spans="1:8" ht="12.75" customHeight="1" x14ac:dyDescent="0.2">
      <c r="A28" s="1"/>
      <c r="B28" s="1"/>
    </row>
    <row r="29" spans="1:8" ht="12.75" customHeight="1" x14ac:dyDescent="0.2">
      <c r="A29" s="1"/>
      <c r="B29" s="1"/>
    </row>
    <row r="30" spans="1:8" ht="12.75" customHeight="1" x14ac:dyDescent="0.2">
      <c r="A30" s="1"/>
      <c r="B30" s="1"/>
    </row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sqref="A1:F1"/>
    </sheetView>
  </sheetViews>
  <sheetFormatPr defaultColWidth="9.140625" defaultRowHeight="12.75" x14ac:dyDescent="0.2"/>
  <cols>
    <col min="1" max="1" width="66.140625" customWidth="1"/>
    <col min="2" max="2" width="15.85546875" customWidth="1"/>
    <col min="3" max="4" width="22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customWidth="1"/>
    <col min="11" max="11" width="14.7109375" style="24" customWidth="1"/>
  </cols>
  <sheetData>
    <row r="1" spans="1:11" ht="18.75" x14ac:dyDescent="0.2">
      <c r="A1" s="63" t="s">
        <v>248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9</v>
      </c>
      <c r="B9" t="s">
        <v>11</v>
      </c>
      <c r="C9" t="s">
        <v>10</v>
      </c>
      <c r="D9" s="39">
        <v>275634</v>
      </c>
      <c r="E9" s="10">
        <v>3031.5605489999998</v>
      </c>
      <c r="F9" s="11">
        <v>7.6607133282890955E-2</v>
      </c>
      <c r="G9" s="35"/>
    </row>
    <row r="10" spans="1:11" ht="12.75" customHeight="1" x14ac:dyDescent="0.2">
      <c r="A10" t="s">
        <v>16</v>
      </c>
      <c r="B10" t="s">
        <v>18</v>
      </c>
      <c r="C10" t="s">
        <v>17</v>
      </c>
      <c r="D10" s="39">
        <v>112976</v>
      </c>
      <c r="E10" s="10">
        <v>2753.055656</v>
      </c>
      <c r="F10" s="11">
        <v>6.9569351548653111E-2</v>
      </c>
      <c r="G10" s="35"/>
      <c r="I10" s="12"/>
      <c r="J10" s="12"/>
    </row>
    <row r="11" spans="1:11" ht="12.75" customHeight="1" x14ac:dyDescent="0.2">
      <c r="A11" t="s">
        <v>19</v>
      </c>
      <c r="B11" t="s">
        <v>21</v>
      </c>
      <c r="C11" t="s">
        <v>20</v>
      </c>
      <c r="D11" s="39">
        <v>339357</v>
      </c>
      <c r="E11" s="10">
        <v>2693.4765090000001</v>
      </c>
      <c r="F11" s="11">
        <v>6.8063794400333735E-2</v>
      </c>
      <c r="G11" s="35"/>
      <c r="I11" s="11"/>
      <c r="J11" s="11"/>
    </row>
    <row r="12" spans="1:11" ht="12.75" customHeight="1" x14ac:dyDescent="0.2">
      <c r="A12" t="s">
        <v>22</v>
      </c>
      <c r="B12" t="s">
        <v>24</v>
      </c>
      <c r="C12" t="s">
        <v>10</v>
      </c>
      <c r="D12" s="39">
        <v>333231</v>
      </c>
      <c r="E12" s="10">
        <v>2345.7796250000001</v>
      </c>
      <c r="F12" s="11">
        <v>5.9277540223942597E-2</v>
      </c>
      <c r="G12" s="35"/>
      <c r="I12" s="11"/>
      <c r="J12" s="11"/>
      <c r="K12" s="11"/>
    </row>
    <row r="13" spans="1:11" ht="12.75" customHeight="1" x14ac:dyDescent="0.2">
      <c r="A13" t="s">
        <v>12</v>
      </c>
      <c r="B13" t="s">
        <v>15</v>
      </c>
      <c r="C13" t="s">
        <v>13</v>
      </c>
      <c r="D13" s="39">
        <v>783600</v>
      </c>
      <c r="E13" s="10">
        <v>2339.0459999999998</v>
      </c>
      <c r="F13" s="11">
        <v>5.9107382412639048E-2</v>
      </c>
      <c r="G13" s="35"/>
      <c r="I13" s="11"/>
      <c r="J13" s="11"/>
      <c r="K13" s="11"/>
    </row>
    <row r="14" spans="1:11" ht="12.75" customHeight="1" x14ac:dyDescent="0.2">
      <c r="A14" t="s">
        <v>62</v>
      </c>
      <c r="B14" t="s">
        <v>64</v>
      </c>
      <c r="C14" t="s">
        <v>23</v>
      </c>
      <c r="D14" s="39">
        <v>174365</v>
      </c>
      <c r="E14" s="10">
        <v>2066.0508850000001</v>
      </c>
      <c r="F14" s="11">
        <v>5.2208832038218293E-2</v>
      </c>
      <c r="G14" s="35"/>
      <c r="I14" s="11"/>
      <c r="J14" s="11"/>
      <c r="K14" s="11"/>
    </row>
    <row r="15" spans="1:11" ht="12.75" customHeight="1" x14ac:dyDescent="0.2">
      <c r="A15" t="s">
        <v>230</v>
      </c>
      <c r="B15" t="s">
        <v>231</v>
      </c>
      <c r="C15" t="s">
        <v>81</v>
      </c>
      <c r="D15" s="39">
        <v>491043</v>
      </c>
      <c r="E15" s="10">
        <v>1979.1488119999999</v>
      </c>
      <c r="F15" s="11">
        <v>5.00128281711451E-2</v>
      </c>
      <c r="G15" s="35"/>
      <c r="I15" s="11"/>
      <c r="J15" s="11"/>
      <c r="K15" s="11"/>
    </row>
    <row r="16" spans="1:11" ht="12.75" customHeight="1" x14ac:dyDescent="0.2">
      <c r="A16" t="s">
        <v>30</v>
      </c>
      <c r="B16" t="s">
        <v>32</v>
      </c>
      <c r="C16" t="s">
        <v>10</v>
      </c>
      <c r="D16" s="39">
        <v>85742</v>
      </c>
      <c r="E16" s="10">
        <v>1860.858626</v>
      </c>
      <c r="F16" s="11">
        <v>4.7023650848610959E-2</v>
      </c>
      <c r="G16" s="35"/>
      <c r="I16" s="11"/>
      <c r="J16" s="11"/>
      <c r="K16" s="11"/>
    </row>
    <row r="17" spans="1:11" ht="12.75" customHeight="1" x14ac:dyDescent="0.2">
      <c r="A17" t="s">
        <v>53</v>
      </c>
      <c r="B17" t="s">
        <v>55</v>
      </c>
      <c r="C17" t="s">
        <v>37</v>
      </c>
      <c r="D17" s="39">
        <v>215860</v>
      </c>
      <c r="E17" s="10">
        <v>1820.7791</v>
      </c>
      <c r="F17" s="11">
        <v>4.601084653856348E-2</v>
      </c>
      <c r="G17" s="35"/>
      <c r="I17" s="11"/>
      <c r="J17" s="11"/>
      <c r="K17" s="11"/>
    </row>
    <row r="18" spans="1:11" ht="12.75" customHeight="1" x14ac:dyDescent="0.2">
      <c r="A18" t="s">
        <v>43</v>
      </c>
      <c r="B18" t="s">
        <v>44</v>
      </c>
      <c r="C18" t="s">
        <v>17</v>
      </c>
      <c r="D18" s="39">
        <v>253041</v>
      </c>
      <c r="E18" s="10">
        <v>1661.2141650000001</v>
      </c>
      <c r="F18" s="11">
        <v>4.1978661779181713E-2</v>
      </c>
      <c r="G18" s="35"/>
      <c r="I18" s="11"/>
      <c r="J18" s="11"/>
      <c r="K18" s="11"/>
    </row>
    <row r="19" spans="1:11" ht="12.75" customHeight="1" x14ac:dyDescent="0.2">
      <c r="A19" t="s">
        <v>56</v>
      </c>
      <c r="B19" t="s">
        <v>58</v>
      </c>
      <c r="C19" t="s">
        <v>17</v>
      </c>
      <c r="D19" s="39">
        <v>48467</v>
      </c>
      <c r="E19" s="10">
        <v>1410.1958320000001</v>
      </c>
      <c r="F19" s="11">
        <v>3.5635461773190311E-2</v>
      </c>
      <c r="G19" s="35"/>
      <c r="I19" s="11"/>
      <c r="J19" s="11"/>
      <c r="K19" s="11"/>
    </row>
    <row r="20" spans="1:11" ht="12.75" customHeight="1" x14ac:dyDescent="0.2">
      <c r="A20" t="s">
        <v>249</v>
      </c>
      <c r="B20" t="s">
        <v>250</v>
      </c>
      <c r="C20" t="s">
        <v>54</v>
      </c>
      <c r="D20" s="39">
        <v>29455</v>
      </c>
      <c r="E20" s="10">
        <v>1294.19379</v>
      </c>
      <c r="F20" s="11">
        <v>3.270410554627514E-2</v>
      </c>
      <c r="G20" s="35"/>
      <c r="I20" s="11"/>
      <c r="J20" s="11"/>
      <c r="K20" s="11"/>
    </row>
    <row r="21" spans="1:11" ht="12.75" customHeight="1" x14ac:dyDescent="0.2">
      <c r="A21" t="s">
        <v>208</v>
      </c>
      <c r="B21" t="s">
        <v>209</v>
      </c>
      <c r="C21" t="s">
        <v>54</v>
      </c>
      <c r="D21" s="39">
        <v>31588</v>
      </c>
      <c r="E21" s="10">
        <v>1061.483152</v>
      </c>
      <c r="F21" s="11">
        <v>2.6823538566508511E-2</v>
      </c>
      <c r="G21" s="35"/>
      <c r="I21" s="11"/>
      <c r="J21" s="11"/>
      <c r="K21" s="11"/>
    </row>
    <row r="22" spans="1:11" ht="12.75" customHeight="1" x14ac:dyDescent="0.2">
      <c r="A22" t="s">
        <v>28</v>
      </c>
      <c r="B22" t="s">
        <v>29</v>
      </c>
      <c r="C22" t="s">
        <v>23</v>
      </c>
      <c r="D22" s="39">
        <v>56724</v>
      </c>
      <c r="E22" s="10">
        <v>1032.036456</v>
      </c>
      <c r="F22" s="11">
        <v>2.6079424461330276E-2</v>
      </c>
      <c r="G22" s="35"/>
      <c r="I22" s="11"/>
      <c r="J22" s="11"/>
      <c r="K22" s="11"/>
    </row>
    <row r="23" spans="1:11" ht="12.75" customHeight="1" x14ac:dyDescent="0.2">
      <c r="A23" t="s">
        <v>49</v>
      </c>
      <c r="B23" t="s">
        <v>50</v>
      </c>
      <c r="C23" t="s">
        <v>47</v>
      </c>
      <c r="D23" s="39">
        <v>327411</v>
      </c>
      <c r="E23" s="10">
        <v>1005.806592</v>
      </c>
      <c r="F23" s="11">
        <v>2.5416599274446599E-2</v>
      </c>
      <c r="G23" s="35"/>
      <c r="I23" s="11"/>
      <c r="J23" s="11"/>
      <c r="K23" s="11"/>
    </row>
    <row r="24" spans="1:11" ht="12.75" customHeight="1" x14ac:dyDescent="0.2">
      <c r="A24" t="s">
        <v>36</v>
      </c>
      <c r="B24" t="s">
        <v>38</v>
      </c>
      <c r="C24" t="s">
        <v>13</v>
      </c>
      <c r="D24" s="39">
        <v>46289</v>
      </c>
      <c r="E24" s="10">
        <v>924.02101800000003</v>
      </c>
      <c r="F24" s="11">
        <v>2.3349888658984061E-2</v>
      </c>
      <c r="G24" s="35"/>
      <c r="I24" s="11"/>
      <c r="J24" s="11"/>
      <c r="K24" s="11"/>
    </row>
    <row r="25" spans="1:11" ht="12.75" customHeight="1" x14ac:dyDescent="0.2">
      <c r="A25" t="s">
        <v>187</v>
      </c>
      <c r="B25" t="s">
        <v>189</v>
      </c>
      <c r="C25" t="s">
        <v>188</v>
      </c>
      <c r="D25" s="39">
        <v>55122</v>
      </c>
      <c r="E25" s="10">
        <v>919.37983799999995</v>
      </c>
      <c r="F25" s="11">
        <v>2.3232606655506621E-2</v>
      </c>
      <c r="G25" s="35"/>
      <c r="I25" s="11"/>
      <c r="J25" s="11"/>
      <c r="K25" s="11"/>
    </row>
    <row r="26" spans="1:11" ht="12.75" customHeight="1" x14ac:dyDescent="0.2">
      <c r="A26" t="s">
        <v>113</v>
      </c>
      <c r="B26" t="s">
        <v>114</v>
      </c>
      <c r="C26" t="s">
        <v>20</v>
      </c>
      <c r="D26" s="39">
        <v>242112</v>
      </c>
      <c r="E26" s="10">
        <v>841.33920000000001</v>
      </c>
      <c r="F26" s="11">
        <v>2.1260530076425949E-2</v>
      </c>
      <c r="G26" s="35"/>
      <c r="I26" s="11"/>
      <c r="J26" s="11"/>
      <c r="K26" s="11"/>
    </row>
    <row r="27" spans="1:11" ht="12.75" customHeight="1" x14ac:dyDescent="0.2">
      <c r="A27" t="s">
        <v>33</v>
      </c>
      <c r="B27" t="s">
        <v>35</v>
      </c>
      <c r="C27" t="s">
        <v>34</v>
      </c>
      <c r="D27" s="39">
        <v>53463</v>
      </c>
      <c r="E27" s="10">
        <v>787.964426</v>
      </c>
      <c r="F27" s="11">
        <v>1.9911756611514963E-2</v>
      </c>
      <c r="G27" s="35"/>
      <c r="I27" s="11"/>
      <c r="J27" s="11"/>
      <c r="K27" s="11"/>
    </row>
    <row r="28" spans="1:11" ht="12.75" customHeight="1" x14ac:dyDescent="0.2">
      <c r="A28" t="s">
        <v>201</v>
      </c>
      <c r="B28" t="s">
        <v>203</v>
      </c>
      <c r="C28" t="s">
        <v>34</v>
      </c>
      <c r="D28" s="39">
        <v>38412</v>
      </c>
      <c r="E28" s="10">
        <v>741.69730800000002</v>
      </c>
      <c r="F28" s="11">
        <v>1.8742592671705017E-2</v>
      </c>
      <c r="G28" s="35"/>
      <c r="I28" s="11"/>
      <c r="J28" s="11"/>
    </row>
    <row r="29" spans="1:11" ht="12.75" customHeight="1" x14ac:dyDescent="0.2">
      <c r="A29" t="s">
        <v>117</v>
      </c>
      <c r="B29" t="s">
        <v>118</v>
      </c>
      <c r="C29" t="s">
        <v>34</v>
      </c>
      <c r="D29" s="39">
        <v>263162</v>
      </c>
      <c r="E29" s="10">
        <v>719.616489</v>
      </c>
      <c r="F29" s="11">
        <v>1.8184613302074291E-2</v>
      </c>
      <c r="G29" s="35"/>
      <c r="I29" s="11"/>
      <c r="J29" s="11"/>
    </row>
    <row r="30" spans="1:11" ht="12.75" customHeight="1" x14ac:dyDescent="0.2">
      <c r="A30" t="s">
        <v>25</v>
      </c>
      <c r="B30" t="s">
        <v>27</v>
      </c>
      <c r="C30" t="s">
        <v>26</v>
      </c>
      <c r="D30" s="39">
        <v>129458</v>
      </c>
      <c r="E30" s="10">
        <v>682.30838900000003</v>
      </c>
      <c r="F30" s="11">
        <v>1.7241842559733621E-2</v>
      </c>
      <c r="G30" s="35"/>
    </row>
    <row r="31" spans="1:11" ht="12.75" customHeight="1" x14ac:dyDescent="0.2">
      <c r="A31" t="s">
        <v>251</v>
      </c>
      <c r="B31" t="s">
        <v>252</v>
      </c>
      <c r="C31" t="s">
        <v>10</v>
      </c>
      <c r="D31" s="39">
        <v>146101</v>
      </c>
      <c r="E31" s="10">
        <v>678.71219599999995</v>
      </c>
      <c r="F31" s="11">
        <v>1.7150967239247979E-2</v>
      </c>
      <c r="G31" s="35"/>
    </row>
    <row r="32" spans="1:11" ht="12.75" customHeight="1" x14ac:dyDescent="0.2">
      <c r="A32" t="s">
        <v>253</v>
      </c>
      <c r="B32" t="s">
        <v>254</v>
      </c>
      <c r="C32" t="s">
        <v>37</v>
      </c>
      <c r="D32" s="39">
        <v>248534</v>
      </c>
      <c r="E32" s="10">
        <v>660.35483799999997</v>
      </c>
      <c r="F32" s="11">
        <v>1.6687079235595328E-2</v>
      </c>
      <c r="G32" s="35"/>
    </row>
    <row r="33" spans="1:8" ht="12.75" customHeight="1" x14ac:dyDescent="0.2">
      <c r="A33" t="s">
        <v>121</v>
      </c>
      <c r="B33" t="s">
        <v>122</v>
      </c>
      <c r="C33" t="s">
        <v>63</v>
      </c>
      <c r="D33" s="39">
        <v>190500</v>
      </c>
      <c r="E33" s="10">
        <v>628.74525000000006</v>
      </c>
      <c r="F33" s="11">
        <v>1.5888309136237743E-2</v>
      </c>
      <c r="G33" s="35"/>
    </row>
    <row r="34" spans="1:8" ht="12.75" customHeight="1" x14ac:dyDescent="0.2">
      <c r="A34" t="s">
        <v>95</v>
      </c>
      <c r="B34" t="s">
        <v>97</v>
      </c>
      <c r="C34" t="s">
        <v>69</v>
      </c>
      <c r="D34" s="39">
        <v>173120</v>
      </c>
      <c r="E34" s="10">
        <v>583.4144</v>
      </c>
      <c r="F34" s="11">
        <v>1.4742804564698755E-2</v>
      </c>
      <c r="G34" s="35"/>
    </row>
    <row r="35" spans="1:8" ht="12.75" customHeight="1" x14ac:dyDescent="0.2">
      <c r="A35" t="s">
        <v>127</v>
      </c>
      <c r="B35" t="s">
        <v>128</v>
      </c>
      <c r="C35" t="s">
        <v>34</v>
      </c>
      <c r="D35" s="39">
        <v>340200</v>
      </c>
      <c r="E35" s="10">
        <v>554.52599999999995</v>
      </c>
      <c r="F35" s="11">
        <v>1.4012798525446306E-2</v>
      </c>
      <c r="G35" s="35"/>
    </row>
    <row r="36" spans="1:8" ht="12.75" customHeight="1" x14ac:dyDescent="0.2">
      <c r="A36" t="s">
        <v>39</v>
      </c>
      <c r="B36" t="s">
        <v>42</v>
      </c>
      <c r="C36" t="s">
        <v>40</v>
      </c>
      <c r="D36" s="39">
        <v>316109</v>
      </c>
      <c r="E36" s="10">
        <v>550.97798699999998</v>
      </c>
      <c r="F36" s="11">
        <v>1.392314070717509E-2</v>
      </c>
      <c r="G36" s="35"/>
    </row>
    <row r="37" spans="1:8" ht="12.75" customHeight="1" x14ac:dyDescent="0.2">
      <c r="A37" t="s">
        <v>65</v>
      </c>
      <c r="B37" t="s">
        <v>67</v>
      </c>
      <c r="C37" t="s">
        <v>31</v>
      </c>
      <c r="D37" s="39">
        <v>115016</v>
      </c>
      <c r="E37" s="10">
        <v>470.185408</v>
      </c>
      <c r="F37" s="11">
        <v>1.1881522943755152E-2</v>
      </c>
      <c r="G37" s="35"/>
    </row>
    <row r="38" spans="1:8" ht="12.75" customHeight="1" x14ac:dyDescent="0.2">
      <c r="A38" t="s">
        <v>59</v>
      </c>
      <c r="B38" t="s">
        <v>61</v>
      </c>
      <c r="C38" t="s">
        <v>10</v>
      </c>
      <c r="D38" s="39">
        <v>25851</v>
      </c>
      <c r="E38" s="10">
        <v>341.20734900000002</v>
      </c>
      <c r="F38" s="11">
        <v>8.6222644870369361E-3</v>
      </c>
      <c r="G38" s="35"/>
    </row>
    <row r="39" spans="1:8" ht="12.75" customHeight="1" x14ac:dyDescent="0.2">
      <c r="A39" t="s">
        <v>98</v>
      </c>
      <c r="B39" t="s">
        <v>100</v>
      </c>
      <c r="C39" t="s">
        <v>41</v>
      </c>
      <c r="D39" s="39">
        <v>595524</v>
      </c>
      <c r="E39" s="10">
        <v>188.78110799999999</v>
      </c>
      <c r="F39" s="11">
        <v>4.7704735789025577E-3</v>
      </c>
      <c r="G39" s="35"/>
    </row>
    <row r="40" spans="1:8" ht="12.75" customHeight="1" x14ac:dyDescent="0.2">
      <c r="A40" t="s">
        <v>255</v>
      </c>
      <c r="B40" t="s">
        <v>256</v>
      </c>
      <c r="C40" t="s">
        <v>31</v>
      </c>
      <c r="D40" s="39">
        <v>84204</v>
      </c>
      <c r="E40" s="10">
        <v>184.86988199999999</v>
      </c>
      <c r="F40" s="11">
        <v>4.6716374162600717E-3</v>
      </c>
      <c r="G40" s="35"/>
    </row>
    <row r="41" spans="1:8" ht="12.75" customHeight="1" x14ac:dyDescent="0.2">
      <c r="A41" s="13" t="s">
        <v>176</v>
      </c>
      <c r="B41" s="13"/>
      <c r="C41" s="13"/>
      <c r="D41" s="13"/>
      <c r="E41" s="14">
        <f>SUM(E9:E40)</f>
        <v>38812.786834999999</v>
      </c>
      <c r="F41" s="15">
        <f>SUM(F9:F40)</f>
        <v>0.98079397923623035</v>
      </c>
      <c r="G41" s="43"/>
      <c r="H41" s="29"/>
    </row>
    <row r="42" spans="1:8" ht="12.75" customHeight="1" x14ac:dyDescent="0.2">
      <c r="E42" s="10"/>
      <c r="F42" s="11"/>
      <c r="G42" s="27"/>
    </row>
    <row r="43" spans="1:8" ht="12.75" customHeight="1" x14ac:dyDescent="0.2">
      <c r="A43" s="1" t="s">
        <v>563</v>
      </c>
      <c r="B43" s="1"/>
      <c r="E43" s="10">
        <v>954.74786530000006</v>
      </c>
      <c r="F43" s="41">
        <v>2.4126352017847404E-2</v>
      </c>
      <c r="G43" s="35"/>
      <c r="H43" s="45"/>
    </row>
    <row r="44" spans="1:8" ht="12.75" customHeight="1" x14ac:dyDescent="0.2">
      <c r="A44" s="13" t="s">
        <v>176</v>
      </c>
      <c r="B44" s="13"/>
      <c r="C44" s="13"/>
      <c r="D44" s="13"/>
      <c r="E44" s="14">
        <f>SUM(E43:E43)</f>
        <v>954.74786530000006</v>
      </c>
      <c r="F44" s="19">
        <f>SUM(F43:F43)</f>
        <v>2.4126352017847404E-2</v>
      </c>
      <c r="G44" s="46"/>
      <c r="H44" s="43"/>
    </row>
    <row r="45" spans="1:8" ht="12.75" customHeight="1" x14ac:dyDescent="0.2">
      <c r="E45" s="10"/>
      <c r="F45" s="11"/>
      <c r="G45" s="27"/>
    </row>
    <row r="46" spans="1:8" ht="12.75" customHeight="1" x14ac:dyDescent="0.2">
      <c r="A46" s="1" t="s">
        <v>181</v>
      </c>
      <c r="B46" s="1"/>
      <c r="E46" s="10"/>
      <c r="F46" s="11"/>
      <c r="G46" s="27"/>
    </row>
    <row r="47" spans="1:8" ht="12.75" customHeight="1" x14ac:dyDescent="0.2">
      <c r="A47" s="1" t="s">
        <v>182</v>
      </c>
      <c r="B47" s="1"/>
      <c r="E47" s="10">
        <v>-194.71139930000231</v>
      </c>
      <c r="F47" s="11">
        <v>-4.9203312540776435E-3</v>
      </c>
      <c r="G47" s="44"/>
    </row>
    <row r="48" spans="1:8" ht="12.75" customHeight="1" x14ac:dyDescent="0.2">
      <c r="A48" s="13" t="s">
        <v>176</v>
      </c>
      <c r="B48" s="13"/>
      <c r="C48" s="13"/>
      <c r="D48" s="13"/>
      <c r="E48" s="14">
        <f>SUM(E47:E47)</f>
        <v>-194.71139930000231</v>
      </c>
      <c r="F48" s="15">
        <f>SUM(F47:F47)</f>
        <v>-4.9203312540776435E-3</v>
      </c>
      <c r="G48" s="28"/>
      <c r="H48" s="29"/>
    </row>
    <row r="49" spans="1:8" ht="12.75" customHeight="1" x14ac:dyDescent="0.2">
      <c r="A49" s="16" t="s">
        <v>183</v>
      </c>
      <c r="B49" s="16"/>
      <c r="C49" s="16"/>
      <c r="D49" s="16"/>
      <c r="E49" s="17">
        <f>SUM(E41,E44,E48)</f>
        <v>39572.823300999997</v>
      </c>
      <c r="F49" s="34">
        <f>SUM(F41,F44,F48)</f>
        <v>1.0000000000000002</v>
      </c>
      <c r="G49" s="30"/>
      <c r="H49" s="31"/>
    </row>
    <row r="50" spans="1:8" ht="12.75" customHeight="1" x14ac:dyDescent="0.2"/>
    <row r="51" spans="1:8" ht="12.75" customHeight="1" x14ac:dyDescent="0.2">
      <c r="A51" s="1" t="s">
        <v>586</v>
      </c>
      <c r="B51" s="1"/>
    </row>
    <row r="52" spans="1:8" ht="12.75" customHeight="1" x14ac:dyDescent="0.2">
      <c r="A52" s="1"/>
      <c r="B52" s="1"/>
      <c r="E52" s="10"/>
    </row>
    <row r="53" spans="1:8" ht="12.75" customHeight="1" x14ac:dyDescent="0.2">
      <c r="A53" s="1"/>
      <c r="B53" s="1"/>
    </row>
    <row r="54" spans="1:8" ht="12.75" customHeight="1" x14ac:dyDescent="0.2">
      <c r="A54" s="1"/>
      <c r="B54" s="1"/>
    </row>
    <row r="55" spans="1:8" ht="12.75" customHeight="1" x14ac:dyDescent="0.2">
      <c r="A55" s="1"/>
      <c r="B55" s="1"/>
    </row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/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A51" workbookViewId="0">
      <selection activeCell="A64" sqref="A64"/>
    </sheetView>
  </sheetViews>
  <sheetFormatPr defaultColWidth="9.140625" defaultRowHeight="12.75" x14ac:dyDescent="0.2"/>
  <cols>
    <col min="1" max="1" width="47.5703125" customWidth="1"/>
    <col min="2" max="2" width="14.85546875" customWidth="1"/>
    <col min="3" max="4" width="22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style="41" customWidth="1"/>
    <col min="11" max="11" width="14.7109375" style="24" customWidth="1"/>
  </cols>
  <sheetData>
    <row r="1" spans="1:11" ht="18.75" x14ac:dyDescent="0.2">
      <c r="A1" s="63" t="s">
        <v>257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12</v>
      </c>
      <c r="B9" t="s">
        <v>15</v>
      </c>
      <c r="C9" t="s">
        <v>13</v>
      </c>
      <c r="D9" s="39">
        <v>169500</v>
      </c>
      <c r="E9" s="10">
        <v>505.95749999999998</v>
      </c>
      <c r="F9" s="11">
        <v>4.5344315895384221E-2</v>
      </c>
      <c r="G9" s="35"/>
    </row>
    <row r="10" spans="1:11" ht="12.75" customHeight="1" x14ac:dyDescent="0.2">
      <c r="A10" t="s">
        <v>258</v>
      </c>
      <c r="B10" t="s">
        <v>259</v>
      </c>
      <c r="C10" t="s">
        <v>10</v>
      </c>
      <c r="D10" s="39">
        <v>32400</v>
      </c>
      <c r="E10" s="10">
        <v>445.64580000000001</v>
      </c>
      <c r="F10" s="11">
        <v>3.9939133094481688E-2</v>
      </c>
      <c r="G10" s="35"/>
      <c r="I10" s="12"/>
      <c r="J10" s="42"/>
    </row>
    <row r="11" spans="1:11" ht="12.75" customHeight="1" x14ac:dyDescent="0.2">
      <c r="A11" t="s">
        <v>110</v>
      </c>
      <c r="B11" t="s">
        <v>112</v>
      </c>
      <c r="C11" t="s">
        <v>10</v>
      </c>
      <c r="D11" s="39">
        <v>120000</v>
      </c>
      <c r="E11" s="10">
        <v>404.64</v>
      </c>
      <c r="F11" s="11">
        <v>3.626416049551251E-2</v>
      </c>
      <c r="G11" s="35"/>
      <c r="I11" s="11"/>
      <c r="K11" s="11"/>
    </row>
    <row r="12" spans="1:11" ht="12.75" customHeight="1" x14ac:dyDescent="0.2">
      <c r="A12" t="s">
        <v>127</v>
      </c>
      <c r="B12" t="s">
        <v>128</v>
      </c>
      <c r="C12" t="s">
        <v>34</v>
      </c>
      <c r="D12" s="39">
        <v>243000</v>
      </c>
      <c r="E12" s="10">
        <v>396.09</v>
      </c>
      <c r="F12" s="11">
        <v>3.5497902655860891E-2</v>
      </c>
      <c r="G12" s="35"/>
      <c r="I12" s="11"/>
      <c r="K12" s="11"/>
    </row>
    <row r="13" spans="1:11" ht="12.75" customHeight="1" x14ac:dyDescent="0.2">
      <c r="A13" t="s">
        <v>9</v>
      </c>
      <c r="B13" t="s">
        <v>11</v>
      </c>
      <c r="C13" t="s">
        <v>10</v>
      </c>
      <c r="D13" s="39">
        <v>34950</v>
      </c>
      <c r="E13" s="10">
        <v>384.39757500000002</v>
      </c>
      <c r="F13" s="11">
        <v>3.4450018173897312E-2</v>
      </c>
      <c r="G13" s="35"/>
      <c r="I13" s="11"/>
      <c r="K13" s="11"/>
    </row>
    <row r="14" spans="1:11" ht="12.75" customHeight="1" x14ac:dyDescent="0.2">
      <c r="A14" t="s">
        <v>65</v>
      </c>
      <c r="B14" t="s">
        <v>67</v>
      </c>
      <c r="C14" t="s">
        <v>31</v>
      </c>
      <c r="D14" s="39">
        <v>87000</v>
      </c>
      <c r="E14" s="10">
        <v>355.65600000000001</v>
      </c>
      <c r="F14" s="11">
        <v>3.1874175230308416E-2</v>
      </c>
      <c r="G14" s="35"/>
      <c r="I14" s="11"/>
      <c r="K14" s="11"/>
    </row>
    <row r="15" spans="1:11" ht="12.75" customHeight="1" x14ac:dyDescent="0.2">
      <c r="A15" t="s">
        <v>125</v>
      </c>
      <c r="B15" t="s">
        <v>126</v>
      </c>
      <c r="C15" t="s">
        <v>17</v>
      </c>
      <c r="D15" s="39">
        <v>123000</v>
      </c>
      <c r="E15" s="10">
        <v>343.7235</v>
      </c>
      <c r="F15" s="11">
        <v>3.0804775034794622E-2</v>
      </c>
      <c r="G15" s="35"/>
      <c r="I15" s="11"/>
      <c r="K15" s="11"/>
    </row>
    <row r="16" spans="1:11" ht="12.75" customHeight="1" x14ac:dyDescent="0.2">
      <c r="A16" t="s">
        <v>260</v>
      </c>
      <c r="B16" t="s">
        <v>261</v>
      </c>
      <c r="C16" t="s">
        <v>37</v>
      </c>
      <c r="D16" s="39">
        <v>39000</v>
      </c>
      <c r="E16" s="10">
        <v>335.12700000000001</v>
      </c>
      <c r="F16" s="11">
        <v>3.0034349827944895E-2</v>
      </c>
      <c r="G16" s="35"/>
      <c r="I16" s="11"/>
      <c r="K16" s="11"/>
    </row>
    <row r="17" spans="1:11" ht="12.75" customHeight="1" x14ac:dyDescent="0.2">
      <c r="A17" t="s">
        <v>262</v>
      </c>
      <c r="B17" t="s">
        <v>263</v>
      </c>
      <c r="C17" t="s">
        <v>13</v>
      </c>
      <c r="D17" s="39">
        <v>15900</v>
      </c>
      <c r="E17" s="10">
        <v>293.49015000000003</v>
      </c>
      <c r="F17" s="11">
        <v>2.6302822023161435E-2</v>
      </c>
      <c r="G17" s="35"/>
      <c r="I17" s="11"/>
      <c r="K17" s="11"/>
    </row>
    <row r="18" spans="1:11" ht="12.75" customHeight="1" x14ac:dyDescent="0.2">
      <c r="A18" t="s">
        <v>30</v>
      </c>
      <c r="B18" t="s">
        <v>32</v>
      </c>
      <c r="C18" t="s">
        <v>10</v>
      </c>
      <c r="D18" s="39">
        <v>13350</v>
      </c>
      <c r="E18" s="10">
        <v>289.73505</v>
      </c>
      <c r="F18" s="11">
        <v>2.5966286957234439E-2</v>
      </c>
      <c r="G18" s="35"/>
      <c r="I18" s="11"/>
      <c r="K18" s="11"/>
    </row>
    <row r="19" spans="1:11" ht="12.75" customHeight="1" x14ac:dyDescent="0.2">
      <c r="A19" t="s">
        <v>264</v>
      </c>
      <c r="B19" t="s">
        <v>265</v>
      </c>
      <c r="C19" t="s">
        <v>26</v>
      </c>
      <c r="D19" s="39">
        <v>205200</v>
      </c>
      <c r="E19" s="10">
        <v>274.35239999999999</v>
      </c>
      <c r="F19" s="11">
        <v>2.458768155874122E-2</v>
      </c>
      <c r="G19" s="35"/>
      <c r="I19" s="11"/>
      <c r="K19" s="11"/>
    </row>
    <row r="20" spans="1:11" ht="12.75" customHeight="1" x14ac:dyDescent="0.2">
      <c r="A20" t="s">
        <v>101</v>
      </c>
      <c r="B20" t="s">
        <v>103</v>
      </c>
      <c r="C20" t="s">
        <v>54</v>
      </c>
      <c r="D20" s="39">
        <v>91800</v>
      </c>
      <c r="E20" s="10">
        <v>273.60989999999998</v>
      </c>
      <c r="F20" s="11">
        <v>2.4521138114771471E-2</v>
      </c>
      <c r="G20" s="35"/>
      <c r="I20" s="11"/>
      <c r="K20" s="11"/>
    </row>
    <row r="21" spans="1:11" ht="12.75" customHeight="1" x14ac:dyDescent="0.2">
      <c r="A21" t="s">
        <v>43</v>
      </c>
      <c r="B21" t="s">
        <v>44</v>
      </c>
      <c r="C21" t="s">
        <v>17</v>
      </c>
      <c r="D21" s="39">
        <v>40500</v>
      </c>
      <c r="E21" s="10">
        <v>265.88249999999999</v>
      </c>
      <c r="F21" s="11">
        <v>2.3828602345166334E-2</v>
      </c>
      <c r="G21" s="35"/>
      <c r="I21" s="11"/>
      <c r="K21" s="11"/>
    </row>
    <row r="22" spans="1:11" ht="12.75" customHeight="1" x14ac:dyDescent="0.2">
      <c r="A22" t="s">
        <v>77</v>
      </c>
      <c r="B22" t="s">
        <v>79</v>
      </c>
      <c r="C22" t="s">
        <v>10</v>
      </c>
      <c r="D22" s="39">
        <v>33000</v>
      </c>
      <c r="E22" s="10">
        <v>251.65799999999999</v>
      </c>
      <c r="F22" s="11">
        <v>2.2553791276145926E-2</v>
      </c>
      <c r="G22" s="35"/>
      <c r="I22" s="11"/>
      <c r="K22" s="11"/>
    </row>
    <row r="23" spans="1:11" ht="12.75" customHeight="1" x14ac:dyDescent="0.2">
      <c r="A23" t="s">
        <v>266</v>
      </c>
      <c r="B23" t="s">
        <v>267</v>
      </c>
      <c r="C23" t="s">
        <v>13</v>
      </c>
      <c r="D23" s="39">
        <v>17400</v>
      </c>
      <c r="E23" s="10">
        <v>250.74270000000001</v>
      </c>
      <c r="F23" s="11">
        <v>2.2471761357943223E-2</v>
      </c>
      <c r="G23" s="35"/>
      <c r="I23" s="11"/>
      <c r="K23" s="11"/>
    </row>
    <row r="24" spans="1:11" ht="12.75" customHeight="1" x14ac:dyDescent="0.2">
      <c r="A24" t="s">
        <v>194</v>
      </c>
      <c r="B24" t="s">
        <v>195</v>
      </c>
      <c r="C24" t="s">
        <v>63</v>
      </c>
      <c r="D24" s="39">
        <v>93982</v>
      </c>
      <c r="E24" s="10">
        <v>249.00530900000001</v>
      </c>
      <c r="F24" s="11">
        <v>2.2316054986681214E-2</v>
      </c>
      <c r="G24" s="35"/>
      <c r="I24" s="11"/>
      <c r="K24" s="11"/>
    </row>
    <row r="25" spans="1:11" ht="12.75" customHeight="1" x14ac:dyDescent="0.2">
      <c r="A25" t="s">
        <v>268</v>
      </c>
      <c r="B25" t="s">
        <v>269</v>
      </c>
      <c r="C25" t="s">
        <v>41</v>
      </c>
      <c r="D25" s="39">
        <v>162000</v>
      </c>
      <c r="E25" s="10">
        <v>245.99700000000001</v>
      </c>
      <c r="F25" s="11">
        <v>2.2046447927576592E-2</v>
      </c>
      <c r="G25" s="35"/>
      <c r="I25" s="11"/>
      <c r="K25" s="11"/>
    </row>
    <row r="26" spans="1:11" ht="12.75" customHeight="1" x14ac:dyDescent="0.2">
      <c r="A26" t="s">
        <v>270</v>
      </c>
      <c r="B26" t="s">
        <v>271</v>
      </c>
      <c r="C26" t="s">
        <v>84</v>
      </c>
      <c r="D26" s="39">
        <v>348186</v>
      </c>
      <c r="E26" s="10">
        <v>236.940573</v>
      </c>
      <c r="F26" s="11">
        <v>2.1234803695064003E-2</v>
      </c>
      <c r="G26" s="35"/>
      <c r="I26" s="11"/>
      <c r="K26" s="11"/>
    </row>
    <row r="27" spans="1:11" ht="12.75" customHeight="1" x14ac:dyDescent="0.2">
      <c r="A27" t="s">
        <v>272</v>
      </c>
      <c r="B27" t="s">
        <v>274</v>
      </c>
      <c r="C27" t="s">
        <v>31</v>
      </c>
      <c r="D27" s="39">
        <v>46500</v>
      </c>
      <c r="E27" s="10">
        <v>229.91925000000001</v>
      </c>
      <c r="F27" s="11">
        <v>2.0605547111031696E-2</v>
      </c>
      <c r="G27" s="35"/>
      <c r="I27" s="11"/>
      <c r="K27" s="11"/>
    </row>
    <row r="28" spans="1:11" ht="12.75" customHeight="1" x14ac:dyDescent="0.2">
      <c r="A28" t="s">
        <v>201</v>
      </c>
      <c r="B28" t="s">
        <v>203</v>
      </c>
      <c r="C28" t="s">
        <v>34</v>
      </c>
      <c r="D28" s="39">
        <v>11880</v>
      </c>
      <c r="E28" s="10">
        <v>229.39091999999999</v>
      </c>
      <c r="F28" s="11">
        <v>2.0558197753789222E-2</v>
      </c>
      <c r="G28" s="35"/>
      <c r="I28" s="11"/>
      <c r="K28" s="11"/>
    </row>
    <row r="29" spans="1:11" ht="12.75" customHeight="1" x14ac:dyDescent="0.2">
      <c r="A29" t="s">
        <v>275</v>
      </c>
      <c r="B29" t="s">
        <v>277</v>
      </c>
      <c r="C29" t="s">
        <v>13</v>
      </c>
      <c r="D29" s="39">
        <v>135000</v>
      </c>
      <c r="E29" s="10">
        <v>224.0325</v>
      </c>
      <c r="F29" s="11">
        <v>2.0077971866871557E-2</v>
      </c>
      <c r="G29" s="35"/>
      <c r="I29" s="11"/>
      <c r="K29" s="11"/>
    </row>
    <row r="30" spans="1:11" ht="12.75" customHeight="1" x14ac:dyDescent="0.2">
      <c r="A30" t="s">
        <v>86</v>
      </c>
      <c r="B30" t="s">
        <v>88</v>
      </c>
      <c r="C30" t="s">
        <v>47</v>
      </c>
      <c r="D30" s="39">
        <v>63600</v>
      </c>
      <c r="E30" s="10">
        <v>208.0992</v>
      </c>
      <c r="F30" s="11">
        <v>1.8650016774880776E-2</v>
      </c>
      <c r="G30" s="35"/>
      <c r="I30" s="11"/>
      <c r="K30" s="11"/>
    </row>
    <row r="31" spans="1:11" ht="12.75" customHeight="1" x14ac:dyDescent="0.2">
      <c r="A31" t="s">
        <v>278</v>
      </c>
      <c r="B31" t="s">
        <v>279</v>
      </c>
      <c r="C31" t="s">
        <v>75</v>
      </c>
      <c r="D31" s="39">
        <v>42000</v>
      </c>
      <c r="E31" s="10">
        <v>203.84700000000001</v>
      </c>
      <c r="F31" s="11">
        <v>1.8268931209294039E-2</v>
      </c>
      <c r="G31" s="35"/>
      <c r="I31" s="11"/>
    </row>
    <row r="32" spans="1:11" ht="12.75" customHeight="1" x14ac:dyDescent="0.2">
      <c r="A32" t="s">
        <v>280</v>
      </c>
      <c r="B32" t="s">
        <v>281</v>
      </c>
      <c r="C32" t="s">
        <v>20</v>
      </c>
      <c r="D32" s="39">
        <v>66375</v>
      </c>
      <c r="E32" s="10">
        <v>190.46306300000001</v>
      </c>
      <c r="F32" s="11">
        <v>1.7069452068749779E-2</v>
      </c>
      <c r="G32" s="35"/>
      <c r="I32" s="11"/>
    </row>
    <row r="33" spans="1:9" ht="12.75" customHeight="1" x14ac:dyDescent="0.2">
      <c r="A33" t="s">
        <v>104</v>
      </c>
      <c r="B33" t="s">
        <v>106</v>
      </c>
      <c r="C33" t="s">
        <v>10</v>
      </c>
      <c r="D33" s="39">
        <v>78000</v>
      </c>
      <c r="E33" s="10">
        <v>189.267</v>
      </c>
      <c r="F33" s="11">
        <v>1.6962259945888115E-2</v>
      </c>
      <c r="G33" s="35"/>
      <c r="I33" s="11"/>
    </row>
    <row r="34" spans="1:9" ht="12.75" customHeight="1" x14ac:dyDescent="0.2">
      <c r="A34" t="s">
        <v>282</v>
      </c>
      <c r="B34" t="s">
        <v>283</v>
      </c>
      <c r="C34" t="s">
        <v>37</v>
      </c>
      <c r="D34" s="39">
        <v>75600</v>
      </c>
      <c r="E34" s="10">
        <v>174.37139999999999</v>
      </c>
      <c r="F34" s="11">
        <v>1.5627304358015053E-2</v>
      </c>
      <c r="G34" s="35"/>
    </row>
    <row r="35" spans="1:9" ht="12.75" customHeight="1" x14ac:dyDescent="0.2">
      <c r="A35" t="s">
        <v>59</v>
      </c>
      <c r="B35" t="s">
        <v>61</v>
      </c>
      <c r="C35" t="s">
        <v>10</v>
      </c>
      <c r="D35" s="39">
        <v>12900</v>
      </c>
      <c r="E35" s="10">
        <v>170.2671</v>
      </c>
      <c r="F35" s="11">
        <v>1.5259473708742286E-2</v>
      </c>
      <c r="G35" s="35"/>
      <c r="I35" s="11"/>
    </row>
    <row r="36" spans="1:9" ht="12.75" customHeight="1" x14ac:dyDescent="0.2">
      <c r="A36" t="s">
        <v>284</v>
      </c>
      <c r="B36" t="s">
        <v>285</v>
      </c>
      <c r="C36" t="s">
        <v>17</v>
      </c>
      <c r="D36" s="39">
        <v>150000</v>
      </c>
      <c r="E36" s="10">
        <v>163.5</v>
      </c>
      <c r="F36" s="11">
        <v>1.4653000793338018E-2</v>
      </c>
      <c r="G36" s="35"/>
    </row>
    <row r="37" spans="1:9" ht="12.75" customHeight="1" x14ac:dyDescent="0.2">
      <c r="A37" t="s">
        <v>155</v>
      </c>
      <c r="B37" t="s">
        <v>156</v>
      </c>
      <c r="C37" t="s">
        <v>81</v>
      </c>
      <c r="D37" s="39">
        <v>42000</v>
      </c>
      <c r="E37" s="10">
        <v>162.20400000000001</v>
      </c>
      <c r="F37" s="11">
        <v>1.4536852236590826E-2</v>
      </c>
      <c r="G37" s="35"/>
    </row>
    <row r="38" spans="1:9" ht="12.75" customHeight="1" x14ac:dyDescent="0.2">
      <c r="A38" t="s">
        <v>286</v>
      </c>
      <c r="B38" t="s">
        <v>287</v>
      </c>
      <c r="C38" t="s">
        <v>17</v>
      </c>
      <c r="D38" s="39">
        <v>61500</v>
      </c>
      <c r="E38" s="10">
        <v>160.29974999999999</v>
      </c>
      <c r="F38" s="11">
        <v>1.4366191828268416E-2</v>
      </c>
      <c r="G38" s="35"/>
    </row>
    <row r="39" spans="1:9" ht="12.75" customHeight="1" x14ac:dyDescent="0.2">
      <c r="A39" t="s">
        <v>288</v>
      </c>
      <c r="B39" t="s">
        <v>289</v>
      </c>
      <c r="C39" t="s">
        <v>20</v>
      </c>
      <c r="D39" s="39">
        <v>54000</v>
      </c>
      <c r="E39" s="10">
        <v>159.35400000000001</v>
      </c>
      <c r="F39" s="11">
        <v>1.4281432956706953E-2</v>
      </c>
      <c r="G39" s="35"/>
    </row>
    <row r="40" spans="1:9" ht="12.75" customHeight="1" x14ac:dyDescent="0.2">
      <c r="A40" t="s">
        <v>224</v>
      </c>
      <c r="B40" t="s">
        <v>225</v>
      </c>
      <c r="C40" t="s">
        <v>34</v>
      </c>
      <c r="D40" s="39">
        <v>8550</v>
      </c>
      <c r="E40" s="10">
        <v>156.178575</v>
      </c>
      <c r="F40" s="11">
        <v>1.3996848827996337E-2</v>
      </c>
      <c r="G40" s="35"/>
    </row>
    <row r="41" spans="1:9" ht="12.75" customHeight="1" x14ac:dyDescent="0.2">
      <c r="A41" t="s">
        <v>290</v>
      </c>
      <c r="B41" t="s">
        <v>291</v>
      </c>
      <c r="C41" t="s">
        <v>31</v>
      </c>
      <c r="D41" s="39">
        <v>66000</v>
      </c>
      <c r="E41" s="10">
        <v>151.73400000000001</v>
      </c>
      <c r="F41" s="11">
        <v>1.3598522461017438E-2</v>
      </c>
      <c r="G41" s="35"/>
    </row>
    <row r="42" spans="1:9" ht="12.75" customHeight="1" x14ac:dyDescent="0.2">
      <c r="A42" t="s">
        <v>292</v>
      </c>
      <c r="B42" t="s">
        <v>293</v>
      </c>
      <c r="C42" t="s">
        <v>75</v>
      </c>
      <c r="D42" s="39">
        <v>70800</v>
      </c>
      <c r="E42" s="10">
        <v>138.768</v>
      </c>
      <c r="F42" s="11">
        <v>1.243649916874575E-2</v>
      </c>
      <c r="G42" s="35"/>
    </row>
    <row r="43" spans="1:9" ht="12.75" customHeight="1" x14ac:dyDescent="0.2">
      <c r="A43" t="s">
        <v>19</v>
      </c>
      <c r="B43" t="s">
        <v>21</v>
      </c>
      <c r="C43" t="s">
        <v>20</v>
      </c>
      <c r="D43" s="39">
        <v>16200</v>
      </c>
      <c r="E43" s="10">
        <v>128.57939999999999</v>
      </c>
      <c r="F43" s="11">
        <v>1.1523388686280896E-2</v>
      </c>
      <c r="G43" s="35"/>
    </row>
    <row r="44" spans="1:9" ht="12.75" customHeight="1" x14ac:dyDescent="0.2">
      <c r="A44" t="s">
        <v>212</v>
      </c>
      <c r="B44" t="s">
        <v>213</v>
      </c>
      <c r="C44" t="s">
        <v>84</v>
      </c>
      <c r="D44" s="39">
        <v>78600</v>
      </c>
      <c r="E44" s="10">
        <v>127.6464</v>
      </c>
      <c r="F44" s="11">
        <v>1.1439772479918911E-2</v>
      </c>
      <c r="G44" s="35"/>
    </row>
    <row r="45" spans="1:9" ht="12.75" customHeight="1" x14ac:dyDescent="0.2">
      <c r="A45" t="s">
        <v>294</v>
      </c>
      <c r="B45" t="s">
        <v>295</v>
      </c>
      <c r="C45" t="s">
        <v>273</v>
      </c>
      <c r="D45" s="39">
        <v>108000</v>
      </c>
      <c r="E45" s="10">
        <v>120.96</v>
      </c>
      <c r="F45" s="11">
        <v>1.0840531963071356E-2</v>
      </c>
      <c r="G45" s="35"/>
    </row>
    <row r="46" spans="1:9" ht="12.75" customHeight="1" x14ac:dyDescent="0.2">
      <c r="A46" t="s">
        <v>296</v>
      </c>
      <c r="B46" t="s">
        <v>297</v>
      </c>
      <c r="C46" t="s">
        <v>10</v>
      </c>
      <c r="D46" s="39">
        <v>108000</v>
      </c>
      <c r="E46" s="10">
        <v>116.80200000000001</v>
      </c>
      <c r="F46" s="11">
        <v>1.0467888676840779E-2</v>
      </c>
      <c r="G46" s="35"/>
    </row>
    <row r="47" spans="1:9" ht="12.75" customHeight="1" x14ac:dyDescent="0.2">
      <c r="A47" t="s">
        <v>135</v>
      </c>
      <c r="B47" t="s">
        <v>136</v>
      </c>
      <c r="C47" t="s">
        <v>37</v>
      </c>
      <c r="D47" s="39">
        <v>60000</v>
      </c>
      <c r="E47" s="10">
        <v>115.47</v>
      </c>
      <c r="F47" s="11">
        <v>1.0348513771295052E-2</v>
      </c>
      <c r="G47" s="35"/>
    </row>
    <row r="48" spans="1:9" ht="12.75" customHeight="1" x14ac:dyDescent="0.2">
      <c r="A48" t="s">
        <v>298</v>
      </c>
      <c r="B48" t="s">
        <v>299</v>
      </c>
      <c r="C48" t="s">
        <v>63</v>
      </c>
      <c r="D48" s="39">
        <v>25364</v>
      </c>
      <c r="E48" s="10">
        <v>115.368154</v>
      </c>
      <c r="F48" s="11">
        <v>1.0339386251302402E-2</v>
      </c>
      <c r="G48" s="35"/>
    </row>
    <row r="49" spans="1:7" ht="12.75" customHeight="1" x14ac:dyDescent="0.2">
      <c r="A49" t="s">
        <v>113</v>
      </c>
      <c r="B49" t="s">
        <v>114</v>
      </c>
      <c r="C49" t="s">
        <v>20</v>
      </c>
      <c r="D49" s="39">
        <v>33000</v>
      </c>
      <c r="E49" s="10">
        <v>114.675</v>
      </c>
      <c r="F49" s="11">
        <v>1.0277265235327446E-2</v>
      </c>
      <c r="G49" s="35"/>
    </row>
    <row r="50" spans="1:7" ht="12.75" customHeight="1" x14ac:dyDescent="0.2">
      <c r="A50" t="s">
        <v>300</v>
      </c>
      <c r="B50" t="s">
        <v>301</v>
      </c>
      <c r="C50" t="s">
        <v>31</v>
      </c>
      <c r="D50" s="39">
        <v>111914</v>
      </c>
      <c r="E50" s="10">
        <v>114.096323</v>
      </c>
      <c r="F50" s="11">
        <v>1.0225403739669424E-2</v>
      </c>
      <c r="G50" s="35"/>
    </row>
    <row r="51" spans="1:7" ht="12.75" customHeight="1" x14ac:dyDescent="0.2">
      <c r="A51" t="s">
        <v>190</v>
      </c>
      <c r="B51" t="s">
        <v>191</v>
      </c>
      <c r="C51" t="s">
        <v>17</v>
      </c>
      <c r="D51" s="39">
        <v>8580</v>
      </c>
      <c r="E51" s="10">
        <v>112.74120000000001</v>
      </c>
      <c r="F51" s="11">
        <v>1.010395653236624E-2</v>
      </c>
      <c r="G51" s="35"/>
    </row>
    <row r="52" spans="1:7" ht="12.75" customHeight="1" x14ac:dyDescent="0.2">
      <c r="A52" t="s">
        <v>302</v>
      </c>
      <c r="B52" t="s">
        <v>303</v>
      </c>
      <c r="C52" t="s">
        <v>10</v>
      </c>
      <c r="D52" s="39">
        <v>24000</v>
      </c>
      <c r="E52" s="10">
        <v>112.488</v>
      </c>
      <c r="F52" s="11">
        <v>1.0081264545816556E-2</v>
      </c>
      <c r="G52" s="35"/>
    </row>
    <row r="53" spans="1:7" ht="12.75" customHeight="1" x14ac:dyDescent="0.2">
      <c r="A53" t="s">
        <v>121</v>
      </c>
      <c r="B53" t="s">
        <v>122</v>
      </c>
      <c r="C53" t="s">
        <v>63</v>
      </c>
      <c r="D53" s="39">
        <v>33000</v>
      </c>
      <c r="E53" s="10">
        <v>108.9165</v>
      </c>
      <c r="F53" s="11">
        <v>9.7611838587620819E-3</v>
      </c>
      <c r="G53" s="35"/>
    </row>
    <row r="54" spans="1:7" ht="12.75" customHeight="1" x14ac:dyDescent="0.2">
      <c r="A54" t="s">
        <v>304</v>
      </c>
      <c r="B54" t="s">
        <v>305</v>
      </c>
      <c r="C54" t="s">
        <v>13</v>
      </c>
      <c r="D54" s="39">
        <v>30264</v>
      </c>
      <c r="E54" s="10">
        <v>106.3023</v>
      </c>
      <c r="F54" s="11">
        <v>9.5268971635086002E-3</v>
      </c>
      <c r="G54" s="35"/>
    </row>
    <row r="55" spans="1:7" ht="12.75" customHeight="1" x14ac:dyDescent="0.2">
      <c r="A55" t="s">
        <v>89</v>
      </c>
      <c r="B55" t="s">
        <v>91</v>
      </c>
      <c r="C55" t="s">
        <v>57</v>
      </c>
      <c r="D55" s="39">
        <v>156600</v>
      </c>
      <c r="E55" s="10">
        <v>105.5484</v>
      </c>
      <c r="F55" s="11">
        <v>9.4593320424193189E-3</v>
      </c>
      <c r="G55" s="35"/>
    </row>
    <row r="56" spans="1:7" ht="12.75" customHeight="1" x14ac:dyDescent="0.2">
      <c r="A56" t="s">
        <v>236</v>
      </c>
      <c r="B56" t="s">
        <v>237</v>
      </c>
      <c r="C56" t="s">
        <v>54</v>
      </c>
      <c r="D56" s="39">
        <v>7500</v>
      </c>
      <c r="E56" s="10">
        <v>103.7925</v>
      </c>
      <c r="F56" s="11">
        <v>9.3019668797708639E-3</v>
      </c>
      <c r="G56" s="35"/>
    </row>
    <row r="57" spans="1:7" ht="12.75" customHeight="1" x14ac:dyDescent="0.2">
      <c r="A57" t="s">
        <v>306</v>
      </c>
      <c r="B57" t="s">
        <v>307</v>
      </c>
      <c r="C57" t="s">
        <v>31</v>
      </c>
      <c r="D57" s="39">
        <v>180000</v>
      </c>
      <c r="E57" s="10">
        <v>102.42</v>
      </c>
      <c r="F57" s="11">
        <v>9.1789623318267888E-3</v>
      </c>
      <c r="G57" s="35"/>
    </row>
    <row r="58" spans="1:7" ht="12.75" customHeight="1" x14ac:dyDescent="0.2">
      <c r="A58" t="s">
        <v>16</v>
      </c>
      <c r="B58" t="s">
        <v>18</v>
      </c>
      <c r="C58" t="s">
        <v>17</v>
      </c>
      <c r="D58" s="39">
        <v>3900</v>
      </c>
      <c r="E58" s="10">
        <v>95.037149999999997</v>
      </c>
      <c r="F58" s="11">
        <v>8.5173054088476096E-3</v>
      </c>
      <c r="G58" s="35"/>
    </row>
    <row r="59" spans="1:7" ht="12.75" customHeight="1" x14ac:dyDescent="0.2">
      <c r="A59" t="s">
        <v>308</v>
      </c>
      <c r="B59" t="s">
        <v>309</v>
      </c>
      <c r="C59" t="s">
        <v>75</v>
      </c>
      <c r="D59" s="39">
        <v>33000</v>
      </c>
      <c r="E59" s="10">
        <v>94.974000000000004</v>
      </c>
      <c r="F59" s="11">
        <v>8.5116458553301834E-3</v>
      </c>
      <c r="G59" s="35"/>
    </row>
    <row r="60" spans="1:7" ht="12.75" customHeight="1" x14ac:dyDescent="0.2">
      <c r="A60" t="s">
        <v>62</v>
      </c>
      <c r="B60" t="s">
        <v>64</v>
      </c>
      <c r="C60" t="s">
        <v>23</v>
      </c>
      <c r="D60" s="39">
        <v>7800</v>
      </c>
      <c r="E60" s="10">
        <v>92.422200000000004</v>
      </c>
      <c r="F60" s="11">
        <v>8.28295149799416E-3</v>
      </c>
      <c r="G60" s="35"/>
    </row>
    <row r="61" spans="1:7" ht="12.75" customHeight="1" x14ac:dyDescent="0.2">
      <c r="A61" t="s">
        <v>310</v>
      </c>
      <c r="B61" t="s">
        <v>311</v>
      </c>
      <c r="C61" t="s">
        <v>23</v>
      </c>
      <c r="D61" s="39">
        <v>4500</v>
      </c>
      <c r="E61" s="10">
        <v>92.254499999999993</v>
      </c>
      <c r="F61" s="11">
        <v>8.267922089840991E-3</v>
      </c>
      <c r="G61" s="35"/>
    </row>
    <row r="62" spans="1:7" ht="12.75" customHeight="1" x14ac:dyDescent="0.2">
      <c r="A62" t="s">
        <v>312</v>
      </c>
      <c r="B62" t="s">
        <v>313</v>
      </c>
      <c r="C62" t="s">
        <v>34</v>
      </c>
      <c r="D62" s="39">
        <v>324000</v>
      </c>
      <c r="E62" s="10">
        <v>92.016000000000005</v>
      </c>
      <c r="F62" s="11">
        <v>8.2465475290507111E-3</v>
      </c>
      <c r="G62" s="35"/>
    </row>
    <row r="63" spans="1:7" ht="12.75" customHeight="1" x14ac:dyDescent="0.2">
      <c r="A63" t="s">
        <v>314</v>
      </c>
      <c r="B63" t="s">
        <v>315</v>
      </c>
      <c r="C63" t="s">
        <v>34</v>
      </c>
      <c r="D63" s="39">
        <v>19500</v>
      </c>
      <c r="E63" s="10">
        <v>75.308999999999997</v>
      </c>
      <c r="F63" s="11">
        <v>6.7492528241314548E-3</v>
      </c>
      <c r="G63" s="35"/>
    </row>
    <row r="64" spans="1:7" ht="12.75" customHeight="1" x14ac:dyDescent="0.2">
      <c r="A64" t="s">
        <v>123</v>
      </c>
      <c r="B64" t="s">
        <v>124</v>
      </c>
      <c r="C64" t="s">
        <v>23</v>
      </c>
      <c r="D64" s="39">
        <v>15000</v>
      </c>
      <c r="E64" s="10">
        <v>68.617500000000007</v>
      </c>
      <c r="F64" s="11">
        <v>6.149555241204108E-3</v>
      </c>
      <c r="G64" s="35"/>
    </row>
    <row r="65" spans="1:8" ht="12.75" customHeight="1" x14ac:dyDescent="0.2">
      <c r="A65" t="s">
        <v>253</v>
      </c>
      <c r="B65" t="s">
        <v>254</v>
      </c>
      <c r="C65" t="s">
        <v>37</v>
      </c>
      <c r="D65" s="39">
        <v>24000</v>
      </c>
      <c r="E65" s="10">
        <v>63.768000000000001</v>
      </c>
      <c r="F65" s="11">
        <v>5.7149391718017053E-3</v>
      </c>
      <c r="G65" s="35"/>
    </row>
    <row r="66" spans="1:8" ht="12.75" customHeight="1" x14ac:dyDescent="0.2">
      <c r="A66" t="s">
        <v>316</v>
      </c>
      <c r="B66" t="s">
        <v>317</v>
      </c>
      <c r="C66" t="s">
        <v>276</v>
      </c>
      <c r="D66" s="39">
        <v>750000</v>
      </c>
      <c r="E66" s="10">
        <v>21.524999999999999</v>
      </c>
      <c r="F66" s="11">
        <v>1.9290877191229408E-3</v>
      </c>
      <c r="G66" s="35"/>
    </row>
    <row r="67" spans="1:8" ht="12.75" customHeight="1" x14ac:dyDescent="0.2">
      <c r="A67" t="s">
        <v>318</v>
      </c>
      <c r="B67" t="s">
        <v>319</v>
      </c>
      <c r="C67" t="s">
        <v>202</v>
      </c>
      <c r="D67" s="39">
        <v>1119</v>
      </c>
      <c r="E67" s="10">
        <v>13.274138000000001</v>
      </c>
      <c r="F67" s="11">
        <v>1.1896388663295311E-3</v>
      </c>
      <c r="G67" s="35"/>
    </row>
    <row r="68" spans="1:8" ht="12.75" customHeight="1" x14ac:dyDescent="0.2">
      <c r="A68" t="s">
        <v>153</v>
      </c>
      <c r="B68" t="s">
        <v>154</v>
      </c>
      <c r="C68" t="s">
        <v>10</v>
      </c>
      <c r="D68" s="39">
        <v>3829</v>
      </c>
      <c r="E68" s="10">
        <v>7.0262149999999997</v>
      </c>
      <c r="F68" s="11">
        <v>6.2969500898570941E-4</v>
      </c>
      <c r="G68" s="35"/>
    </row>
    <row r="69" spans="1:8" ht="12.75" customHeight="1" x14ac:dyDescent="0.2">
      <c r="A69" s="13" t="s">
        <v>176</v>
      </c>
      <c r="B69" s="13"/>
      <c r="C69" s="13"/>
      <c r="D69" s="13"/>
      <c r="E69" s="14">
        <f>SUM(E9:E68)</f>
        <v>11136.376594999994</v>
      </c>
      <c r="F69" s="19">
        <f>SUM(F9:F68)</f>
        <v>0.99805097909141238</v>
      </c>
      <c r="G69" s="35"/>
    </row>
    <row r="70" spans="1:8" ht="12.75" customHeight="1" x14ac:dyDescent="0.2">
      <c r="A70" s="1" t="s">
        <v>597</v>
      </c>
      <c r="E70" s="10"/>
      <c r="F70" s="11"/>
      <c r="G70" s="27"/>
    </row>
    <row r="71" spans="1:8" ht="12.75" customHeight="1" x14ac:dyDescent="0.2">
      <c r="A71" t="s">
        <v>320</v>
      </c>
      <c r="B71" s="2" t="s">
        <v>592</v>
      </c>
      <c r="C71" t="s">
        <v>188</v>
      </c>
      <c r="D71" s="39">
        <v>200000</v>
      </c>
      <c r="E71" s="10">
        <v>0.02</v>
      </c>
      <c r="F71" s="20" t="s">
        <v>594</v>
      </c>
      <c r="G71" s="27"/>
    </row>
    <row r="72" spans="1:8" ht="12.75" customHeight="1" x14ac:dyDescent="0.2">
      <c r="A72" t="s">
        <v>321</v>
      </c>
      <c r="B72" s="2" t="s">
        <v>592</v>
      </c>
      <c r="C72" t="s">
        <v>69</v>
      </c>
      <c r="D72" s="39">
        <v>100000</v>
      </c>
      <c r="E72" s="10">
        <v>0.01</v>
      </c>
      <c r="F72" s="20" t="s">
        <v>594</v>
      </c>
      <c r="G72" s="27"/>
    </row>
    <row r="73" spans="1:8" ht="12.75" customHeight="1" x14ac:dyDescent="0.2">
      <c r="A73" t="s">
        <v>322</v>
      </c>
      <c r="B73" s="2" t="s">
        <v>592</v>
      </c>
      <c r="C73" t="s">
        <v>13</v>
      </c>
      <c r="D73" s="39">
        <v>50000</v>
      </c>
      <c r="E73" s="10">
        <v>5.0000000000000001E-3</v>
      </c>
      <c r="F73" s="20" t="s">
        <v>594</v>
      </c>
      <c r="G73" s="27"/>
    </row>
    <row r="74" spans="1:8" ht="12.75" customHeight="1" x14ac:dyDescent="0.2">
      <c r="A74" t="s">
        <v>617</v>
      </c>
      <c r="B74" s="2" t="s">
        <v>592</v>
      </c>
      <c r="C74" t="s">
        <v>276</v>
      </c>
      <c r="D74" s="39">
        <v>900</v>
      </c>
      <c r="E74" s="10">
        <v>9.0000000000000006E-5</v>
      </c>
      <c r="F74" s="20" t="s">
        <v>594</v>
      </c>
      <c r="G74" s="27"/>
    </row>
    <row r="75" spans="1:8" ht="12.75" customHeight="1" x14ac:dyDescent="0.2">
      <c r="A75" t="s">
        <v>323</v>
      </c>
      <c r="B75" s="2" t="s">
        <v>592</v>
      </c>
      <c r="C75" t="s">
        <v>37</v>
      </c>
      <c r="D75" s="39">
        <v>20</v>
      </c>
      <c r="E75" s="10">
        <v>0</v>
      </c>
      <c r="F75" s="20" t="s">
        <v>594</v>
      </c>
      <c r="G75" s="27"/>
    </row>
    <row r="76" spans="1:8" ht="12.75" customHeight="1" x14ac:dyDescent="0.2">
      <c r="A76" t="s">
        <v>324</v>
      </c>
      <c r="B76" s="2" t="s">
        <v>592</v>
      </c>
      <c r="C76" t="s">
        <v>40</v>
      </c>
      <c r="D76" s="39">
        <v>16500</v>
      </c>
      <c r="E76" s="10">
        <v>0</v>
      </c>
      <c r="F76" s="20" t="s">
        <v>594</v>
      </c>
      <c r="G76" s="27"/>
    </row>
    <row r="77" spans="1:8" ht="12.75" customHeight="1" x14ac:dyDescent="0.2">
      <c r="A77" s="13" t="s">
        <v>176</v>
      </c>
      <c r="B77" s="13"/>
      <c r="C77" s="13"/>
      <c r="D77" s="13"/>
      <c r="E77" s="14">
        <f>SUM(E71:E76)</f>
        <v>3.5089999999999996E-2</v>
      </c>
      <c r="F77" s="14">
        <f>SUM(F71:F76)</f>
        <v>0</v>
      </c>
      <c r="G77" s="28"/>
      <c r="H77" s="29"/>
    </row>
    <row r="78" spans="1:8" ht="12.75" customHeight="1" x14ac:dyDescent="0.2">
      <c r="E78" s="10"/>
      <c r="F78" s="11"/>
      <c r="G78" s="27"/>
    </row>
    <row r="79" spans="1:8" ht="12.75" customHeight="1" x14ac:dyDescent="0.2">
      <c r="A79" s="1" t="s">
        <v>563</v>
      </c>
      <c r="E79" s="10">
        <v>74.883112400000002</v>
      </c>
      <c r="F79" s="11">
        <v>6.7110844367267285E-3</v>
      </c>
      <c r="G79" s="35"/>
    </row>
    <row r="80" spans="1:8" ht="12.75" customHeight="1" x14ac:dyDescent="0.2">
      <c r="A80" s="13" t="s">
        <v>176</v>
      </c>
      <c r="B80" s="13"/>
      <c r="C80" s="13"/>
      <c r="D80" s="13"/>
      <c r="E80" s="14">
        <f>SUM(E79:E79)</f>
        <v>74.883112400000002</v>
      </c>
      <c r="F80" s="19">
        <f>SUM(F79:F79)</f>
        <v>6.7110844367267285E-3</v>
      </c>
      <c r="G80" s="27"/>
    </row>
    <row r="81" spans="1:8" ht="12.75" customHeight="1" x14ac:dyDescent="0.2">
      <c r="E81" s="10"/>
      <c r="F81" s="11"/>
      <c r="G81" s="27"/>
    </row>
    <row r="82" spans="1:8" ht="12.75" customHeight="1" x14ac:dyDescent="0.2">
      <c r="A82" s="1" t="s">
        <v>181</v>
      </c>
      <c r="B82" s="1"/>
      <c r="E82" s="10"/>
      <c r="F82" s="11"/>
      <c r="G82" s="27"/>
    </row>
    <row r="83" spans="1:8" ht="12.75" customHeight="1" x14ac:dyDescent="0.2">
      <c r="A83" s="1" t="s">
        <v>182</v>
      </c>
      <c r="B83" s="1"/>
      <c r="E83" s="10">
        <v>-53.170785399994045</v>
      </c>
      <c r="F83" s="11">
        <v>-4.7652083220092864E-3</v>
      </c>
      <c r="G83" s="35"/>
    </row>
    <row r="84" spans="1:8" ht="12.75" customHeight="1" x14ac:dyDescent="0.2">
      <c r="A84" s="13" t="s">
        <v>176</v>
      </c>
      <c r="B84" s="13"/>
      <c r="C84" s="13"/>
      <c r="D84" s="13"/>
      <c r="E84" s="14">
        <f>SUM(E83:E83)</f>
        <v>-53.170785399994045</v>
      </c>
      <c r="F84" s="15">
        <f>SUM(F83:F83)</f>
        <v>-4.7652083220092864E-3</v>
      </c>
      <c r="G84" s="28"/>
      <c r="H84" s="29"/>
    </row>
    <row r="85" spans="1:8" ht="12.75" customHeight="1" x14ac:dyDescent="0.2">
      <c r="A85" s="16" t="s">
        <v>183</v>
      </c>
      <c r="B85" s="16"/>
      <c r="C85" s="16"/>
      <c r="D85" s="16"/>
      <c r="E85" s="17">
        <f>SUM(E69,E77,E80,E84)</f>
        <v>11158.124012</v>
      </c>
      <c r="F85" s="34">
        <f>SUM(F69,F77,F80,F84)</f>
        <v>0.9999968552061298</v>
      </c>
      <c r="G85" s="30"/>
      <c r="H85" s="31"/>
    </row>
    <row r="86" spans="1:8" ht="12.75" customHeight="1" x14ac:dyDescent="0.2"/>
    <row r="87" spans="1:8" ht="12.75" customHeight="1" x14ac:dyDescent="0.2">
      <c r="A87" s="1" t="s">
        <v>586</v>
      </c>
      <c r="B87" s="1"/>
    </row>
    <row r="88" spans="1:8" ht="12.75" customHeight="1" x14ac:dyDescent="0.2">
      <c r="A88" s="1" t="s">
        <v>588</v>
      </c>
      <c r="B88" s="1"/>
    </row>
    <row r="89" spans="1:8" ht="12.75" customHeight="1" x14ac:dyDescent="0.2">
      <c r="A89" s="1" t="s">
        <v>595</v>
      </c>
      <c r="B89" s="1"/>
      <c r="E89" s="10"/>
    </row>
    <row r="90" spans="1:8" ht="12.75" customHeight="1" x14ac:dyDescent="0.2">
      <c r="A90" s="1" t="s">
        <v>587</v>
      </c>
      <c r="B90" s="1"/>
    </row>
    <row r="91" spans="1:8" ht="12.75" customHeight="1" x14ac:dyDescent="0.2">
      <c r="A91" s="1" t="s">
        <v>596</v>
      </c>
      <c r="B91" s="1"/>
    </row>
    <row r="92" spans="1:8" ht="12.75" customHeight="1" x14ac:dyDescent="0.2"/>
    <row r="93" spans="1:8" ht="12.75" customHeight="1" x14ac:dyDescent="0.2"/>
    <row r="94" spans="1:8" ht="12.75" customHeight="1" x14ac:dyDescent="0.2"/>
    <row r="95" spans="1:8" ht="12.75" customHeight="1" x14ac:dyDescent="0.2"/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selection sqref="A1:F1"/>
    </sheetView>
  </sheetViews>
  <sheetFormatPr defaultColWidth="9.140625" defaultRowHeight="12.75" x14ac:dyDescent="0.2"/>
  <cols>
    <col min="1" max="1" width="48.28515625" customWidth="1"/>
    <col min="2" max="2" width="21.85546875" customWidth="1"/>
    <col min="3" max="4" width="22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style="41" customWidth="1"/>
    <col min="11" max="11" width="14.7109375" style="24" customWidth="1"/>
  </cols>
  <sheetData>
    <row r="1" spans="1:11" ht="18.75" x14ac:dyDescent="0.2">
      <c r="A1" s="63" t="s">
        <v>325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326</v>
      </c>
      <c r="B9" t="s">
        <v>327</v>
      </c>
      <c r="C9" t="s">
        <v>13</v>
      </c>
      <c r="D9" s="39">
        <v>33900</v>
      </c>
      <c r="E9" s="10">
        <v>1251.2150999999999</v>
      </c>
      <c r="F9" s="11">
        <v>4.3680765992526141E-2</v>
      </c>
      <c r="G9" s="35"/>
    </row>
    <row r="10" spans="1:11" ht="12.75" customHeight="1" x14ac:dyDescent="0.2">
      <c r="A10" t="s">
        <v>328</v>
      </c>
      <c r="B10" t="s">
        <v>329</v>
      </c>
      <c r="C10" t="s">
        <v>40</v>
      </c>
      <c r="D10" s="39">
        <v>432000</v>
      </c>
      <c r="E10" s="10">
        <v>1079.7840000000001</v>
      </c>
      <c r="F10" s="11">
        <v>3.769599026296426E-2</v>
      </c>
      <c r="G10" s="35"/>
      <c r="I10" s="12"/>
      <c r="J10" s="42"/>
    </row>
    <row r="11" spans="1:11" ht="12.75" customHeight="1" x14ac:dyDescent="0.2">
      <c r="A11" t="s">
        <v>249</v>
      </c>
      <c r="B11" t="s">
        <v>250</v>
      </c>
      <c r="C11" t="s">
        <v>54</v>
      </c>
      <c r="D11" s="39">
        <v>23858</v>
      </c>
      <c r="E11" s="10">
        <v>1048.272804</v>
      </c>
      <c r="F11" s="11">
        <v>3.6595913083092763E-2</v>
      </c>
      <c r="G11" s="35"/>
      <c r="I11" s="11"/>
      <c r="K11" s="11"/>
    </row>
    <row r="12" spans="1:11" ht="12.75" customHeight="1" x14ac:dyDescent="0.2">
      <c r="A12" t="s">
        <v>62</v>
      </c>
      <c r="B12" t="s">
        <v>64</v>
      </c>
      <c r="C12" t="s">
        <v>23</v>
      </c>
      <c r="D12" s="39">
        <v>79500</v>
      </c>
      <c r="E12" s="10">
        <v>941.99549999999999</v>
      </c>
      <c r="F12" s="11">
        <v>3.2885700469497743E-2</v>
      </c>
      <c r="G12" s="35"/>
      <c r="I12" s="11"/>
      <c r="K12" s="11"/>
    </row>
    <row r="13" spans="1:11" ht="12.75" customHeight="1" x14ac:dyDescent="0.2">
      <c r="A13" t="s">
        <v>9</v>
      </c>
      <c r="B13" t="s">
        <v>11</v>
      </c>
      <c r="C13" t="s">
        <v>10</v>
      </c>
      <c r="D13" s="39">
        <v>78000</v>
      </c>
      <c r="E13" s="10">
        <v>857.88300000000004</v>
      </c>
      <c r="F13" s="11">
        <v>2.994927616519838E-2</v>
      </c>
      <c r="G13" s="35"/>
      <c r="I13" s="11"/>
      <c r="K13" s="11"/>
    </row>
    <row r="14" spans="1:11" ht="12.75" customHeight="1" x14ac:dyDescent="0.2">
      <c r="A14" t="s">
        <v>258</v>
      </c>
      <c r="B14" t="s">
        <v>259</v>
      </c>
      <c r="C14" t="s">
        <v>10</v>
      </c>
      <c r="D14" s="39">
        <v>61560</v>
      </c>
      <c r="E14" s="10">
        <v>846.72702000000004</v>
      </c>
      <c r="F14" s="11">
        <v>2.9559813352771244E-2</v>
      </c>
      <c r="G14" s="35"/>
      <c r="I14" s="11"/>
      <c r="K14" s="11"/>
    </row>
    <row r="15" spans="1:11" ht="12.75" customHeight="1" x14ac:dyDescent="0.2">
      <c r="A15" t="s">
        <v>43</v>
      </c>
      <c r="B15" t="s">
        <v>44</v>
      </c>
      <c r="C15" t="s">
        <v>17</v>
      </c>
      <c r="D15" s="39">
        <v>126000</v>
      </c>
      <c r="E15" s="10">
        <v>827.19</v>
      </c>
      <c r="F15" s="11">
        <v>2.8877762761461003E-2</v>
      </c>
      <c r="G15" s="35"/>
      <c r="I15" s="11"/>
      <c r="K15" s="11"/>
    </row>
    <row r="16" spans="1:11" ht="12.75" customHeight="1" x14ac:dyDescent="0.2">
      <c r="A16" t="s">
        <v>107</v>
      </c>
      <c r="B16" t="s">
        <v>109</v>
      </c>
      <c r="C16" t="s">
        <v>10</v>
      </c>
      <c r="D16" s="39">
        <v>165000</v>
      </c>
      <c r="E16" s="10">
        <v>809.98500000000001</v>
      </c>
      <c r="F16" s="11">
        <v>2.827712456671622E-2</v>
      </c>
      <c r="G16" s="35"/>
      <c r="I16" s="11"/>
      <c r="K16" s="11"/>
    </row>
    <row r="17" spans="1:11" ht="12.75" customHeight="1" x14ac:dyDescent="0.2">
      <c r="A17" t="s">
        <v>330</v>
      </c>
      <c r="B17" t="s">
        <v>331</v>
      </c>
      <c r="C17" t="s">
        <v>13</v>
      </c>
      <c r="D17" s="39">
        <v>108600</v>
      </c>
      <c r="E17" s="10">
        <v>799.67610000000002</v>
      </c>
      <c r="F17" s="11">
        <v>2.7917233890412559E-2</v>
      </c>
      <c r="G17" s="35"/>
      <c r="I17" s="11"/>
      <c r="K17" s="11"/>
    </row>
    <row r="18" spans="1:11" ht="12.75" customHeight="1" x14ac:dyDescent="0.2">
      <c r="A18" t="s">
        <v>324</v>
      </c>
      <c r="B18" t="s">
        <v>332</v>
      </c>
      <c r="C18" t="s">
        <v>40</v>
      </c>
      <c r="D18" s="39">
        <v>939000</v>
      </c>
      <c r="E18" s="10">
        <v>794.39400000000001</v>
      </c>
      <c r="F18" s="11">
        <v>2.7732832204364233E-2</v>
      </c>
      <c r="G18" s="35"/>
      <c r="I18" s="11"/>
      <c r="K18" s="11"/>
    </row>
    <row r="19" spans="1:11" ht="12.75" customHeight="1" x14ac:dyDescent="0.2">
      <c r="A19" t="s">
        <v>68</v>
      </c>
      <c r="B19" t="s">
        <v>70</v>
      </c>
      <c r="C19" t="s">
        <v>10</v>
      </c>
      <c r="D19" s="39">
        <v>150600</v>
      </c>
      <c r="E19" s="10">
        <v>725.59079999999994</v>
      </c>
      <c r="F19" s="11">
        <v>2.5330865924755735E-2</v>
      </c>
      <c r="G19" s="35"/>
      <c r="I19" s="11"/>
      <c r="K19" s="11"/>
    </row>
    <row r="20" spans="1:11" ht="12.75" customHeight="1" x14ac:dyDescent="0.2">
      <c r="A20" t="s">
        <v>333</v>
      </c>
      <c r="B20" t="s">
        <v>334</v>
      </c>
      <c r="C20" t="s">
        <v>188</v>
      </c>
      <c r="D20" s="39">
        <v>507600</v>
      </c>
      <c r="E20" s="10">
        <v>690.33600000000001</v>
      </c>
      <c r="F20" s="11">
        <v>2.4100096995485851E-2</v>
      </c>
      <c r="G20" s="35"/>
      <c r="I20" s="11"/>
      <c r="K20" s="11"/>
    </row>
    <row r="21" spans="1:11" ht="12.75" customHeight="1" x14ac:dyDescent="0.2">
      <c r="A21" t="s">
        <v>253</v>
      </c>
      <c r="B21" t="s">
        <v>254</v>
      </c>
      <c r="C21" t="s">
        <v>37</v>
      </c>
      <c r="D21" s="39">
        <v>243000</v>
      </c>
      <c r="E21" s="10">
        <v>645.65099999999995</v>
      </c>
      <c r="F21" s="11">
        <v>2.2540113401636933E-2</v>
      </c>
      <c r="G21" s="35"/>
      <c r="I21" s="11"/>
      <c r="K21" s="11"/>
    </row>
    <row r="22" spans="1:11" ht="12.75" customHeight="1" x14ac:dyDescent="0.2">
      <c r="A22" t="s">
        <v>335</v>
      </c>
      <c r="B22" t="s">
        <v>336</v>
      </c>
      <c r="C22" t="s">
        <v>10</v>
      </c>
      <c r="D22" s="39">
        <v>145200</v>
      </c>
      <c r="E22" s="10">
        <v>642.14700000000005</v>
      </c>
      <c r="F22" s="11">
        <v>2.2417786390048114E-2</v>
      </c>
      <c r="G22" s="35"/>
      <c r="I22" s="11"/>
      <c r="K22" s="11"/>
    </row>
    <row r="23" spans="1:11" ht="12.75" customHeight="1" x14ac:dyDescent="0.2">
      <c r="A23" t="s">
        <v>337</v>
      </c>
      <c r="B23" t="s">
        <v>338</v>
      </c>
      <c r="C23" t="s">
        <v>34</v>
      </c>
      <c r="D23" s="39">
        <v>23268</v>
      </c>
      <c r="E23" s="10">
        <v>637.13601000000006</v>
      </c>
      <c r="F23" s="11">
        <v>2.2242849337593351E-2</v>
      </c>
      <c r="G23" s="35"/>
      <c r="I23" s="11"/>
      <c r="K23" s="11"/>
    </row>
    <row r="24" spans="1:11" ht="12.75" customHeight="1" x14ac:dyDescent="0.2">
      <c r="A24" t="s">
        <v>339</v>
      </c>
      <c r="B24" t="s">
        <v>340</v>
      </c>
      <c r="C24" t="s">
        <v>13</v>
      </c>
      <c r="D24" s="39">
        <v>47276</v>
      </c>
      <c r="E24" s="10">
        <v>625.43784200000005</v>
      </c>
      <c r="F24" s="11">
        <v>2.1834458375120748E-2</v>
      </c>
      <c r="G24" s="35"/>
      <c r="I24" s="11"/>
      <c r="K24" s="11"/>
    </row>
    <row r="25" spans="1:11" ht="12.75" customHeight="1" x14ac:dyDescent="0.2">
      <c r="A25" t="s">
        <v>278</v>
      </c>
      <c r="B25" t="s">
        <v>279</v>
      </c>
      <c r="C25" t="s">
        <v>75</v>
      </c>
      <c r="D25" s="39">
        <v>120000</v>
      </c>
      <c r="E25" s="10">
        <v>582.41999999999996</v>
      </c>
      <c r="F25" s="11">
        <v>2.0332676395423199E-2</v>
      </c>
      <c r="G25" s="35"/>
      <c r="I25" s="11"/>
      <c r="K25" s="11"/>
    </row>
    <row r="26" spans="1:11" ht="12.75" customHeight="1" x14ac:dyDescent="0.2">
      <c r="A26" t="s">
        <v>147</v>
      </c>
      <c r="B26" t="s">
        <v>148</v>
      </c>
      <c r="C26" t="s">
        <v>23</v>
      </c>
      <c r="D26" s="39">
        <v>87000</v>
      </c>
      <c r="E26" s="10">
        <v>581.55150000000003</v>
      </c>
      <c r="F26" s="11">
        <v>2.030235647260217E-2</v>
      </c>
      <c r="G26" s="35"/>
      <c r="I26" s="11"/>
      <c r="K26" s="11"/>
    </row>
    <row r="27" spans="1:11" ht="12.75" customHeight="1" x14ac:dyDescent="0.2">
      <c r="A27" t="s">
        <v>45</v>
      </c>
      <c r="B27" t="s">
        <v>48</v>
      </c>
      <c r="C27" t="s">
        <v>46</v>
      </c>
      <c r="D27" s="39">
        <v>183600</v>
      </c>
      <c r="E27" s="10">
        <v>572.28120000000001</v>
      </c>
      <c r="F27" s="11">
        <v>1.9978724025247179E-2</v>
      </c>
      <c r="G27" s="35"/>
      <c r="I27" s="11"/>
      <c r="K27" s="11"/>
    </row>
    <row r="28" spans="1:11" ht="12.75" customHeight="1" x14ac:dyDescent="0.2">
      <c r="A28" t="s">
        <v>104</v>
      </c>
      <c r="B28" t="s">
        <v>106</v>
      </c>
      <c r="C28" t="s">
        <v>10</v>
      </c>
      <c r="D28" s="39">
        <v>226800</v>
      </c>
      <c r="E28" s="10">
        <v>550.33019999999999</v>
      </c>
      <c r="F28" s="11">
        <v>1.9212399758299043E-2</v>
      </c>
      <c r="G28" s="35"/>
      <c r="I28" s="11"/>
      <c r="K28" s="11"/>
    </row>
    <row r="29" spans="1:11" ht="12.75" customHeight="1" x14ac:dyDescent="0.2">
      <c r="A29" t="s">
        <v>101</v>
      </c>
      <c r="B29" t="s">
        <v>103</v>
      </c>
      <c r="C29" t="s">
        <v>54</v>
      </c>
      <c r="D29" s="39">
        <v>183600</v>
      </c>
      <c r="E29" s="10">
        <v>547.21979999999996</v>
      </c>
      <c r="F29" s="11">
        <v>1.9103813589107864E-2</v>
      </c>
      <c r="G29" s="35"/>
      <c r="I29" s="11"/>
      <c r="K29" s="11"/>
    </row>
    <row r="30" spans="1:11" ht="12.75" customHeight="1" x14ac:dyDescent="0.2">
      <c r="A30" t="s">
        <v>56</v>
      </c>
      <c r="B30" t="s">
        <v>58</v>
      </c>
      <c r="C30" t="s">
        <v>17</v>
      </c>
      <c r="D30" s="39">
        <v>18300</v>
      </c>
      <c r="E30" s="10">
        <v>532.45680000000004</v>
      </c>
      <c r="F30" s="11">
        <v>1.8588427267165572E-2</v>
      </c>
      <c r="G30" s="35"/>
      <c r="I30" s="11"/>
      <c r="K30" s="11"/>
    </row>
    <row r="31" spans="1:11" ht="12.75" customHeight="1" x14ac:dyDescent="0.2">
      <c r="A31" t="s">
        <v>86</v>
      </c>
      <c r="B31" t="s">
        <v>88</v>
      </c>
      <c r="C31" t="s">
        <v>47</v>
      </c>
      <c r="D31" s="39">
        <v>159000</v>
      </c>
      <c r="E31" s="10">
        <v>520.24800000000005</v>
      </c>
      <c r="F31" s="11">
        <v>1.8162209795965334E-2</v>
      </c>
      <c r="G31" s="35"/>
      <c r="I31" s="11"/>
      <c r="K31" s="11"/>
    </row>
    <row r="32" spans="1:11" ht="12.75" customHeight="1" x14ac:dyDescent="0.2">
      <c r="A32" t="s">
        <v>49</v>
      </c>
      <c r="B32" t="s">
        <v>50</v>
      </c>
      <c r="C32" t="s">
        <v>47</v>
      </c>
      <c r="D32" s="39">
        <v>159000</v>
      </c>
      <c r="E32" s="10">
        <v>488.44799999999998</v>
      </c>
      <c r="F32" s="11">
        <v>1.7052050272984565E-2</v>
      </c>
      <c r="G32" s="35"/>
      <c r="I32" s="11"/>
      <c r="K32" s="11"/>
    </row>
    <row r="33" spans="1:9" ht="12.75" customHeight="1" x14ac:dyDescent="0.2">
      <c r="A33" t="s">
        <v>342</v>
      </c>
      <c r="B33" t="s">
        <v>343</v>
      </c>
      <c r="C33" t="s">
        <v>60</v>
      </c>
      <c r="D33" s="39">
        <v>540108</v>
      </c>
      <c r="E33" s="10">
        <v>486.09719999999999</v>
      </c>
      <c r="F33" s="11">
        <v>1.6969982253908365E-2</v>
      </c>
      <c r="G33" s="35"/>
      <c r="I33" s="11"/>
    </row>
    <row r="34" spans="1:9" ht="12.75" customHeight="1" x14ac:dyDescent="0.2">
      <c r="A34" t="s">
        <v>344</v>
      </c>
      <c r="B34" t="s">
        <v>345</v>
      </c>
      <c r="C34" t="s">
        <v>341</v>
      </c>
      <c r="D34" s="39">
        <v>45300</v>
      </c>
      <c r="E34" s="10">
        <v>482.62619999999998</v>
      </c>
      <c r="F34" s="11">
        <v>1.6848807294654707E-2</v>
      </c>
      <c r="G34" s="35"/>
      <c r="I34" s="11"/>
    </row>
    <row r="35" spans="1:9" ht="12.75" customHeight="1" x14ac:dyDescent="0.2">
      <c r="A35" t="s">
        <v>234</v>
      </c>
      <c r="B35" t="s">
        <v>235</v>
      </c>
      <c r="C35" t="s">
        <v>23</v>
      </c>
      <c r="D35" s="39">
        <v>75708</v>
      </c>
      <c r="E35" s="10">
        <v>447.43428</v>
      </c>
      <c r="F35" s="11">
        <v>1.5620233548743475E-2</v>
      </c>
      <c r="G35" s="35"/>
    </row>
    <row r="36" spans="1:9" ht="12.75" customHeight="1" x14ac:dyDescent="0.2">
      <c r="A36" t="s">
        <v>65</v>
      </c>
      <c r="B36" t="s">
        <v>67</v>
      </c>
      <c r="C36" t="s">
        <v>31</v>
      </c>
      <c r="D36" s="39">
        <v>108000</v>
      </c>
      <c r="E36" s="10">
        <v>441.50400000000002</v>
      </c>
      <c r="F36" s="11">
        <v>1.5413203460191828E-2</v>
      </c>
      <c r="G36" s="35"/>
    </row>
    <row r="37" spans="1:9" ht="12.75" customHeight="1" x14ac:dyDescent="0.2">
      <c r="A37" t="s">
        <v>346</v>
      </c>
      <c r="B37" t="s">
        <v>347</v>
      </c>
      <c r="C37" t="s">
        <v>75</v>
      </c>
      <c r="D37" s="39">
        <v>183600</v>
      </c>
      <c r="E37" s="10">
        <v>439.53840000000002</v>
      </c>
      <c r="F37" s="11">
        <v>1.534458303382796E-2</v>
      </c>
      <c r="G37" s="35"/>
    </row>
    <row r="38" spans="1:9" ht="12.75" customHeight="1" x14ac:dyDescent="0.2">
      <c r="A38" t="s">
        <v>39</v>
      </c>
      <c r="B38" t="s">
        <v>42</v>
      </c>
      <c r="C38" t="s">
        <v>40</v>
      </c>
      <c r="D38" s="39">
        <v>248400</v>
      </c>
      <c r="E38" s="10">
        <v>432.96120000000002</v>
      </c>
      <c r="F38" s="11">
        <v>1.5114968530225788E-2</v>
      </c>
      <c r="G38" s="35"/>
    </row>
    <row r="39" spans="1:9" ht="12.75" customHeight="1" x14ac:dyDescent="0.2">
      <c r="A39" t="s">
        <v>71</v>
      </c>
      <c r="B39" t="s">
        <v>73</v>
      </c>
      <c r="C39" t="s">
        <v>31</v>
      </c>
      <c r="D39" s="39">
        <v>156600</v>
      </c>
      <c r="E39" s="10">
        <v>425.32560000000001</v>
      </c>
      <c r="F39" s="11">
        <v>1.4848404566273839E-2</v>
      </c>
      <c r="G39" s="35"/>
    </row>
    <row r="40" spans="1:9" ht="12.75" customHeight="1" x14ac:dyDescent="0.2">
      <c r="A40" t="s">
        <v>119</v>
      </c>
      <c r="B40" t="s">
        <v>120</v>
      </c>
      <c r="C40" t="s">
        <v>31</v>
      </c>
      <c r="D40" s="39">
        <v>540108</v>
      </c>
      <c r="E40" s="10">
        <v>423.44467200000003</v>
      </c>
      <c r="F40" s="11">
        <v>1.4782740096737954E-2</v>
      </c>
      <c r="G40" s="35"/>
    </row>
    <row r="41" spans="1:9" ht="12.75" customHeight="1" x14ac:dyDescent="0.2">
      <c r="A41" t="s">
        <v>264</v>
      </c>
      <c r="B41" t="s">
        <v>265</v>
      </c>
      <c r="C41" t="s">
        <v>26</v>
      </c>
      <c r="D41" s="39">
        <v>315600</v>
      </c>
      <c r="E41" s="10">
        <v>421.9572</v>
      </c>
      <c r="F41" s="11">
        <v>1.4730811442462254E-2</v>
      </c>
      <c r="G41" s="35"/>
    </row>
    <row r="42" spans="1:9" ht="12.75" customHeight="1" x14ac:dyDescent="0.2">
      <c r="A42" t="s">
        <v>280</v>
      </c>
      <c r="B42" t="s">
        <v>281</v>
      </c>
      <c r="C42" t="s">
        <v>20</v>
      </c>
      <c r="D42" s="39">
        <v>147000</v>
      </c>
      <c r="E42" s="10">
        <v>421.81650000000002</v>
      </c>
      <c r="F42" s="11">
        <v>1.4725899510233217E-2</v>
      </c>
      <c r="G42" s="35"/>
    </row>
    <row r="43" spans="1:9" ht="12.75" customHeight="1" x14ac:dyDescent="0.2">
      <c r="A43" t="s">
        <v>348</v>
      </c>
      <c r="B43" t="s">
        <v>349</v>
      </c>
      <c r="C43" t="s">
        <v>26</v>
      </c>
      <c r="D43" s="39">
        <v>1004400</v>
      </c>
      <c r="E43" s="10">
        <v>413.81279999999998</v>
      </c>
      <c r="F43" s="11">
        <v>1.4446484926142613E-2</v>
      </c>
      <c r="G43" s="35"/>
    </row>
    <row r="44" spans="1:9" ht="12.75" customHeight="1" x14ac:dyDescent="0.2">
      <c r="A44" t="s">
        <v>275</v>
      </c>
      <c r="B44" t="s">
        <v>277</v>
      </c>
      <c r="C44" t="s">
        <v>13</v>
      </c>
      <c r="D44" s="39">
        <v>237600</v>
      </c>
      <c r="E44" s="10">
        <v>394.29719999999998</v>
      </c>
      <c r="F44" s="11">
        <v>1.3765182121529926E-2</v>
      </c>
      <c r="G44" s="35"/>
    </row>
    <row r="45" spans="1:9" ht="12.75" customHeight="1" x14ac:dyDescent="0.2">
      <c r="A45" t="s">
        <v>350</v>
      </c>
      <c r="B45" t="s">
        <v>351</v>
      </c>
      <c r="C45" t="s">
        <v>41</v>
      </c>
      <c r="D45" s="39">
        <v>151500</v>
      </c>
      <c r="E45" s="10">
        <v>392.30925000000002</v>
      </c>
      <c r="F45" s="11">
        <v>1.3695781441539059E-2</v>
      </c>
      <c r="G45" s="35"/>
    </row>
    <row r="46" spans="1:9" ht="12.75" customHeight="1" x14ac:dyDescent="0.2">
      <c r="A46" t="s">
        <v>135</v>
      </c>
      <c r="B46" t="s">
        <v>136</v>
      </c>
      <c r="C46" t="s">
        <v>37</v>
      </c>
      <c r="D46" s="39">
        <v>183600</v>
      </c>
      <c r="E46" s="10">
        <v>353.33819999999997</v>
      </c>
      <c r="F46" s="11">
        <v>1.2335275709524605E-2</v>
      </c>
      <c r="G46" s="35"/>
    </row>
    <row r="47" spans="1:9" ht="12.75" customHeight="1" x14ac:dyDescent="0.2">
      <c r="A47" t="s">
        <v>352</v>
      </c>
      <c r="B47" t="s">
        <v>353</v>
      </c>
      <c r="C47" t="s">
        <v>17</v>
      </c>
      <c r="D47" s="39">
        <v>345600</v>
      </c>
      <c r="E47" s="10">
        <v>352.33920000000001</v>
      </c>
      <c r="F47" s="11">
        <v>1.2300399943378136E-2</v>
      </c>
      <c r="G47" s="35"/>
    </row>
    <row r="48" spans="1:9" ht="12.75" customHeight="1" x14ac:dyDescent="0.2">
      <c r="A48" t="s">
        <v>354</v>
      </c>
      <c r="B48" t="s">
        <v>355</v>
      </c>
      <c r="C48" t="s">
        <v>72</v>
      </c>
      <c r="D48" s="39">
        <v>216000</v>
      </c>
      <c r="E48" s="10">
        <v>350.892</v>
      </c>
      <c r="F48" s="11">
        <v>1.2249877211879463E-2</v>
      </c>
      <c r="G48" s="35"/>
    </row>
    <row r="49" spans="1:8" ht="12.75" customHeight="1" x14ac:dyDescent="0.2">
      <c r="A49" t="s">
        <v>356</v>
      </c>
      <c r="B49" t="s">
        <v>357</v>
      </c>
      <c r="C49" t="s">
        <v>23</v>
      </c>
      <c r="D49" s="39">
        <v>78000</v>
      </c>
      <c r="E49" s="10">
        <v>338.24700000000001</v>
      </c>
      <c r="F49" s="11">
        <v>1.1808431703448904E-2</v>
      </c>
      <c r="G49" s="35"/>
    </row>
    <row r="50" spans="1:8" ht="12.75" customHeight="1" x14ac:dyDescent="0.2">
      <c r="A50" t="s">
        <v>80</v>
      </c>
      <c r="B50" t="s">
        <v>82</v>
      </c>
      <c r="C50" t="s">
        <v>41</v>
      </c>
      <c r="D50" s="39">
        <v>198000</v>
      </c>
      <c r="E50" s="10">
        <v>325.90800000000002</v>
      </c>
      <c r="F50" s="11">
        <v>1.1377668862126274E-2</v>
      </c>
      <c r="G50" s="35"/>
    </row>
    <row r="51" spans="1:8" ht="12.75" customHeight="1" x14ac:dyDescent="0.2">
      <c r="A51" t="s">
        <v>216</v>
      </c>
      <c r="B51" t="s">
        <v>217</v>
      </c>
      <c r="C51" t="s">
        <v>13</v>
      </c>
      <c r="D51" s="39">
        <v>7200</v>
      </c>
      <c r="E51" s="10">
        <v>311.78519999999997</v>
      </c>
      <c r="F51" s="11">
        <v>1.0884632355486248E-2</v>
      </c>
      <c r="G51" s="35"/>
    </row>
    <row r="52" spans="1:8" ht="12.75" customHeight="1" x14ac:dyDescent="0.2">
      <c r="A52" t="s">
        <v>115</v>
      </c>
      <c r="B52" t="s">
        <v>116</v>
      </c>
      <c r="C52" t="s">
        <v>41</v>
      </c>
      <c r="D52" s="39">
        <v>324000</v>
      </c>
      <c r="E52" s="10">
        <v>311.52600000000001</v>
      </c>
      <c r="F52" s="11">
        <v>1.0875583508053651E-2</v>
      </c>
      <c r="G52" s="35"/>
    </row>
    <row r="53" spans="1:8" ht="12.75" customHeight="1" x14ac:dyDescent="0.2">
      <c r="A53" t="s">
        <v>123</v>
      </c>
      <c r="B53" t="s">
        <v>124</v>
      </c>
      <c r="C53" t="s">
        <v>23</v>
      </c>
      <c r="D53" s="39">
        <v>67800</v>
      </c>
      <c r="E53" s="10">
        <v>310.15109999999999</v>
      </c>
      <c r="F53" s="11">
        <v>1.0827584818489304E-2</v>
      </c>
      <c r="G53" s="35"/>
    </row>
    <row r="54" spans="1:8" ht="12.75" customHeight="1" x14ac:dyDescent="0.2">
      <c r="A54" t="s">
        <v>149</v>
      </c>
      <c r="B54" t="s">
        <v>150</v>
      </c>
      <c r="C54" t="s">
        <v>78</v>
      </c>
      <c r="D54" s="39">
        <v>145800</v>
      </c>
      <c r="E54" s="10">
        <v>307.20060000000001</v>
      </c>
      <c r="F54" s="11">
        <v>1.0724580866522173E-2</v>
      </c>
      <c r="G54" s="35"/>
    </row>
    <row r="55" spans="1:8" ht="12.75" customHeight="1" x14ac:dyDescent="0.2">
      <c r="A55" t="s">
        <v>110</v>
      </c>
      <c r="B55" t="s">
        <v>112</v>
      </c>
      <c r="C55" t="s">
        <v>10</v>
      </c>
      <c r="D55" s="39">
        <v>86508</v>
      </c>
      <c r="E55" s="10">
        <v>291.70497599999999</v>
      </c>
      <c r="F55" s="11">
        <v>1.0183618144882885E-2</v>
      </c>
      <c r="G55" s="35"/>
    </row>
    <row r="56" spans="1:8" ht="12.75" customHeight="1" x14ac:dyDescent="0.2">
      <c r="A56" t="s">
        <v>298</v>
      </c>
      <c r="B56" t="s">
        <v>299</v>
      </c>
      <c r="C56" t="s">
        <v>63</v>
      </c>
      <c r="D56" s="39">
        <v>63600</v>
      </c>
      <c r="E56" s="10">
        <v>289.28460000000001</v>
      </c>
      <c r="F56" s="11">
        <v>1.0099121180556029E-2</v>
      </c>
      <c r="G56" s="35"/>
    </row>
    <row r="57" spans="1:8" ht="12.75" customHeight="1" x14ac:dyDescent="0.2">
      <c r="A57" t="s">
        <v>358</v>
      </c>
      <c r="B57" t="s">
        <v>359</v>
      </c>
      <c r="C57" t="s">
        <v>84</v>
      </c>
      <c r="D57" s="39">
        <v>442800</v>
      </c>
      <c r="E57" s="10">
        <v>287.82</v>
      </c>
      <c r="F57" s="11">
        <v>1.004799100328063E-2</v>
      </c>
      <c r="G57" s="35"/>
    </row>
    <row r="58" spans="1:8" ht="12.75" customHeight="1" x14ac:dyDescent="0.2">
      <c r="A58" t="s">
        <v>286</v>
      </c>
      <c r="B58" t="s">
        <v>287</v>
      </c>
      <c r="C58" t="s">
        <v>17</v>
      </c>
      <c r="D58" s="39">
        <v>108000</v>
      </c>
      <c r="E58" s="10">
        <v>281.50200000000001</v>
      </c>
      <c r="F58" s="11">
        <v>9.8274253471110559E-3</v>
      </c>
      <c r="G58" s="35"/>
    </row>
    <row r="59" spans="1:8" ht="12.75" customHeight="1" x14ac:dyDescent="0.2">
      <c r="A59" t="s">
        <v>360</v>
      </c>
      <c r="B59" t="s">
        <v>361</v>
      </c>
      <c r="C59" t="s">
        <v>46</v>
      </c>
      <c r="D59" s="39">
        <v>30000</v>
      </c>
      <c r="E59" s="10">
        <v>276.3</v>
      </c>
      <c r="F59" s="11">
        <v>9.6458200062762792E-3</v>
      </c>
      <c r="G59" s="35"/>
    </row>
    <row r="60" spans="1:8" ht="12.75" customHeight="1" x14ac:dyDescent="0.2">
      <c r="A60" t="s">
        <v>51</v>
      </c>
      <c r="B60" t="s">
        <v>52</v>
      </c>
      <c r="C60" t="s">
        <v>23</v>
      </c>
      <c r="D60" s="39">
        <v>129600</v>
      </c>
      <c r="E60" s="10">
        <v>271.44720000000001</v>
      </c>
      <c r="F60" s="11">
        <v>9.4764054737881947E-3</v>
      </c>
      <c r="G60" s="35"/>
    </row>
    <row r="61" spans="1:8" ht="12.75" customHeight="1" x14ac:dyDescent="0.2">
      <c r="A61" t="s">
        <v>362</v>
      </c>
      <c r="B61" t="s">
        <v>363</v>
      </c>
      <c r="C61" t="s">
        <v>75</v>
      </c>
      <c r="D61" s="39">
        <v>300000</v>
      </c>
      <c r="E61" s="10">
        <v>250.65</v>
      </c>
      <c r="F61" s="11">
        <v>8.750361145758773E-3</v>
      </c>
      <c r="G61" s="35"/>
    </row>
    <row r="62" spans="1:8" ht="12.75" customHeight="1" x14ac:dyDescent="0.2">
      <c r="A62" t="s">
        <v>25</v>
      </c>
      <c r="B62" t="s">
        <v>27</v>
      </c>
      <c r="C62" t="s">
        <v>26</v>
      </c>
      <c r="D62" s="39">
        <v>43200</v>
      </c>
      <c r="E62" s="10">
        <v>227.68559999999999</v>
      </c>
      <c r="F62" s="11">
        <v>7.9486583989179082E-3</v>
      </c>
      <c r="G62" s="35"/>
    </row>
    <row r="63" spans="1:8" ht="12.75" customHeight="1" x14ac:dyDescent="0.2">
      <c r="A63" t="s">
        <v>98</v>
      </c>
      <c r="B63" t="s">
        <v>100</v>
      </c>
      <c r="C63" t="s">
        <v>41</v>
      </c>
      <c r="D63" s="39">
        <v>388800</v>
      </c>
      <c r="E63" s="10">
        <v>123.2496</v>
      </c>
      <c r="F63" s="11">
        <v>4.302726954200321E-3</v>
      </c>
      <c r="G63" s="35"/>
    </row>
    <row r="64" spans="1:8" ht="12.75" customHeight="1" x14ac:dyDescent="0.2">
      <c r="A64" s="13" t="s">
        <v>176</v>
      </c>
      <c r="B64" s="13"/>
      <c r="C64" s="13"/>
      <c r="D64" s="13"/>
      <c r="E64" s="14">
        <f>SUM(E9:E63)</f>
        <v>28482.532454</v>
      </c>
      <c r="F64" s="15">
        <f>SUM(F9:F63)</f>
        <v>0.9943444856105913</v>
      </c>
      <c r="G64" s="43"/>
      <c r="H64" s="29"/>
    </row>
    <row r="65" spans="1:8" ht="12.75" customHeight="1" x14ac:dyDescent="0.2">
      <c r="E65" s="10"/>
      <c r="F65" s="11"/>
      <c r="G65" s="27"/>
    </row>
    <row r="66" spans="1:8" ht="12.75" customHeight="1" x14ac:dyDescent="0.2">
      <c r="A66" s="1" t="s">
        <v>563</v>
      </c>
      <c r="E66" s="10">
        <v>527.13329590000001</v>
      </c>
      <c r="F66" s="11">
        <v>1.8402580135962986E-2</v>
      </c>
      <c r="G66" s="35"/>
    </row>
    <row r="67" spans="1:8" ht="12.75" customHeight="1" x14ac:dyDescent="0.2">
      <c r="A67" s="13" t="s">
        <v>176</v>
      </c>
      <c r="B67" s="13"/>
      <c r="C67" s="13"/>
      <c r="D67" s="13"/>
      <c r="E67" s="14">
        <f>SUM(E66:E66)</f>
        <v>527.13329590000001</v>
      </c>
      <c r="F67" s="19">
        <f>SUM(F66:F66)</f>
        <v>1.8402580135962986E-2</v>
      </c>
      <c r="G67" s="27"/>
    </row>
    <row r="68" spans="1:8" ht="12.75" customHeight="1" x14ac:dyDescent="0.2">
      <c r="E68" s="10"/>
      <c r="F68" s="11"/>
      <c r="G68" s="27"/>
    </row>
    <row r="69" spans="1:8" ht="12.75" customHeight="1" x14ac:dyDescent="0.2">
      <c r="A69" s="1" t="s">
        <v>181</v>
      </c>
      <c r="B69" s="1"/>
      <c r="E69" s="10"/>
      <c r="F69" s="11"/>
      <c r="G69" s="27"/>
    </row>
    <row r="70" spans="1:8" ht="12.75" customHeight="1" x14ac:dyDescent="0.2">
      <c r="A70" s="1" t="s">
        <v>182</v>
      </c>
      <c r="B70" s="1"/>
      <c r="E70" s="10">
        <v>-365.13373289999879</v>
      </c>
      <c r="F70" s="11">
        <v>-1.2747065746555002E-2</v>
      </c>
      <c r="G70" s="35"/>
    </row>
    <row r="71" spans="1:8" ht="12.75" customHeight="1" x14ac:dyDescent="0.2">
      <c r="A71" s="13" t="s">
        <v>176</v>
      </c>
      <c r="B71" s="13"/>
      <c r="C71" s="13"/>
      <c r="D71" s="13"/>
      <c r="E71" s="14">
        <f>SUM(E70:E70)</f>
        <v>-365.13373289999879</v>
      </c>
      <c r="F71" s="15">
        <f>SUM(F70:F70)</f>
        <v>-1.2747065746555002E-2</v>
      </c>
      <c r="G71" s="28"/>
      <c r="H71" s="29"/>
    </row>
    <row r="72" spans="1:8" ht="12.75" customHeight="1" x14ac:dyDescent="0.2">
      <c r="A72" s="16" t="s">
        <v>183</v>
      </c>
      <c r="B72" s="16"/>
      <c r="C72" s="16"/>
      <c r="D72" s="16"/>
      <c r="E72" s="17">
        <f>SUM(E64,E67,E71)</f>
        <v>28644.532017000001</v>
      </c>
      <c r="F72" s="34">
        <f>SUM(F64,F67,F71)</f>
        <v>0.99999999999999922</v>
      </c>
      <c r="G72" s="30"/>
      <c r="H72" s="31"/>
    </row>
    <row r="73" spans="1:8" ht="12.75" customHeight="1" x14ac:dyDescent="0.2"/>
    <row r="74" spans="1:8" ht="12.75" customHeight="1" x14ac:dyDescent="0.2">
      <c r="A74" s="1" t="s">
        <v>586</v>
      </c>
      <c r="B74" s="1"/>
    </row>
    <row r="75" spans="1:8" ht="12.75" customHeight="1" x14ac:dyDescent="0.2">
      <c r="A75" s="1"/>
      <c r="B75" s="1"/>
      <c r="E75" s="10"/>
    </row>
    <row r="76" spans="1:8" ht="12.75" customHeight="1" x14ac:dyDescent="0.2">
      <c r="A76" s="1"/>
      <c r="B76" s="1"/>
    </row>
    <row r="77" spans="1:8" ht="12.75" customHeight="1" x14ac:dyDescent="0.2">
      <c r="A77" s="1"/>
      <c r="B77" s="1"/>
    </row>
    <row r="78" spans="1:8" ht="12.75" customHeight="1" x14ac:dyDescent="0.2">
      <c r="A78" s="1"/>
      <c r="B78" s="1"/>
    </row>
    <row r="79" spans="1:8" ht="12.75" customHeight="1" x14ac:dyDescent="0.2"/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31" workbookViewId="0">
      <selection sqref="A1:F1"/>
    </sheetView>
  </sheetViews>
  <sheetFormatPr defaultColWidth="9.140625" defaultRowHeight="12.75" x14ac:dyDescent="0.2"/>
  <cols>
    <col min="1" max="1" width="53.5703125" customWidth="1"/>
    <col min="2" max="2" width="18.42578125" customWidth="1"/>
    <col min="3" max="3" width="27" customWidth="1"/>
    <col min="4" max="4" width="14.5703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32.5703125" customWidth="1"/>
    <col min="10" max="10" width="9.140625" customWidth="1"/>
    <col min="11" max="11" width="14.7109375" style="24" customWidth="1"/>
  </cols>
  <sheetData>
    <row r="1" spans="1:11" ht="18.75" x14ac:dyDescent="0.2">
      <c r="A1" s="63" t="s">
        <v>364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9</v>
      </c>
      <c r="B9" t="s">
        <v>11</v>
      </c>
      <c r="C9" t="s">
        <v>10</v>
      </c>
      <c r="D9" s="39">
        <v>307605</v>
      </c>
      <c r="E9" s="10">
        <v>3383.193593</v>
      </c>
      <c r="F9" s="11">
        <v>7.774460115367697E-2</v>
      </c>
      <c r="G9" s="35"/>
    </row>
    <row r="10" spans="1:11" ht="12.75" customHeight="1" x14ac:dyDescent="0.2">
      <c r="A10" t="s">
        <v>16</v>
      </c>
      <c r="B10" t="s">
        <v>18</v>
      </c>
      <c r="C10" t="s">
        <v>17</v>
      </c>
      <c r="D10" s="39">
        <v>124631</v>
      </c>
      <c r="E10" s="10">
        <v>3037.0705240000002</v>
      </c>
      <c r="F10" s="11">
        <v>6.97908145287649E-2</v>
      </c>
      <c r="G10" s="35"/>
      <c r="I10" s="12"/>
      <c r="J10" s="12"/>
    </row>
    <row r="11" spans="1:11" ht="12.75" customHeight="1" x14ac:dyDescent="0.2">
      <c r="A11" t="s">
        <v>19</v>
      </c>
      <c r="B11" t="s">
        <v>21</v>
      </c>
      <c r="C11" t="s">
        <v>20</v>
      </c>
      <c r="D11" s="39">
        <v>372795</v>
      </c>
      <c r="E11" s="10">
        <v>2958.8739150000001</v>
      </c>
      <c r="F11" s="11">
        <v>6.799388390355518E-2</v>
      </c>
      <c r="G11" s="35"/>
      <c r="I11" s="11"/>
      <c r="J11" s="11"/>
      <c r="K11" s="11"/>
    </row>
    <row r="12" spans="1:11" ht="12.75" customHeight="1" x14ac:dyDescent="0.2">
      <c r="A12" t="s">
        <v>22</v>
      </c>
      <c r="B12" t="s">
        <v>24</v>
      </c>
      <c r="C12" t="s">
        <v>10</v>
      </c>
      <c r="D12" s="39">
        <v>367383</v>
      </c>
      <c r="E12" s="10">
        <v>2586.1926290000001</v>
      </c>
      <c r="F12" s="11">
        <v>5.9429798774800494E-2</v>
      </c>
      <c r="G12" s="35"/>
      <c r="I12" s="11"/>
      <c r="J12" s="11"/>
      <c r="K12" s="11"/>
    </row>
    <row r="13" spans="1:11" ht="12.75" customHeight="1" x14ac:dyDescent="0.2">
      <c r="A13" t="s">
        <v>12</v>
      </c>
      <c r="B13" t="s">
        <v>15</v>
      </c>
      <c r="C13" t="s">
        <v>13</v>
      </c>
      <c r="D13" s="39">
        <v>851587</v>
      </c>
      <c r="E13" s="10">
        <v>2541.9871950000002</v>
      </c>
      <c r="F13" s="11">
        <v>5.8413973419057935E-2</v>
      </c>
      <c r="G13" s="35"/>
      <c r="I13" s="11"/>
      <c r="J13" s="11"/>
      <c r="K13" s="11"/>
    </row>
    <row r="14" spans="1:11" ht="12.75" customHeight="1" x14ac:dyDescent="0.2">
      <c r="A14" t="s">
        <v>62</v>
      </c>
      <c r="B14" t="s">
        <v>64</v>
      </c>
      <c r="C14" t="s">
        <v>23</v>
      </c>
      <c r="D14" s="39">
        <v>191569</v>
      </c>
      <c r="E14" s="10">
        <v>2269.901081</v>
      </c>
      <c r="F14" s="11">
        <v>5.2161530030612469E-2</v>
      </c>
      <c r="G14" s="35"/>
      <c r="I14" s="11"/>
      <c r="J14" s="11"/>
      <c r="K14" s="11"/>
    </row>
    <row r="15" spans="1:11" ht="12.75" customHeight="1" x14ac:dyDescent="0.2">
      <c r="A15" t="s">
        <v>230</v>
      </c>
      <c r="B15" t="s">
        <v>231</v>
      </c>
      <c r="C15" t="s">
        <v>81</v>
      </c>
      <c r="D15" s="39">
        <v>546007</v>
      </c>
      <c r="E15" s="10">
        <v>2200.6812140000002</v>
      </c>
      <c r="F15" s="11">
        <v>5.0570881785427776E-2</v>
      </c>
      <c r="G15" s="35"/>
      <c r="I15" s="11"/>
      <c r="J15" s="11"/>
      <c r="K15" s="11"/>
    </row>
    <row r="16" spans="1:11" ht="12.75" customHeight="1" x14ac:dyDescent="0.2">
      <c r="A16" t="s">
        <v>30</v>
      </c>
      <c r="B16" t="s">
        <v>32</v>
      </c>
      <c r="C16" t="s">
        <v>10</v>
      </c>
      <c r="D16" s="39">
        <v>94736</v>
      </c>
      <c r="E16" s="10">
        <v>2056.0554080000002</v>
      </c>
      <c r="F16" s="11">
        <v>4.7247431532015376E-2</v>
      </c>
      <c r="G16" s="35"/>
      <c r="I16" s="11"/>
      <c r="J16" s="11"/>
      <c r="K16" s="11"/>
    </row>
    <row r="17" spans="1:11" ht="12.75" customHeight="1" x14ac:dyDescent="0.2">
      <c r="A17" t="s">
        <v>53</v>
      </c>
      <c r="B17" t="s">
        <v>55</v>
      </c>
      <c r="C17" t="s">
        <v>37</v>
      </c>
      <c r="D17" s="39">
        <v>236027</v>
      </c>
      <c r="E17" s="10">
        <v>1990.887745</v>
      </c>
      <c r="F17" s="11">
        <v>4.5749901512292308E-2</v>
      </c>
      <c r="G17" s="35"/>
      <c r="I17" s="11"/>
      <c r="J17" s="11"/>
      <c r="K17" s="11"/>
    </row>
    <row r="18" spans="1:11" ht="12.75" customHeight="1" x14ac:dyDescent="0.2">
      <c r="A18" t="s">
        <v>43</v>
      </c>
      <c r="B18" t="s">
        <v>44</v>
      </c>
      <c r="C18" t="s">
        <v>17</v>
      </c>
      <c r="D18" s="39">
        <v>277884</v>
      </c>
      <c r="E18" s="10">
        <v>1824.30846</v>
      </c>
      <c r="F18" s="11">
        <v>4.1921968017861119E-2</v>
      </c>
      <c r="G18" s="35"/>
      <c r="I18" s="11"/>
      <c r="J18" s="11"/>
      <c r="K18" s="11"/>
    </row>
    <row r="19" spans="1:11" ht="12.75" customHeight="1" x14ac:dyDescent="0.2">
      <c r="A19" t="s">
        <v>56</v>
      </c>
      <c r="B19" t="s">
        <v>58</v>
      </c>
      <c r="C19" t="s">
        <v>17</v>
      </c>
      <c r="D19" s="39">
        <v>54156</v>
      </c>
      <c r="E19" s="10">
        <v>1575.722976</v>
      </c>
      <c r="F19" s="11">
        <v>3.6209560857312993E-2</v>
      </c>
      <c r="G19" s="35"/>
      <c r="I19" s="11"/>
      <c r="J19" s="11"/>
      <c r="K19" s="11"/>
    </row>
    <row r="20" spans="1:11" ht="12.75" customHeight="1" x14ac:dyDescent="0.2">
      <c r="A20" t="s">
        <v>249</v>
      </c>
      <c r="B20" t="s">
        <v>250</v>
      </c>
      <c r="C20" t="s">
        <v>54</v>
      </c>
      <c r="D20" s="39">
        <v>32614</v>
      </c>
      <c r="E20" s="10">
        <v>1432.9939320000001</v>
      </c>
      <c r="F20" s="11">
        <v>3.2929697528834054E-2</v>
      </c>
      <c r="G20" s="35"/>
      <c r="I20" s="11"/>
      <c r="J20" s="11"/>
      <c r="K20" s="11"/>
    </row>
    <row r="21" spans="1:11" ht="12.75" customHeight="1" x14ac:dyDescent="0.2">
      <c r="A21" t="s">
        <v>208</v>
      </c>
      <c r="B21" t="s">
        <v>209</v>
      </c>
      <c r="C21" t="s">
        <v>54</v>
      </c>
      <c r="D21" s="39">
        <v>34119</v>
      </c>
      <c r="E21" s="10">
        <v>1146.5348759999999</v>
      </c>
      <c r="F21" s="11">
        <v>2.6346968978609223E-2</v>
      </c>
      <c r="G21" s="35"/>
      <c r="I21" s="11"/>
      <c r="J21" s="11"/>
      <c r="K21" s="11"/>
    </row>
    <row r="22" spans="1:11" ht="12.75" customHeight="1" x14ac:dyDescent="0.2">
      <c r="A22" t="s">
        <v>28</v>
      </c>
      <c r="B22" t="s">
        <v>29</v>
      </c>
      <c r="C22" t="s">
        <v>23</v>
      </c>
      <c r="D22" s="39">
        <v>62686</v>
      </c>
      <c r="E22" s="10">
        <v>1140.509084</v>
      </c>
      <c r="F22" s="11">
        <v>2.6208498393702612E-2</v>
      </c>
      <c r="G22" s="35"/>
      <c r="I22" s="11"/>
      <c r="J22" s="11"/>
      <c r="K22" s="11"/>
    </row>
    <row r="23" spans="1:11" ht="12.75" customHeight="1" x14ac:dyDescent="0.2">
      <c r="A23" t="s">
        <v>49</v>
      </c>
      <c r="B23" t="s">
        <v>50</v>
      </c>
      <c r="C23" t="s">
        <v>47</v>
      </c>
      <c r="D23" s="39">
        <v>358328</v>
      </c>
      <c r="E23" s="10">
        <v>1100.7836159999999</v>
      </c>
      <c r="F23" s="11">
        <v>2.5295621084022994E-2</v>
      </c>
      <c r="G23" s="35"/>
      <c r="I23" s="11"/>
      <c r="J23" s="11"/>
      <c r="K23" s="11"/>
    </row>
    <row r="24" spans="1:11" ht="12.75" customHeight="1" x14ac:dyDescent="0.2">
      <c r="A24" t="s">
        <v>36</v>
      </c>
      <c r="B24" t="s">
        <v>38</v>
      </c>
      <c r="C24" t="s">
        <v>13</v>
      </c>
      <c r="D24" s="39">
        <v>51425</v>
      </c>
      <c r="E24" s="10">
        <v>1026.54585</v>
      </c>
      <c r="F24" s="11">
        <v>2.3589663281267718E-2</v>
      </c>
      <c r="G24" s="35"/>
      <c r="I24" s="11"/>
      <c r="J24" s="11"/>
      <c r="K24" s="11"/>
    </row>
    <row r="25" spans="1:11" ht="12.75" customHeight="1" x14ac:dyDescent="0.2">
      <c r="A25" t="s">
        <v>187</v>
      </c>
      <c r="B25" t="s">
        <v>189</v>
      </c>
      <c r="C25" t="s">
        <v>188</v>
      </c>
      <c r="D25" s="39">
        <v>60669</v>
      </c>
      <c r="E25" s="10">
        <v>1011.898251</v>
      </c>
      <c r="F25" s="11">
        <v>2.3253066598042091E-2</v>
      </c>
      <c r="G25" s="35"/>
      <c r="I25" s="11"/>
      <c r="J25" s="11"/>
      <c r="K25" s="11"/>
    </row>
    <row r="26" spans="1:11" ht="12.75" customHeight="1" x14ac:dyDescent="0.2">
      <c r="A26" t="s">
        <v>113</v>
      </c>
      <c r="B26" t="s">
        <v>114</v>
      </c>
      <c r="C26" t="s">
        <v>20</v>
      </c>
      <c r="D26" s="39">
        <v>268481</v>
      </c>
      <c r="E26" s="10">
        <v>932.97147500000005</v>
      </c>
      <c r="F26" s="11">
        <v>2.1439356991485265E-2</v>
      </c>
      <c r="G26" s="35"/>
      <c r="I26" s="11"/>
      <c r="J26" s="11"/>
      <c r="K26" s="11"/>
    </row>
    <row r="27" spans="1:11" ht="12.75" customHeight="1" x14ac:dyDescent="0.2">
      <c r="A27" t="s">
        <v>33</v>
      </c>
      <c r="B27" t="s">
        <v>35</v>
      </c>
      <c r="C27" t="s">
        <v>34</v>
      </c>
      <c r="D27" s="39">
        <v>59234</v>
      </c>
      <c r="E27" s="10">
        <v>873.020309</v>
      </c>
      <c r="F27" s="11">
        <v>2.0061700241658275E-2</v>
      </c>
      <c r="G27" s="35"/>
      <c r="I27" s="11"/>
      <c r="J27" s="11"/>
      <c r="K27" s="11"/>
    </row>
    <row r="28" spans="1:11" ht="12.75" customHeight="1" x14ac:dyDescent="0.2">
      <c r="A28" t="s">
        <v>201</v>
      </c>
      <c r="B28" t="s">
        <v>203</v>
      </c>
      <c r="C28" t="s">
        <v>34</v>
      </c>
      <c r="D28" s="39">
        <v>41987</v>
      </c>
      <c r="E28" s="10">
        <v>810.72698300000002</v>
      </c>
      <c r="F28" s="11">
        <v>1.8630221477207335E-2</v>
      </c>
      <c r="G28" s="35"/>
      <c r="I28" s="11"/>
      <c r="J28" s="11"/>
    </row>
    <row r="29" spans="1:11" ht="12.75" customHeight="1" x14ac:dyDescent="0.2">
      <c r="A29" t="s">
        <v>117</v>
      </c>
      <c r="B29" t="s">
        <v>118</v>
      </c>
      <c r="C29" t="s">
        <v>34</v>
      </c>
      <c r="D29" s="39">
        <v>290002</v>
      </c>
      <c r="E29" s="10">
        <v>793.01046899999994</v>
      </c>
      <c r="F29" s="11">
        <v>1.8223102204572929E-2</v>
      </c>
      <c r="G29" s="35"/>
      <c r="I29" s="11"/>
      <c r="J29" s="11"/>
    </row>
    <row r="30" spans="1:11" ht="12.75" customHeight="1" x14ac:dyDescent="0.2">
      <c r="A30" t="s">
        <v>25</v>
      </c>
      <c r="B30" t="s">
        <v>27</v>
      </c>
      <c r="C30" t="s">
        <v>26</v>
      </c>
      <c r="D30" s="39">
        <v>142256</v>
      </c>
      <c r="E30" s="10">
        <v>749.76024800000005</v>
      </c>
      <c r="F30" s="11">
        <v>1.7229227308258838E-2</v>
      </c>
      <c r="G30" s="35"/>
    </row>
    <row r="31" spans="1:11" ht="12.75" customHeight="1" x14ac:dyDescent="0.2">
      <c r="A31" t="s">
        <v>251</v>
      </c>
      <c r="B31" t="s">
        <v>252</v>
      </c>
      <c r="C31" t="s">
        <v>10</v>
      </c>
      <c r="D31" s="39">
        <v>161086</v>
      </c>
      <c r="E31" s="10">
        <v>748.32501300000001</v>
      </c>
      <c r="F31" s="11">
        <v>1.7196246111774054E-2</v>
      </c>
      <c r="G31" s="35"/>
      <c r="I31" s="11"/>
      <c r="J31" s="11"/>
    </row>
    <row r="32" spans="1:11" ht="12.75" customHeight="1" x14ac:dyDescent="0.2">
      <c r="A32" t="s">
        <v>253</v>
      </c>
      <c r="B32" t="s">
        <v>254</v>
      </c>
      <c r="C32" t="s">
        <v>37</v>
      </c>
      <c r="D32" s="39">
        <v>274283</v>
      </c>
      <c r="E32" s="10">
        <v>728.76993100000004</v>
      </c>
      <c r="F32" s="11">
        <v>1.6746877191898161E-2</v>
      </c>
      <c r="G32" s="35"/>
    </row>
    <row r="33" spans="1:8" ht="12.75" customHeight="1" x14ac:dyDescent="0.2">
      <c r="A33" t="s">
        <v>95</v>
      </c>
      <c r="B33" t="s">
        <v>97</v>
      </c>
      <c r="C33" t="s">
        <v>69</v>
      </c>
      <c r="D33" s="39">
        <v>190833</v>
      </c>
      <c r="E33" s="10">
        <v>643.10721000000001</v>
      </c>
      <c r="F33" s="11">
        <v>1.4778377933782042E-2</v>
      </c>
      <c r="G33" s="35"/>
    </row>
    <row r="34" spans="1:8" ht="12.75" customHeight="1" x14ac:dyDescent="0.2">
      <c r="A34" t="s">
        <v>127</v>
      </c>
      <c r="B34" t="s">
        <v>128</v>
      </c>
      <c r="C34" t="s">
        <v>34</v>
      </c>
      <c r="D34" s="39">
        <v>377886</v>
      </c>
      <c r="E34" s="10">
        <v>615.95417999999995</v>
      </c>
      <c r="F34" s="11">
        <v>1.4154410835998573E-2</v>
      </c>
      <c r="G34" s="35"/>
    </row>
    <row r="35" spans="1:8" ht="12.75" customHeight="1" x14ac:dyDescent="0.2">
      <c r="A35" t="s">
        <v>39</v>
      </c>
      <c r="B35" t="s">
        <v>42</v>
      </c>
      <c r="C35" t="s">
        <v>40</v>
      </c>
      <c r="D35" s="39">
        <v>345878</v>
      </c>
      <c r="E35" s="10">
        <v>602.86535400000002</v>
      </c>
      <c r="F35" s="11">
        <v>1.3853634209131785E-2</v>
      </c>
      <c r="G35" s="35"/>
    </row>
    <row r="36" spans="1:8" ht="12.75" customHeight="1" x14ac:dyDescent="0.2">
      <c r="A36" t="s">
        <v>65</v>
      </c>
      <c r="B36" t="s">
        <v>67</v>
      </c>
      <c r="C36" t="s">
        <v>31</v>
      </c>
      <c r="D36" s="39">
        <v>123657</v>
      </c>
      <c r="E36" s="10">
        <v>505.509816</v>
      </c>
      <c r="F36" s="11">
        <v>1.161643812092329E-2</v>
      </c>
      <c r="G36" s="35"/>
    </row>
    <row r="37" spans="1:8" ht="12.75" customHeight="1" x14ac:dyDescent="0.2">
      <c r="A37" t="s">
        <v>121</v>
      </c>
      <c r="B37" t="s">
        <v>122</v>
      </c>
      <c r="C37" t="s">
        <v>63</v>
      </c>
      <c r="D37" s="39">
        <v>135000</v>
      </c>
      <c r="E37" s="10">
        <v>445.5675</v>
      </c>
      <c r="F37" s="11">
        <v>1.0238984740989655E-2</v>
      </c>
      <c r="G37" s="35"/>
    </row>
    <row r="38" spans="1:8" ht="12.75" customHeight="1" x14ac:dyDescent="0.2">
      <c r="A38" t="s">
        <v>59</v>
      </c>
      <c r="B38" t="s">
        <v>61</v>
      </c>
      <c r="C38" t="s">
        <v>10</v>
      </c>
      <c r="D38" s="39">
        <v>28499</v>
      </c>
      <c r="E38" s="10">
        <v>376.15830099999999</v>
      </c>
      <c r="F38" s="11">
        <v>8.6439857129067838E-3</v>
      </c>
      <c r="G38" s="35"/>
    </row>
    <row r="39" spans="1:8" ht="12.75" customHeight="1" x14ac:dyDescent="0.2">
      <c r="A39" t="s">
        <v>98</v>
      </c>
      <c r="B39" t="s">
        <v>100</v>
      </c>
      <c r="C39" t="s">
        <v>41</v>
      </c>
      <c r="D39" s="39">
        <v>654405</v>
      </c>
      <c r="E39" s="10">
        <v>207.44638499999999</v>
      </c>
      <c r="F39" s="11">
        <v>4.7670451067200036E-3</v>
      </c>
      <c r="G39" s="35"/>
    </row>
    <row r="40" spans="1:8" ht="12.75" customHeight="1" x14ac:dyDescent="0.2">
      <c r="A40" t="s">
        <v>255</v>
      </c>
      <c r="B40" t="s">
        <v>256</v>
      </c>
      <c r="C40" t="s">
        <v>31</v>
      </c>
      <c r="D40" s="39">
        <v>92816</v>
      </c>
      <c r="E40" s="10">
        <v>203.77752799999999</v>
      </c>
      <c r="F40" s="11">
        <v>4.6827360607508226E-3</v>
      </c>
      <c r="G40" s="35"/>
    </row>
    <row r="41" spans="1:8" ht="12.75" customHeight="1" x14ac:dyDescent="0.2">
      <c r="A41" t="s">
        <v>598</v>
      </c>
      <c r="C41" t="s">
        <v>40</v>
      </c>
      <c r="D41" s="39">
        <v>250</v>
      </c>
      <c r="E41" s="10">
        <v>0</v>
      </c>
      <c r="F41" s="11">
        <v>0</v>
      </c>
      <c r="G41" s="35"/>
    </row>
    <row r="42" spans="1:8" ht="12.75" customHeight="1" x14ac:dyDescent="0.2">
      <c r="A42" s="13" t="s">
        <v>176</v>
      </c>
      <c r="B42" s="13"/>
      <c r="C42" s="13"/>
      <c r="D42" s="13"/>
      <c r="E42" s="14">
        <f>SUM(E9:E41)</f>
        <v>42521.111051000007</v>
      </c>
      <c r="F42" s="15">
        <f>SUM(F9:F41)</f>
        <v>0.97712020562791402</v>
      </c>
      <c r="G42" s="43"/>
      <c r="H42" s="29"/>
    </row>
    <row r="43" spans="1:8" ht="12.75" customHeight="1" x14ac:dyDescent="0.2">
      <c r="A43" s="1" t="s">
        <v>593</v>
      </c>
      <c r="E43" s="10"/>
      <c r="F43" s="11"/>
      <c r="G43" s="27"/>
    </row>
    <row r="44" spans="1:8" ht="12.75" customHeight="1" x14ac:dyDescent="0.2">
      <c r="A44" t="s">
        <v>166</v>
      </c>
      <c r="B44" t="s">
        <v>167</v>
      </c>
      <c r="C44" t="s">
        <v>96</v>
      </c>
      <c r="D44" s="39">
        <v>200000</v>
      </c>
      <c r="E44" s="10">
        <v>0.02</v>
      </c>
      <c r="F44" s="47" t="s">
        <v>594</v>
      </c>
      <c r="G44" s="27"/>
    </row>
    <row r="45" spans="1:8" ht="12.75" customHeight="1" x14ac:dyDescent="0.2">
      <c r="A45" t="s">
        <v>366</v>
      </c>
      <c r="B45" t="s">
        <v>367</v>
      </c>
      <c r="C45" t="s">
        <v>365</v>
      </c>
      <c r="D45" s="39">
        <v>8600</v>
      </c>
      <c r="E45" s="10">
        <v>8.5999999999999998E-4</v>
      </c>
      <c r="F45" s="47" t="s">
        <v>594</v>
      </c>
      <c r="G45" s="27"/>
    </row>
    <row r="46" spans="1:8" ht="12.75" customHeight="1" x14ac:dyDescent="0.2">
      <c r="A46" s="13" t="s">
        <v>176</v>
      </c>
      <c r="B46" s="13"/>
      <c r="C46" s="13"/>
      <c r="D46" s="13"/>
      <c r="E46" s="14">
        <f>SUM(E44:E45)</f>
        <v>2.086E-2</v>
      </c>
      <c r="F46" s="14">
        <f>SUM(F44:F45)</f>
        <v>0</v>
      </c>
      <c r="G46" s="27"/>
    </row>
    <row r="47" spans="1:8" ht="12.75" customHeight="1" x14ac:dyDescent="0.2">
      <c r="E47" s="10"/>
      <c r="F47" s="11"/>
      <c r="G47" s="27"/>
    </row>
    <row r="48" spans="1:8" ht="12.75" customHeight="1" x14ac:dyDescent="0.2">
      <c r="A48" s="1" t="s">
        <v>563</v>
      </c>
      <c r="B48" s="1"/>
      <c r="E48" s="10">
        <v>1061.4990812000001</v>
      </c>
      <c r="F48" s="11">
        <v>2.4392876264497161E-2</v>
      </c>
      <c r="G48" s="35"/>
    </row>
    <row r="49" spans="1:8" ht="12.75" customHeight="1" x14ac:dyDescent="0.2">
      <c r="A49" s="13" t="s">
        <v>176</v>
      </c>
      <c r="B49" s="13"/>
      <c r="C49" s="13"/>
      <c r="D49" s="13"/>
      <c r="E49" s="14">
        <f>SUM(E48:E48)</f>
        <v>1061.4990812000001</v>
      </c>
      <c r="F49" s="19">
        <f>SUM(F48:F48)</f>
        <v>2.4392876264497161E-2</v>
      </c>
      <c r="G49" s="27"/>
    </row>
    <row r="50" spans="1:8" ht="12.75" customHeight="1" x14ac:dyDescent="0.2">
      <c r="E50" s="10"/>
      <c r="F50" s="11"/>
      <c r="G50" s="27"/>
    </row>
    <row r="51" spans="1:8" ht="12.75" customHeight="1" x14ac:dyDescent="0.2">
      <c r="A51" s="1" t="s">
        <v>181</v>
      </c>
      <c r="B51" s="1"/>
      <c r="E51" s="10"/>
      <c r="F51" s="11"/>
      <c r="G51" s="27"/>
    </row>
    <row r="52" spans="1:8" ht="12.75" customHeight="1" x14ac:dyDescent="0.2">
      <c r="A52" s="1" t="s">
        <v>182</v>
      </c>
      <c r="B52" s="1"/>
      <c r="E52" s="10">
        <v>-65.86529020000296</v>
      </c>
      <c r="F52" s="11">
        <v>-1.513561247888784E-3</v>
      </c>
      <c r="G52" s="35"/>
    </row>
    <row r="53" spans="1:8" ht="12.75" customHeight="1" x14ac:dyDescent="0.2">
      <c r="A53" s="13" t="s">
        <v>176</v>
      </c>
      <c r="B53" s="13"/>
      <c r="C53" s="13"/>
      <c r="D53" s="13"/>
      <c r="E53" s="14">
        <f>SUM(E52:E52)</f>
        <v>-65.86529020000296</v>
      </c>
      <c r="F53" s="15">
        <f>SUM(F52:F52)</f>
        <v>-1.513561247888784E-3</v>
      </c>
      <c r="G53" s="28"/>
      <c r="H53" s="29"/>
    </row>
    <row r="54" spans="1:8" ht="12.75" customHeight="1" x14ac:dyDescent="0.2">
      <c r="A54" s="16" t="s">
        <v>183</v>
      </c>
      <c r="B54" s="16"/>
      <c r="C54" s="16"/>
      <c r="D54" s="16"/>
      <c r="E54" s="17">
        <f>SUM(E42,E46,E49,E53)</f>
        <v>43516.765702000004</v>
      </c>
      <c r="F54" s="34">
        <f>SUM(F42,F46,F49,F53)</f>
        <v>0.99999952064452236</v>
      </c>
      <c r="G54" s="30"/>
      <c r="H54" s="31"/>
    </row>
    <row r="55" spans="1:8" ht="12.75" customHeight="1" x14ac:dyDescent="0.2"/>
    <row r="56" spans="1:8" ht="12.75" customHeight="1" x14ac:dyDescent="0.2">
      <c r="A56" s="1" t="s">
        <v>586</v>
      </c>
      <c r="B56" s="1"/>
    </row>
    <row r="57" spans="1:8" ht="12.75" customHeight="1" x14ac:dyDescent="0.2">
      <c r="A57" s="1" t="s">
        <v>588</v>
      </c>
      <c r="B57" s="1"/>
      <c r="E57" s="10"/>
    </row>
    <row r="58" spans="1:8" ht="12.75" customHeight="1" x14ac:dyDescent="0.2">
      <c r="A58" s="1" t="s">
        <v>595</v>
      </c>
      <c r="B58" s="1"/>
    </row>
    <row r="59" spans="1:8" ht="12.75" customHeight="1" x14ac:dyDescent="0.2">
      <c r="A59" s="1" t="s">
        <v>587</v>
      </c>
    </row>
    <row r="60" spans="1:8" ht="12.75" customHeight="1" x14ac:dyDescent="0.2"/>
    <row r="61" spans="1:8" ht="12.75" customHeight="1" x14ac:dyDescent="0.2"/>
    <row r="62" spans="1:8" ht="12.75" customHeight="1" x14ac:dyDescent="0.2"/>
    <row r="63" spans="1:8" ht="12.75" customHeight="1" x14ac:dyDescent="0.2"/>
    <row r="64" spans="1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sqref="A1:F1"/>
    </sheetView>
  </sheetViews>
  <sheetFormatPr defaultColWidth="9.140625" defaultRowHeight="12.75" x14ac:dyDescent="0.2"/>
  <cols>
    <col min="1" max="1" width="57" customWidth="1"/>
    <col min="2" max="2" width="16.28515625" customWidth="1"/>
    <col min="3" max="4" width="22.425781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style="41" customWidth="1"/>
    <col min="11" max="11" width="15.140625" style="24" customWidth="1"/>
  </cols>
  <sheetData>
    <row r="1" spans="1:15" ht="18.75" x14ac:dyDescent="0.2">
      <c r="A1" s="63" t="s">
        <v>368</v>
      </c>
      <c r="B1" s="63"/>
      <c r="C1" s="63"/>
      <c r="D1" s="63"/>
      <c r="E1" s="63"/>
      <c r="F1" s="63"/>
    </row>
    <row r="2" spans="1:15" x14ac:dyDescent="0.2">
      <c r="A2" s="4" t="s">
        <v>1</v>
      </c>
      <c r="B2" s="4"/>
      <c r="C2" s="5"/>
      <c r="D2" s="5"/>
      <c r="E2" s="6"/>
      <c r="F2" s="22"/>
    </row>
    <row r="3" spans="1:15" ht="15.75" customHeight="1" x14ac:dyDescent="0.2">
      <c r="A3" s="7"/>
      <c r="B3" s="7"/>
      <c r="C3" s="3"/>
      <c r="D3" s="3"/>
      <c r="E3" s="6"/>
      <c r="F3" s="22"/>
    </row>
    <row r="4" spans="1:15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3"/>
    </row>
    <row r="5" spans="1:15" ht="12.75" customHeight="1" x14ac:dyDescent="0.2">
      <c r="E5" s="10"/>
      <c r="F5" s="11"/>
      <c r="G5" s="27"/>
    </row>
    <row r="6" spans="1:15" ht="12.75" customHeight="1" x14ac:dyDescent="0.2">
      <c r="E6" s="10"/>
      <c r="F6" s="11"/>
      <c r="G6" s="27"/>
    </row>
    <row r="7" spans="1:15" ht="12.75" customHeight="1" x14ac:dyDescent="0.2">
      <c r="A7" s="1" t="s">
        <v>7</v>
      </c>
      <c r="B7" s="1"/>
      <c r="E7" s="10"/>
      <c r="F7" s="11"/>
      <c r="G7" s="27"/>
    </row>
    <row r="8" spans="1:15" ht="12.75" customHeight="1" x14ac:dyDescent="0.2">
      <c r="A8" s="1" t="s">
        <v>8</v>
      </c>
      <c r="B8" s="1"/>
      <c r="E8" s="10"/>
      <c r="F8" s="11"/>
      <c r="G8" s="27"/>
    </row>
    <row r="9" spans="1:15" ht="12.75" customHeight="1" x14ac:dyDescent="0.2">
      <c r="A9" t="s">
        <v>9</v>
      </c>
      <c r="B9" t="s">
        <v>11</v>
      </c>
      <c r="C9" t="s">
        <v>10</v>
      </c>
      <c r="D9" s="39">
        <v>60234</v>
      </c>
      <c r="E9" s="10">
        <v>662.48364900000001</v>
      </c>
      <c r="F9" s="11">
        <v>5.9942364094856877E-2</v>
      </c>
      <c r="G9" s="35"/>
    </row>
    <row r="10" spans="1:15" ht="12.75" customHeight="1" x14ac:dyDescent="0.2">
      <c r="A10" t="s">
        <v>16</v>
      </c>
      <c r="B10" t="s">
        <v>18</v>
      </c>
      <c r="C10" t="s">
        <v>17</v>
      </c>
      <c r="D10" s="39">
        <v>24782</v>
      </c>
      <c r="E10" s="10">
        <v>603.90016700000001</v>
      </c>
      <c r="F10" s="11">
        <v>5.464165604977652E-2</v>
      </c>
      <c r="G10" s="35"/>
      <c r="I10" s="12"/>
      <c r="J10" s="42"/>
    </row>
    <row r="11" spans="1:15" ht="12.75" customHeight="1" x14ac:dyDescent="0.2">
      <c r="A11" t="s">
        <v>19</v>
      </c>
      <c r="B11" t="s">
        <v>21</v>
      </c>
      <c r="C11" t="s">
        <v>20</v>
      </c>
      <c r="D11" s="39">
        <v>74136</v>
      </c>
      <c r="E11" s="10">
        <v>588.41743199999996</v>
      </c>
      <c r="F11" s="11">
        <v>5.3240758472975817E-2</v>
      </c>
      <c r="G11" s="35"/>
      <c r="I11" s="11"/>
      <c r="K11" s="11"/>
    </row>
    <row r="12" spans="1:15" ht="12.75" customHeight="1" x14ac:dyDescent="0.2">
      <c r="A12" t="s">
        <v>12</v>
      </c>
      <c r="B12" t="s">
        <v>15</v>
      </c>
      <c r="C12" t="s">
        <v>13</v>
      </c>
      <c r="D12" s="39">
        <v>171810</v>
      </c>
      <c r="E12" s="10">
        <v>512.85284999999999</v>
      </c>
      <c r="F12" s="11">
        <v>4.6403578878042646E-2</v>
      </c>
      <c r="G12" s="35"/>
      <c r="I12" s="11"/>
      <c r="K12" s="11"/>
    </row>
    <row r="13" spans="1:15" ht="12.75" customHeight="1" x14ac:dyDescent="0.2">
      <c r="A13" t="s">
        <v>22</v>
      </c>
      <c r="B13" t="s">
        <v>24</v>
      </c>
      <c r="C13" t="s">
        <v>10</v>
      </c>
      <c r="D13" s="39">
        <v>72834</v>
      </c>
      <c r="E13" s="10">
        <v>512.71494299999995</v>
      </c>
      <c r="F13" s="11">
        <v>4.6391100877087137E-2</v>
      </c>
      <c r="G13" s="35"/>
      <c r="I13" s="11"/>
      <c r="N13" s="11"/>
      <c r="O13" s="11"/>
    </row>
    <row r="14" spans="1:15" ht="12.75" customHeight="1" x14ac:dyDescent="0.2">
      <c r="A14" t="s">
        <v>62</v>
      </c>
      <c r="B14" t="s">
        <v>64</v>
      </c>
      <c r="C14" t="s">
        <v>23</v>
      </c>
      <c r="D14" s="39">
        <v>38084</v>
      </c>
      <c r="E14" s="10">
        <v>451.257316</v>
      </c>
      <c r="F14" s="11">
        <v>4.0830336532788732E-2</v>
      </c>
      <c r="G14" s="35"/>
      <c r="I14" s="11"/>
      <c r="K14" s="11"/>
    </row>
    <row r="15" spans="1:15" ht="12.75" customHeight="1" x14ac:dyDescent="0.2">
      <c r="A15" t="s">
        <v>230</v>
      </c>
      <c r="B15" t="s">
        <v>231</v>
      </c>
      <c r="C15" t="s">
        <v>81</v>
      </c>
      <c r="D15" s="39">
        <v>107529</v>
      </c>
      <c r="E15" s="10">
        <v>433.39563500000003</v>
      </c>
      <c r="F15" s="11">
        <v>3.9214188892821564E-2</v>
      </c>
      <c r="G15" s="35"/>
      <c r="I15" s="11"/>
      <c r="K15" s="11"/>
    </row>
    <row r="16" spans="1:15" ht="12.75" customHeight="1" x14ac:dyDescent="0.2">
      <c r="A16" t="s">
        <v>30</v>
      </c>
      <c r="B16" t="s">
        <v>32</v>
      </c>
      <c r="C16" t="s">
        <v>10</v>
      </c>
      <c r="D16" s="39">
        <v>18788</v>
      </c>
      <c r="E16" s="10">
        <v>407.75596400000001</v>
      </c>
      <c r="F16" s="11">
        <v>3.6894278814023011E-2</v>
      </c>
      <c r="G16" s="35"/>
      <c r="I16" s="11"/>
      <c r="K16" s="11"/>
    </row>
    <row r="17" spans="1:15" ht="12.75" customHeight="1" x14ac:dyDescent="0.2">
      <c r="A17" t="s">
        <v>53</v>
      </c>
      <c r="B17" t="s">
        <v>55</v>
      </c>
      <c r="C17" t="s">
        <v>37</v>
      </c>
      <c r="D17" s="39">
        <v>47380</v>
      </c>
      <c r="E17" s="10">
        <v>399.65030000000002</v>
      </c>
      <c r="F17" s="11">
        <v>3.6160868014447824E-2</v>
      </c>
      <c r="G17" s="35"/>
      <c r="I17" s="11"/>
      <c r="K17" s="11"/>
    </row>
    <row r="18" spans="1:15" ht="12.75" customHeight="1" x14ac:dyDescent="0.2">
      <c r="A18" t="s">
        <v>43</v>
      </c>
      <c r="B18" t="s">
        <v>44</v>
      </c>
      <c r="C18" t="s">
        <v>17</v>
      </c>
      <c r="D18" s="39">
        <v>55291</v>
      </c>
      <c r="E18" s="10">
        <v>362.98541499999999</v>
      </c>
      <c r="F18" s="11">
        <v>3.2843382534642335E-2</v>
      </c>
      <c r="G18" s="35"/>
      <c r="I18" s="11"/>
      <c r="K18" s="11"/>
    </row>
    <row r="19" spans="1:15" ht="12.75" customHeight="1" x14ac:dyDescent="0.2">
      <c r="A19" t="s">
        <v>56</v>
      </c>
      <c r="B19" t="s">
        <v>58</v>
      </c>
      <c r="C19" t="s">
        <v>17</v>
      </c>
      <c r="D19" s="39">
        <v>10635</v>
      </c>
      <c r="E19" s="10">
        <v>309.43596000000002</v>
      </c>
      <c r="F19" s="11">
        <v>2.7998159662294655E-2</v>
      </c>
      <c r="G19" s="35"/>
      <c r="I19" s="11"/>
      <c r="K19" s="11"/>
    </row>
    <row r="20" spans="1:15" ht="12.75" customHeight="1" x14ac:dyDescent="0.2">
      <c r="A20" t="s">
        <v>249</v>
      </c>
      <c r="B20" t="s">
        <v>250</v>
      </c>
      <c r="C20" t="s">
        <v>54</v>
      </c>
      <c r="D20" s="39">
        <v>6462</v>
      </c>
      <c r="E20" s="10">
        <v>283.92735599999997</v>
      </c>
      <c r="F20" s="11">
        <v>2.5690108692542304E-2</v>
      </c>
      <c r="G20" s="35"/>
      <c r="I20" s="11"/>
      <c r="K20" s="11"/>
    </row>
    <row r="21" spans="1:15" ht="12.75" customHeight="1" x14ac:dyDescent="0.2">
      <c r="A21" t="s">
        <v>208</v>
      </c>
      <c r="B21" t="s">
        <v>209</v>
      </c>
      <c r="C21" t="s">
        <v>54</v>
      </c>
      <c r="D21" s="39">
        <v>6934</v>
      </c>
      <c r="E21" s="10">
        <v>233.01013599999999</v>
      </c>
      <c r="F21" s="11">
        <v>2.1083053794591265E-2</v>
      </c>
      <c r="G21" s="35"/>
      <c r="I21" s="11"/>
      <c r="K21" s="11"/>
      <c r="N21" s="11"/>
      <c r="O21" s="11"/>
    </row>
    <row r="22" spans="1:15" ht="12.75" customHeight="1" x14ac:dyDescent="0.2">
      <c r="A22" t="s">
        <v>28</v>
      </c>
      <c r="B22" t="s">
        <v>29</v>
      </c>
      <c r="C22" t="s">
        <v>23</v>
      </c>
      <c r="D22" s="39">
        <v>12435</v>
      </c>
      <c r="E22" s="10">
        <v>226.24239</v>
      </c>
      <c r="F22" s="11">
        <v>2.0470699519212748E-2</v>
      </c>
      <c r="G22" s="35"/>
      <c r="I22" s="11"/>
      <c r="K22" s="11"/>
    </row>
    <row r="23" spans="1:15" ht="12.75" customHeight="1" x14ac:dyDescent="0.2">
      <c r="A23" t="s">
        <v>49</v>
      </c>
      <c r="B23" t="s">
        <v>50</v>
      </c>
      <c r="C23" t="s">
        <v>47</v>
      </c>
      <c r="D23" s="39">
        <v>71712</v>
      </c>
      <c r="E23" s="10">
        <v>220.29926399999999</v>
      </c>
      <c r="F23" s="11">
        <v>1.9932957911414046E-2</v>
      </c>
      <c r="G23" s="35"/>
      <c r="I23" s="11"/>
      <c r="K23" s="11"/>
    </row>
    <row r="24" spans="1:15" ht="12.75" customHeight="1" x14ac:dyDescent="0.2">
      <c r="A24" t="s">
        <v>36</v>
      </c>
      <c r="B24" t="s">
        <v>38</v>
      </c>
      <c r="C24" t="s">
        <v>13</v>
      </c>
      <c r="D24" s="39">
        <v>10404</v>
      </c>
      <c r="E24" s="10">
        <v>207.68464800000001</v>
      </c>
      <c r="F24" s="11">
        <v>1.8791571393678562E-2</v>
      </c>
      <c r="G24" s="35"/>
      <c r="I24" s="11"/>
      <c r="K24" s="11"/>
    </row>
    <row r="25" spans="1:15" ht="12.75" customHeight="1" x14ac:dyDescent="0.2">
      <c r="A25" t="s">
        <v>187</v>
      </c>
      <c r="B25" t="s">
        <v>189</v>
      </c>
      <c r="C25" t="s">
        <v>188</v>
      </c>
      <c r="D25" s="39">
        <v>12076</v>
      </c>
      <c r="E25" s="10">
        <v>201.415604</v>
      </c>
      <c r="F25" s="11">
        <v>1.8224340310251962E-2</v>
      </c>
      <c r="G25" s="35"/>
      <c r="I25" s="11"/>
      <c r="K25" s="11"/>
    </row>
    <row r="26" spans="1:15" ht="12.75" customHeight="1" x14ac:dyDescent="0.2">
      <c r="A26" t="s">
        <v>113</v>
      </c>
      <c r="B26" t="s">
        <v>114</v>
      </c>
      <c r="C26" t="s">
        <v>20</v>
      </c>
      <c r="D26" s="39">
        <v>53060</v>
      </c>
      <c r="E26" s="10">
        <v>184.3835</v>
      </c>
      <c r="F26" s="11">
        <v>1.6683253853536306E-2</v>
      </c>
      <c r="G26" s="35"/>
      <c r="I26" s="11"/>
      <c r="K26" s="11"/>
    </row>
    <row r="27" spans="1:15" ht="12.75" customHeight="1" x14ac:dyDescent="0.2">
      <c r="A27" t="s">
        <v>33</v>
      </c>
      <c r="B27" t="s">
        <v>35</v>
      </c>
      <c r="C27" t="s">
        <v>34</v>
      </c>
      <c r="D27" s="39">
        <v>11614</v>
      </c>
      <c r="E27" s="10">
        <v>171.17293900000001</v>
      </c>
      <c r="F27" s="11">
        <v>1.5487945473390434E-2</v>
      </c>
      <c r="G27" s="35"/>
      <c r="I27" s="11"/>
      <c r="K27" s="11"/>
    </row>
    <row r="28" spans="1:15" ht="12.75" customHeight="1" x14ac:dyDescent="0.2">
      <c r="A28" t="s">
        <v>201</v>
      </c>
      <c r="B28" t="s">
        <v>203</v>
      </c>
      <c r="C28" t="s">
        <v>34</v>
      </c>
      <c r="D28" s="39">
        <v>8424</v>
      </c>
      <c r="E28" s="10">
        <v>162.65901600000001</v>
      </c>
      <c r="F28" s="11">
        <v>1.471759487966344E-2</v>
      </c>
      <c r="G28" s="35"/>
      <c r="I28" s="11"/>
      <c r="K28" s="11"/>
    </row>
    <row r="29" spans="1:15" ht="12.75" customHeight="1" x14ac:dyDescent="0.2">
      <c r="A29" t="s">
        <v>117</v>
      </c>
      <c r="B29" t="s">
        <v>118</v>
      </c>
      <c r="C29" t="s">
        <v>34</v>
      </c>
      <c r="D29" s="39">
        <v>57583</v>
      </c>
      <c r="E29" s="10">
        <v>157.460714</v>
      </c>
      <c r="F29" s="11">
        <v>1.4247245895761162E-2</v>
      </c>
      <c r="G29" s="35"/>
      <c r="I29" s="11"/>
      <c r="K29" s="11"/>
    </row>
    <row r="30" spans="1:15" ht="12.75" customHeight="1" x14ac:dyDescent="0.2">
      <c r="A30" t="s">
        <v>25</v>
      </c>
      <c r="B30" t="s">
        <v>27</v>
      </c>
      <c r="C30" t="s">
        <v>26</v>
      </c>
      <c r="D30" s="39">
        <v>28286</v>
      </c>
      <c r="E30" s="10">
        <v>149.08136300000001</v>
      </c>
      <c r="F30" s="11">
        <v>1.3489071547943253E-2</v>
      </c>
      <c r="G30" s="35"/>
      <c r="I30" s="11"/>
    </row>
    <row r="31" spans="1:15" ht="12.75" customHeight="1" x14ac:dyDescent="0.2">
      <c r="A31" t="s">
        <v>253</v>
      </c>
      <c r="B31" t="s">
        <v>254</v>
      </c>
      <c r="C31" t="s">
        <v>37</v>
      </c>
      <c r="D31" s="39">
        <v>54493</v>
      </c>
      <c r="E31" s="10">
        <v>144.78790100000001</v>
      </c>
      <c r="F31" s="11">
        <v>1.3100593639364061E-2</v>
      </c>
      <c r="G31" s="35"/>
      <c r="I31" s="11"/>
    </row>
    <row r="32" spans="1:15" ht="12.75" customHeight="1" x14ac:dyDescent="0.2">
      <c r="A32" t="s">
        <v>121</v>
      </c>
      <c r="B32" t="s">
        <v>122</v>
      </c>
      <c r="C32" t="s">
        <v>63</v>
      </c>
      <c r="D32" s="39">
        <v>41823</v>
      </c>
      <c r="E32" s="10">
        <v>138.036812</v>
      </c>
      <c r="F32" s="11">
        <v>1.2489746510554721E-2</v>
      </c>
      <c r="G32" s="35"/>
    </row>
    <row r="33" spans="1:8" ht="12.75" customHeight="1" x14ac:dyDescent="0.2">
      <c r="A33" t="s">
        <v>251</v>
      </c>
      <c r="B33" t="s">
        <v>252</v>
      </c>
      <c r="C33" t="s">
        <v>10</v>
      </c>
      <c r="D33" s="39">
        <v>27318</v>
      </c>
      <c r="E33" s="10">
        <v>126.90576900000001</v>
      </c>
      <c r="F33" s="11">
        <v>1.1482595566876854E-2</v>
      </c>
      <c r="G33" s="35"/>
    </row>
    <row r="34" spans="1:8" ht="12.75" customHeight="1" x14ac:dyDescent="0.2">
      <c r="A34" t="s">
        <v>95</v>
      </c>
      <c r="B34" t="s">
        <v>97</v>
      </c>
      <c r="C34" t="s">
        <v>69</v>
      </c>
      <c r="D34" s="39">
        <v>36047</v>
      </c>
      <c r="E34" s="10">
        <v>121.47839</v>
      </c>
      <c r="F34" s="11">
        <v>1.0991519404333286E-2</v>
      </c>
      <c r="G34" s="35"/>
    </row>
    <row r="35" spans="1:8" ht="12.75" customHeight="1" x14ac:dyDescent="0.2">
      <c r="A35" t="s">
        <v>127</v>
      </c>
      <c r="B35" t="s">
        <v>128</v>
      </c>
      <c r="C35" t="s">
        <v>34</v>
      </c>
      <c r="D35" s="39">
        <v>74350</v>
      </c>
      <c r="E35" s="10">
        <v>121.1905</v>
      </c>
      <c r="F35" s="11">
        <v>1.0965470750566031E-2</v>
      </c>
      <c r="G35" s="35"/>
    </row>
    <row r="36" spans="1:8" ht="12.75" customHeight="1" x14ac:dyDescent="0.2">
      <c r="A36" t="s">
        <v>39</v>
      </c>
      <c r="B36" t="s">
        <v>42</v>
      </c>
      <c r="C36" t="s">
        <v>40</v>
      </c>
      <c r="D36" s="39">
        <v>69318</v>
      </c>
      <c r="E36" s="10">
        <v>120.821274</v>
      </c>
      <c r="F36" s="11">
        <v>1.0932062711954519E-2</v>
      </c>
      <c r="G36" s="35"/>
    </row>
    <row r="37" spans="1:8" ht="12.75" customHeight="1" x14ac:dyDescent="0.2">
      <c r="A37" t="s">
        <v>65</v>
      </c>
      <c r="B37" t="s">
        <v>67</v>
      </c>
      <c r="C37" t="s">
        <v>31</v>
      </c>
      <c r="D37" s="39">
        <v>25218</v>
      </c>
      <c r="E37" s="10">
        <v>103.091184</v>
      </c>
      <c r="F37" s="11">
        <v>9.3278215932207625E-3</v>
      </c>
      <c r="G37" s="35"/>
    </row>
    <row r="38" spans="1:8" ht="12.75" customHeight="1" x14ac:dyDescent="0.2">
      <c r="A38" t="s">
        <v>59</v>
      </c>
      <c r="B38" t="s">
        <v>61</v>
      </c>
      <c r="C38" t="s">
        <v>10</v>
      </c>
      <c r="D38" s="39">
        <v>5650</v>
      </c>
      <c r="E38" s="10">
        <v>74.574349999999995</v>
      </c>
      <c r="F38" s="11">
        <v>6.7475821427213671E-3</v>
      </c>
      <c r="G38" s="35"/>
    </row>
    <row r="39" spans="1:8" ht="12.75" customHeight="1" x14ac:dyDescent="0.2">
      <c r="A39" t="s">
        <v>98</v>
      </c>
      <c r="B39" t="s">
        <v>100</v>
      </c>
      <c r="C39" t="s">
        <v>41</v>
      </c>
      <c r="D39" s="39">
        <v>130071</v>
      </c>
      <c r="E39" s="10">
        <v>41.232506999999998</v>
      </c>
      <c r="F39" s="11">
        <v>3.7307697342696751E-3</v>
      </c>
      <c r="G39" s="35"/>
    </row>
    <row r="40" spans="1:8" ht="12.75" customHeight="1" x14ac:dyDescent="0.2">
      <c r="A40" t="s">
        <v>255</v>
      </c>
      <c r="B40" t="s">
        <v>256</v>
      </c>
      <c r="C40" t="s">
        <v>31</v>
      </c>
      <c r="D40" s="39">
        <v>18407</v>
      </c>
      <c r="E40" s="10">
        <v>40.412568999999998</v>
      </c>
      <c r="F40" s="11">
        <v>3.6565807000113991E-3</v>
      </c>
      <c r="G40" s="35"/>
    </row>
    <row r="41" spans="1:8" ht="12.75" customHeight="1" x14ac:dyDescent="0.2">
      <c r="A41" s="13" t="s">
        <v>176</v>
      </c>
      <c r="B41" s="13"/>
      <c r="C41" s="13"/>
      <c r="D41" s="13"/>
      <c r="E41" s="14">
        <f>SUM(E9:E40)</f>
        <v>8474.7178170000025</v>
      </c>
      <c r="F41" s="15">
        <f>SUM(F9:F40)</f>
        <v>0.76680325884961531</v>
      </c>
      <c r="G41" s="43"/>
      <c r="H41" s="29"/>
    </row>
    <row r="42" spans="1:8" ht="12.75" customHeight="1" x14ac:dyDescent="0.2">
      <c r="E42" s="10"/>
      <c r="F42" s="11"/>
      <c r="G42" s="27"/>
    </row>
    <row r="43" spans="1:8" ht="12.75" customHeight="1" x14ac:dyDescent="0.2">
      <c r="A43" s="1" t="s">
        <v>177</v>
      </c>
      <c r="B43" s="1"/>
      <c r="E43" s="10"/>
      <c r="F43" s="11"/>
      <c r="G43" s="27"/>
    </row>
    <row r="44" spans="1:8" ht="12.75" customHeight="1" x14ac:dyDescent="0.2">
      <c r="A44" s="1" t="s">
        <v>370</v>
      </c>
      <c r="B44" s="1"/>
      <c r="E44" s="10"/>
      <c r="F44" s="11"/>
      <c r="G44" s="27"/>
    </row>
    <row r="45" spans="1:8" ht="12.75" customHeight="1" x14ac:dyDescent="0.2">
      <c r="A45" t="s">
        <v>371</v>
      </c>
      <c r="B45" t="s">
        <v>372</v>
      </c>
      <c r="C45" t="s">
        <v>369</v>
      </c>
      <c r="D45">
        <v>200</v>
      </c>
      <c r="E45" s="10">
        <v>994.40499999999997</v>
      </c>
      <c r="F45" s="11">
        <v>0.09</v>
      </c>
      <c r="G45" s="27"/>
    </row>
    <row r="46" spans="1:8" ht="12.75" customHeight="1" x14ac:dyDescent="0.2">
      <c r="A46" t="s">
        <v>373</v>
      </c>
      <c r="B46" t="s">
        <v>374</v>
      </c>
      <c r="C46" t="s">
        <v>369</v>
      </c>
      <c r="D46">
        <v>2</v>
      </c>
      <c r="E46" s="10">
        <v>9.7148299999999992</v>
      </c>
      <c r="F46" s="11">
        <v>8.9999999999999998E-4</v>
      </c>
      <c r="G46" s="27"/>
    </row>
    <row r="47" spans="1:8" ht="12.75" customHeight="1" x14ac:dyDescent="0.2">
      <c r="A47" s="13" t="s">
        <v>176</v>
      </c>
      <c r="B47" s="13"/>
      <c r="C47" s="13"/>
      <c r="D47" s="13"/>
      <c r="E47" s="14">
        <f>SUM(E45:E46)</f>
        <v>1004.11983</v>
      </c>
      <c r="F47" s="15">
        <f>SUM(F45:F46)</f>
        <v>9.0899999999999995E-2</v>
      </c>
      <c r="G47" s="28"/>
      <c r="H47" s="29"/>
    </row>
    <row r="48" spans="1:8" ht="12.75" customHeight="1" x14ac:dyDescent="0.2">
      <c r="E48" s="10"/>
      <c r="F48" s="11"/>
      <c r="G48" s="27"/>
    </row>
    <row r="49" spans="1:8" ht="12.75" customHeight="1" x14ac:dyDescent="0.2">
      <c r="A49" s="1" t="s">
        <v>178</v>
      </c>
      <c r="B49" s="1"/>
      <c r="E49" s="10"/>
      <c r="F49" s="11"/>
      <c r="G49" s="27"/>
    </row>
    <row r="50" spans="1:8" ht="12.75" customHeight="1" x14ac:dyDescent="0.2">
      <c r="A50" s="1" t="s">
        <v>589</v>
      </c>
      <c r="B50" s="1"/>
      <c r="E50" s="10"/>
      <c r="F50" s="11"/>
      <c r="G50" s="27"/>
    </row>
    <row r="51" spans="1:8" ht="12.75" customHeight="1" x14ac:dyDescent="0.2">
      <c r="A51" t="s">
        <v>375</v>
      </c>
      <c r="B51" t="s">
        <v>376</v>
      </c>
      <c r="C51" t="s">
        <v>90</v>
      </c>
      <c r="D51">
        <v>27</v>
      </c>
      <c r="E51" s="10">
        <v>283.04694000000001</v>
      </c>
      <c r="F51" s="11">
        <v>2.5600000000000001E-2</v>
      </c>
      <c r="G51" s="27"/>
    </row>
    <row r="52" spans="1:8" ht="12.75" customHeight="1" x14ac:dyDescent="0.2">
      <c r="A52" s="13" t="s">
        <v>176</v>
      </c>
      <c r="B52" s="13"/>
      <c r="C52" s="13"/>
      <c r="D52" s="13"/>
      <c r="E52" s="14">
        <f>SUM(E51:E51)</f>
        <v>283.04694000000001</v>
      </c>
      <c r="F52" s="15">
        <f>SUM(F51:F51)</f>
        <v>2.5600000000000001E-2</v>
      </c>
      <c r="G52" s="28"/>
      <c r="H52" s="29"/>
    </row>
    <row r="53" spans="1:8" ht="12.75" customHeight="1" x14ac:dyDescent="0.2">
      <c r="E53" s="10"/>
      <c r="F53" s="11"/>
      <c r="G53" s="27"/>
    </row>
    <row r="54" spans="1:8" ht="12.75" customHeight="1" x14ac:dyDescent="0.2">
      <c r="A54" s="1" t="s">
        <v>563</v>
      </c>
      <c r="E54" s="10">
        <v>1398.3003571000002</v>
      </c>
      <c r="F54" s="11">
        <v>0.12651999675128073</v>
      </c>
      <c r="G54" s="35"/>
    </row>
    <row r="55" spans="1:8" ht="12.75" customHeight="1" x14ac:dyDescent="0.2">
      <c r="A55" s="13" t="s">
        <v>176</v>
      </c>
      <c r="B55" s="13"/>
      <c r="C55" s="13"/>
      <c r="D55" s="13"/>
      <c r="E55" s="14">
        <f>SUM(E54:E54)</f>
        <v>1398.3003571000002</v>
      </c>
      <c r="F55" s="15">
        <f>SUM(F54:F54)</f>
        <v>0.12651999675128073</v>
      </c>
      <c r="G55" s="27"/>
    </row>
    <row r="56" spans="1:8" ht="12.75" customHeight="1" x14ac:dyDescent="0.2">
      <c r="E56" s="10"/>
      <c r="F56" s="11"/>
      <c r="G56" s="27"/>
    </row>
    <row r="57" spans="1:8" ht="12.75" customHeight="1" x14ac:dyDescent="0.2">
      <c r="A57" s="1" t="s">
        <v>181</v>
      </c>
      <c r="B57" s="1"/>
      <c r="E57" s="10"/>
      <c r="F57" s="11"/>
      <c r="G57" s="27"/>
    </row>
    <row r="58" spans="1:8" ht="12.75" customHeight="1" x14ac:dyDescent="0.2">
      <c r="A58" s="1" t="s">
        <v>182</v>
      </c>
      <c r="B58" s="1"/>
      <c r="E58" s="10">
        <v>-108.17425010000034</v>
      </c>
      <c r="F58" s="11">
        <v>-9.7877438861624314E-3</v>
      </c>
      <c r="G58" s="35"/>
    </row>
    <row r="59" spans="1:8" ht="12.75" customHeight="1" x14ac:dyDescent="0.2">
      <c r="A59" s="13" t="s">
        <v>176</v>
      </c>
      <c r="B59" s="13"/>
      <c r="C59" s="13"/>
      <c r="D59" s="13"/>
      <c r="E59" s="14">
        <f>SUM(E58:E58)</f>
        <v>-108.17425010000034</v>
      </c>
      <c r="F59" s="15">
        <f>SUM(F58:F58)</f>
        <v>-9.7877438861624314E-3</v>
      </c>
      <c r="G59" s="28"/>
      <c r="H59" s="29"/>
    </row>
    <row r="60" spans="1:8" ht="12.75" customHeight="1" x14ac:dyDescent="0.2">
      <c r="A60" s="16" t="s">
        <v>183</v>
      </c>
      <c r="B60" s="16"/>
      <c r="C60" s="16"/>
      <c r="D60" s="16"/>
      <c r="E60" s="17">
        <f>SUM(E41,E47,E52,E55,E59)</f>
        <v>11052.010694000002</v>
      </c>
      <c r="F60" s="34">
        <f>SUM(F41,F47,F52,F55,F59)</f>
        <v>1.0000355117147335</v>
      </c>
      <c r="G60" s="30"/>
      <c r="H60" s="31"/>
    </row>
    <row r="61" spans="1:8" ht="12.75" customHeight="1" x14ac:dyDescent="0.2"/>
    <row r="62" spans="1:8" ht="12.75" customHeight="1" x14ac:dyDescent="0.2">
      <c r="A62" s="1" t="s">
        <v>184</v>
      </c>
      <c r="B62" s="1"/>
    </row>
    <row r="63" spans="1:8" ht="12.75" customHeight="1" x14ac:dyDescent="0.2">
      <c r="A63" s="1" t="s">
        <v>586</v>
      </c>
      <c r="B63" s="1"/>
    </row>
    <row r="64" spans="1:8" ht="12.75" customHeight="1" x14ac:dyDescent="0.2">
      <c r="A64" s="1"/>
      <c r="B64" s="1"/>
      <c r="E64" s="10"/>
    </row>
    <row r="65" spans="1:2" ht="12.75" customHeight="1" x14ac:dyDescent="0.2">
      <c r="A65" s="1"/>
      <c r="B65" s="1"/>
    </row>
    <row r="66" spans="1:2" ht="12.75" customHeight="1" x14ac:dyDescent="0.2">
      <c r="A66" s="1"/>
      <c r="B66" s="1"/>
    </row>
    <row r="67" spans="1:2" ht="12.75" customHeight="1" x14ac:dyDescent="0.2"/>
    <row r="68" spans="1:2" ht="12.75" customHeight="1" x14ac:dyDescent="0.2"/>
    <row r="69" spans="1:2" ht="12.75" customHeight="1" x14ac:dyDescent="0.2"/>
    <row r="70" spans="1:2" ht="12.75" customHeight="1" x14ac:dyDescent="0.2"/>
    <row r="71" spans="1:2" ht="12.75" customHeight="1" x14ac:dyDescent="0.2"/>
    <row r="72" spans="1:2" ht="12.75" customHeight="1" x14ac:dyDescent="0.2"/>
    <row r="73" spans="1:2" ht="12.75" customHeight="1" x14ac:dyDescent="0.2"/>
    <row r="74" spans="1:2" ht="12.75" customHeight="1" x14ac:dyDescent="0.2"/>
    <row r="75" spans="1:2" ht="12.75" customHeight="1" x14ac:dyDescent="0.2"/>
    <row r="76" spans="1:2" ht="12.75" customHeight="1" x14ac:dyDescent="0.2"/>
    <row r="77" spans="1:2" ht="12.75" customHeight="1" x14ac:dyDescent="0.2"/>
    <row r="78" spans="1:2" ht="12.75" customHeight="1" x14ac:dyDescent="0.2"/>
    <row r="79" spans="1:2" ht="12.75" customHeight="1" x14ac:dyDescent="0.2"/>
    <row r="80" spans="1:2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sortState ref="I11:J29">
    <sortCondition descending="1" ref="J11:J29"/>
  </sortState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A3" sqref="A3"/>
    </sheetView>
  </sheetViews>
  <sheetFormatPr defaultColWidth="9.140625" defaultRowHeight="12.75" x14ac:dyDescent="0.2"/>
  <cols>
    <col min="1" max="1" width="57.140625" customWidth="1"/>
    <col min="2" max="2" width="15.42578125" customWidth="1"/>
    <col min="3" max="3" width="22.42578125" customWidth="1"/>
    <col min="4" max="4" width="17.140625" customWidth="1"/>
    <col min="5" max="5" width="23.5703125" customWidth="1"/>
    <col min="6" max="6" width="15.140625" customWidth="1"/>
    <col min="7" max="7" width="13" style="24" customWidth="1"/>
    <col min="8" max="8" width="14.5703125" style="24" customWidth="1"/>
    <col min="9" max="9" width="22.42578125" customWidth="1"/>
    <col min="10" max="10" width="9.140625" style="41" customWidth="1"/>
    <col min="11" max="11" width="14.7109375" style="21" customWidth="1"/>
  </cols>
  <sheetData>
    <row r="1" spans="1:11" ht="18.75" x14ac:dyDescent="0.2">
      <c r="A1" s="63" t="s">
        <v>377</v>
      </c>
      <c r="B1" s="63"/>
      <c r="C1" s="63"/>
      <c r="D1" s="63"/>
      <c r="E1" s="63"/>
      <c r="F1" s="63"/>
    </row>
    <row r="2" spans="1:11" x14ac:dyDescent="0.2">
      <c r="A2" s="4" t="s">
        <v>1</v>
      </c>
      <c r="B2" s="4"/>
      <c r="C2" s="5"/>
      <c r="D2" s="5"/>
      <c r="E2" s="6"/>
      <c r="F2" s="22"/>
    </row>
    <row r="3" spans="1:11" ht="15.75" customHeight="1" x14ac:dyDescent="0.2">
      <c r="A3" s="7"/>
      <c r="B3" s="7"/>
      <c r="C3" s="3"/>
      <c r="D3" s="3"/>
      <c r="E3" s="6"/>
      <c r="F3" s="22"/>
    </row>
    <row r="4" spans="1:11" ht="15" x14ac:dyDescent="0.2">
      <c r="A4" s="8" t="s">
        <v>2</v>
      </c>
      <c r="B4" s="8" t="s">
        <v>6</v>
      </c>
      <c r="C4" s="8" t="s">
        <v>3</v>
      </c>
      <c r="D4" s="8" t="s">
        <v>590</v>
      </c>
      <c r="E4" s="9" t="s">
        <v>4</v>
      </c>
      <c r="F4" s="23" t="s">
        <v>5</v>
      </c>
      <c r="G4" s="25"/>
      <c r="H4" s="26"/>
      <c r="K4" s="32"/>
    </row>
    <row r="5" spans="1:11" ht="12.75" customHeight="1" x14ac:dyDescent="0.2">
      <c r="E5" s="10"/>
      <c r="F5" s="11"/>
      <c r="G5" s="27"/>
    </row>
    <row r="6" spans="1:11" ht="12.75" customHeight="1" x14ac:dyDescent="0.2">
      <c r="E6" s="10"/>
      <c r="F6" s="11"/>
      <c r="G6" s="27"/>
    </row>
    <row r="7" spans="1:11" ht="12.75" customHeight="1" x14ac:dyDescent="0.2">
      <c r="A7" s="1" t="s">
        <v>7</v>
      </c>
      <c r="B7" s="1"/>
      <c r="E7" s="10"/>
      <c r="F7" s="11"/>
      <c r="G7" s="27"/>
    </row>
    <row r="8" spans="1:11" ht="12.75" customHeight="1" x14ac:dyDescent="0.2">
      <c r="A8" s="1" t="s">
        <v>8</v>
      </c>
      <c r="B8" s="1"/>
      <c r="E8" s="10"/>
      <c r="F8" s="11"/>
      <c r="G8" s="27"/>
    </row>
    <row r="9" spans="1:11" ht="12.75" customHeight="1" x14ac:dyDescent="0.2">
      <c r="A9" t="s">
        <v>9</v>
      </c>
      <c r="B9" t="s">
        <v>11</v>
      </c>
      <c r="C9" t="s">
        <v>10</v>
      </c>
      <c r="D9" s="39">
        <v>135840</v>
      </c>
      <c r="E9" s="10">
        <v>1494.0362399999999</v>
      </c>
      <c r="F9" s="11">
        <v>6.4500239115172067E-2</v>
      </c>
      <c r="G9" s="35"/>
    </row>
    <row r="10" spans="1:11" ht="12.75" customHeight="1" x14ac:dyDescent="0.2">
      <c r="A10" t="s">
        <v>12</v>
      </c>
      <c r="B10" t="s">
        <v>15</v>
      </c>
      <c r="C10" t="s">
        <v>13</v>
      </c>
      <c r="D10" s="39">
        <v>372899</v>
      </c>
      <c r="E10" s="10">
        <v>1113.103515</v>
      </c>
      <c r="F10" s="11">
        <v>4.805468632905352E-2</v>
      </c>
      <c r="G10" s="35"/>
      <c r="I10" s="12"/>
      <c r="J10" s="42"/>
    </row>
    <row r="11" spans="1:11" ht="12.75" customHeight="1" x14ac:dyDescent="0.2">
      <c r="A11" t="s">
        <v>16</v>
      </c>
      <c r="B11" t="s">
        <v>18</v>
      </c>
      <c r="C11" t="s">
        <v>17</v>
      </c>
      <c r="D11" s="39">
        <v>44879</v>
      </c>
      <c r="E11" s="10">
        <v>1093.633912</v>
      </c>
      <c r="F11" s="11">
        <v>4.7214148452289918E-2</v>
      </c>
      <c r="G11" s="35"/>
      <c r="I11" s="11"/>
      <c r="K11" s="11"/>
    </row>
    <row r="12" spans="1:11" ht="12.75" customHeight="1" x14ac:dyDescent="0.2">
      <c r="A12" t="s">
        <v>19</v>
      </c>
      <c r="B12" t="s">
        <v>21</v>
      </c>
      <c r="C12" t="s">
        <v>20</v>
      </c>
      <c r="D12" s="39">
        <v>129340</v>
      </c>
      <c r="E12" s="10">
        <v>1026.57158</v>
      </c>
      <c r="F12" s="11">
        <v>4.4318946626649432E-2</v>
      </c>
      <c r="G12" s="35"/>
      <c r="I12" s="11"/>
      <c r="K12" s="11"/>
    </row>
    <row r="13" spans="1:11" ht="12.75" customHeight="1" x14ac:dyDescent="0.2">
      <c r="A13" t="s">
        <v>22</v>
      </c>
      <c r="B13" t="s">
        <v>24</v>
      </c>
      <c r="C13" t="s">
        <v>10</v>
      </c>
      <c r="D13" s="39">
        <v>115000</v>
      </c>
      <c r="E13" s="10">
        <v>809.54250000000002</v>
      </c>
      <c r="F13" s="11">
        <v>3.4949409810764824E-2</v>
      </c>
      <c r="G13" s="35"/>
      <c r="I13" s="11"/>
      <c r="K13" s="11"/>
    </row>
    <row r="14" spans="1:11" ht="12.75" customHeight="1" x14ac:dyDescent="0.2">
      <c r="A14" t="s">
        <v>25</v>
      </c>
      <c r="B14" t="s">
        <v>27</v>
      </c>
      <c r="C14" t="s">
        <v>26</v>
      </c>
      <c r="D14" s="39">
        <v>150168</v>
      </c>
      <c r="E14" s="10">
        <v>791.46044400000005</v>
      </c>
      <c r="F14" s="11">
        <v>3.4168774840562272E-2</v>
      </c>
      <c r="G14" s="35"/>
      <c r="I14" s="11"/>
      <c r="K14" s="11"/>
    </row>
    <row r="15" spans="1:11" ht="12.75" customHeight="1" x14ac:dyDescent="0.2">
      <c r="A15" t="s">
        <v>28</v>
      </c>
      <c r="B15" t="s">
        <v>29</v>
      </c>
      <c r="C15" t="s">
        <v>23</v>
      </c>
      <c r="D15" s="39">
        <v>40075</v>
      </c>
      <c r="E15" s="10">
        <v>729.12455</v>
      </c>
      <c r="F15" s="11">
        <v>3.1477621867955649E-2</v>
      </c>
      <c r="G15" s="35"/>
      <c r="I15" s="11"/>
      <c r="K15" s="11"/>
    </row>
    <row r="16" spans="1:11" ht="12.75" customHeight="1" x14ac:dyDescent="0.2">
      <c r="A16" t="s">
        <v>30</v>
      </c>
      <c r="B16" t="s">
        <v>32</v>
      </c>
      <c r="C16" t="s">
        <v>10</v>
      </c>
      <c r="D16" s="39">
        <v>32614</v>
      </c>
      <c r="E16" s="10">
        <v>707.821642</v>
      </c>
      <c r="F16" s="11">
        <v>3.0557936907804673E-2</v>
      </c>
      <c r="G16" s="35"/>
      <c r="I16" s="11"/>
      <c r="K16" s="11"/>
    </row>
    <row r="17" spans="1:11" ht="12.75" customHeight="1" x14ac:dyDescent="0.2">
      <c r="A17" t="s">
        <v>33</v>
      </c>
      <c r="B17" t="s">
        <v>35</v>
      </c>
      <c r="C17" t="s">
        <v>34</v>
      </c>
      <c r="D17" s="39">
        <v>47911</v>
      </c>
      <c r="E17" s="10">
        <v>706.13627399999996</v>
      </c>
      <c r="F17" s="11">
        <v>3.0485176531525542E-2</v>
      </c>
      <c r="G17" s="35"/>
      <c r="I17" s="11"/>
      <c r="K17" s="11"/>
    </row>
    <row r="18" spans="1:11" ht="12.75" customHeight="1" x14ac:dyDescent="0.2">
      <c r="A18" t="s">
        <v>36</v>
      </c>
      <c r="B18" t="s">
        <v>38</v>
      </c>
      <c r="C18" t="s">
        <v>13</v>
      </c>
      <c r="D18" s="39">
        <v>32958</v>
      </c>
      <c r="E18" s="10">
        <v>657.90759600000001</v>
      </c>
      <c r="F18" s="11">
        <v>2.8403057517325032E-2</v>
      </c>
      <c r="G18" s="35"/>
      <c r="I18" s="11"/>
      <c r="K18" s="11"/>
    </row>
    <row r="19" spans="1:11" ht="12.75" customHeight="1" x14ac:dyDescent="0.2">
      <c r="A19" t="s">
        <v>39</v>
      </c>
      <c r="B19" t="s">
        <v>42</v>
      </c>
      <c r="C19" t="s">
        <v>40</v>
      </c>
      <c r="D19" s="39">
        <v>309771</v>
      </c>
      <c r="E19" s="10">
        <v>539.93085299999996</v>
      </c>
      <c r="F19" s="11">
        <v>2.3309788739902866E-2</v>
      </c>
      <c r="G19" s="35"/>
      <c r="I19" s="11"/>
      <c r="K19" s="11"/>
    </row>
    <row r="20" spans="1:11" ht="12.75" customHeight="1" x14ac:dyDescent="0.2">
      <c r="A20" t="s">
        <v>43</v>
      </c>
      <c r="B20" t="s">
        <v>44</v>
      </c>
      <c r="C20" t="s">
        <v>17</v>
      </c>
      <c r="D20" s="39">
        <v>80000</v>
      </c>
      <c r="E20" s="10">
        <v>525.20000000000005</v>
      </c>
      <c r="F20" s="11">
        <v>2.2673831247418987E-2</v>
      </c>
      <c r="G20" s="35"/>
      <c r="I20" s="11"/>
      <c r="K20" s="11"/>
    </row>
    <row r="21" spans="1:11" ht="12.75" customHeight="1" x14ac:dyDescent="0.2">
      <c r="A21" t="s">
        <v>45</v>
      </c>
      <c r="B21" t="s">
        <v>48</v>
      </c>
      <c r="C21" t="s">
        <v>46</v>
      </c>
      <c r="D21" s="39">
        <v>157571</v>
      </c>
      <c r="E21" s="10">
        <v>491.14880699999998</v>
      </c>
      <c r="F21" s="11">
        <v>2.1203779831091309E-2</v>
      </c>
      <c r="G21" s="35"/>
      <c r="I21" s="11"/>
      <c r="K21" s="11"/>
    </row>
    <row r="22" spans="1:11" ht="12.75" customHeight="1" x14ac:dyDescent="0.2">
      <c r="A22" t="s">
        <v>49</v>
      </c>
      <c r="B22" t="s">
        <v>50</v>
      </c>
      <c r="C22" t="s">
        <v>47</v>
      </c>
      <c r="D22" s="39">
        <v>156831</v>
      </c>
      <c r="E22" s="10">
        <v>481.78483199999999</v>
      </c>
      <c r="F22" s="11">
        <v>2.0799520141534855E-2</v>
      </c>
      <c r="G22" s="35"/>
      <c r="I22" s="11"/>
      <c r="K22" s="11"/>
    </row>
    <row r="23" spans="1:11" ht="12.75" customHeight="1" x14ac:dyDescent="0.2">
      <c r="A23" t="s">
        <v>51</v>
      </c>
      <c r="B23" t="s">
        <v>52</v>
      </c>
      <c r="C23" t="s">
        <v>23</v>
      </c>
      <c r="D23" s="39">
        <v>217513</v>
      </c>
      <c r="E23" s="10">
        <v>455.58097900000001</v>
      </c>
      <c r="F23" s="11">
        <v>1.9668252546420285E-2</v>
      </c>
      <c r="G23" s="35"/>
      <c r="I23" s="11"/>
      <c r="K23" s="11"/>
    </row>
    <row r="24" spans="1:11" ht="12.75" customHeight="1" x14ac:dyDescent="0.2">
      <c r="A24" t="s">
        <v>53</v>
      </c>
      <c r="B24" t="s">
        <v>55</v>
      </c>
      <c r="C24" t="s">
        <v>37</v>
      </c>
      <c r="D24" s="39">
        <v>52115</v>
      </c>
      <c r="E24" s="10">
        <v>439.59002500000003</v>
      </c>
      <c r="F24" s="11">
        <v>1.8977894221056158E-2</v>
      </c>
      <c r="G24" s="35"/>
      <c r="I24" s="11"/>
      <c r="K24" s="11"/>
    </row>
    <row r="25" spans="1:11" ht="12.75" customHeight="1" x14ac:dyDescent="0.2">
      <c r="A25" t="s">
        <v>59</v>
      </c>
      <c r="B25" t="s">
        <v>61</v>
      </c>
      <c r="C25" t="s">
        <v>10</v>
      </c>
      <c r="D25" s="39">
        <v>33000</v>
      </c>
      <c r="E25" s="10">
        <v>435.56700000000001</v>
      </c>
      <c r="F25" s="11">
        <v>1.8804212975903553E-2</v>
      </c>
      <c r="G25" s="35"/>
      <c r="I25" s="11"/>
      <c r="K25" s="11"/>
    </row>
    <row r="26" spans="1:11" ht="12.75" customHeight="1" x14ac:dyDescent="0.2">
      <c r="A26" t="s">
        <v>56</v>
      </c>
      <c r="B26" t="s">
        <v>58</v>
      </c>
      <c r="C26" t="s">
        <v>17</v>
      </c>
      <c r="D26" s="39">
        <v>14420</v>
      </c>
      <c r="E26" s="10">
        <v>419.56432000000001</v>
      </c>
      <c r="F26" s="11">
        <v>1.8113348417970486E-2</v>
      </c>
      <c r="G26" s="35"/>
      <c r="I26" s="11"/>
      <c r="K26" s="11"/>
    </row>
    <row r="27" spans="1:11" ht="12.75" customHeight="1" x14ac:dyDescent="0.2">
      <c r="A27" t="s">
        <v>62</v>
      </c>
      <c r="B27" t="s">
        <v>64</v>
      </c>
      <c r="C27" t="s">
        <v>23</v>
      </c>
      <c r="D27" s="39">
        <v>34200</v>
      </c>
      <c r="E27" s="10">
        <v>405.23579999999998</v>
      </c>
      <c r="F27" s="11">
        <v>1.7494760366741871E-2</v>
      </c>
      <c r="G27" s="35"/>
      <c r="I27" s="11"/>
      <c r="K27" s="11"/>
    </row>
    <row r="28" spans="1:11" ht="12.75" customHeight="1" x14ac:dyDescent="0.2">
      <c r="A28" t="s">
        <v>65</v>
      </c>
      <c r="B28" t="s">
        <v>67</v>
      </c>
      <c r="C28" t="s">
        <v>31</v>
      </c>
      <c r="D28" s="39">
        <v>98256</v>
      </c>
      <c r="E28" s="10">
        <v>401.67052799999999</v>
      </c>
      <c r="F28" s="11">
        <v>1.73408411441997E-2</v>
      </c>
      <c r="G28" s="35"/>
      <c r="I28" s="11"/>
      <c r="K28" s="11"/>
    </row>
    <row r="29" spans="1:11" ht="12.75" customHeight="1" x14ac:dyDescent="0.2">
      <c r="A29" t="s">
        <v>68</v>
      </c>
      <c r="B29" t="s">
        <v>70</v>
      </c>
      <c r="C29" t="s">
        <v>10</v>
      </c>
      <c r="D29" s="39">
        <v>82082</v>
      </c>
      <c r="E29" s="10">
        <v>395.47107599999998</v>
      </c>
      <c r="F29" s="11">
        <v>1.7073199620067037E-2</v>
      </c>
      <c r="G29" s="35"/>
      <c r="I29" s="11"/>
      <c r="K29" s="11"/>
    </row>
    <row r="30" spans="1:11" ht="12.75" customHeight="1" x14ac:dyDescent="0.2">
      <c r="A30" t="s">
        <v>71</v>
      </c>
      <c r="B30" t="s">
        <v>73</v>
      </c>
      <c r="C30" t="s">
        <v>31</v>
      </c>
      <c r="D30" s="39">
        <v>140832</v>
      </c>
      <c r="E30" s="10">
        <v>382.49971199999999</v>
      </c>
      <c r="F30" s="11">
        <v>1.6513202441116457E-2</v>
      </c>
      <c r="G30" s="35"/>
      <c r="I30" s="11"/>
      <c r="K30" s="11"/>
    </row>
    <row r="31" spans="1:11" ht="12.75" customHeight="1" x14ac:dyDescent="0.2">
      <c r="A31" t="s">
        <v>77</v>
      </c>
      <c r="B31" t="s">
        <v>79</v>
      </c>
      <c r="C31" t="s">
        <v>10</v>
      </c>
      <c r="D31" s="39">
        <v>45679</v>
      </c>
      <c r="E31" s="10">
        <v>348.34805399999999</v>
      </c>
      <c r="F31" s="11">
        <v>1.5038813769540738E-2</v>
      </c>
      <c r="G31" s="35"/>
      <c r="I31" s="11"/>
      <c r="K31" s="11"/>
    </row>
    <row r="32" spans="1:11" ht="12.75" customHeight="1" x14ac:dyDescent="0.2">
      <c r="A32" t="s">
        <v>74</v>
      </c>
      <c r="B32" t="s">
        <v>76</v>
      </c>
      <c r="C32" t="s">
        <v>37</v>
      </c>
      <c r="D32" s="39">
        <v>182000</v>
      </c>
      <c r="E32" s="10">
        <v>315.22399999999999</v>
      </c>
      <c r="F32" s="11">
        <v>1.3608788616025137E-2</v>
      </c>
      <c r="G32" s="35"/>
      <c r="I32" s="11"/>
      <c r="K32" s="11"/>
    </row>
    <row r="33" spans="1:11" ht="12.75" customHeight="1" x14ac:dyDescent="0.2">
      <c r="A33" t="s">
        <v>83</v>
      </c>
      <c r="B33" t="s">
        <v>85</v>
      </c>
      <c r="C33" t="s">
        <v>60</v>
      </c>
      <c r="D33" s="39">
        <v>66970</v>
      </c>
      <c r="E33" s="10">
        <v>295.00285000000002</v>
      </c>
      <c r="F33" s="11">
        <v>1.2735805099786094E-2</v>
      </c>
      <c r="G33" s="35"/>
      <c r="I33" s="11"/>
      <c r="K33" s="11"/>
    </row>
    <row r="34" spans="1:11" ht="12.75" customHeight="1" x14ac:dyDescent="0.2">
      <c r="A34" t="s">
        <v>80</v>
      </c>
      <c r="B34" t="s">
        <v>82</v>
      </c>
      <c r="C34" t="s">
        <v>41</v>
      </c>
      <c r="D34" s="39">
        <v>173572</v>
      </c>
      <c r="E34" s="10">
        <v>285.69951200000003</v>
      </c>
      <c r="F34" s="11">
        <v>1.2334163218884151E-2</v>
      </c>
      <c r="G34" s="35"/>
      <c r="I34" s="11"/>
      <c r="K34" s="11"/>
    </row>
    <row r="35" spans="1:11" ht="12.75" customHeight="1" x14ac:dyDescent="0.2">
      <c r="A35" t="s">
        <v>86</v>
      </c>
      <c r="B35" t="s">
        <v>88</v>
      </c>
      <c r="C35" t="s">
        <v>47</v>
      </c>
      <c r="D35" s="39">
        <v>85000</v>
      </c>
      <c r="E35" s="10">
        <v>278.12</v>
      </c>
      <c r="F35" s="11">
        <v>1.2006942015483945E-2</v>
      </c>
      <c r="G35" s="35"/>
      <c r="I35" s="11"/>
    </row>
    <row r="36" spans="1:11" ht="12.75" customHeight="1" x14ac:dyDescent="0.2">
      <c r="A36" t="s">
        <v>89</v>
      </c>
      <c r="B36" t="s">
        <v>91</v>
      </c>
      <c r="C36" t="s">
        <v>57</v>
      </c>
      <c r="D36" s="39">
        <v>395455</v>
      </c>
      <c r="E36" s="10">
        <v>266.53667000000002</v>
      </c>
      <c r="F36" s="11">
        <v>1.1506868767762763E-2</v>
      </c>
      <c r="G36" s="35"/>
      <c r="I36" s="11"/>
    </row>
    <row r="37" spans="1:11" ht="12.75" customHeight="1" x14ac:dyDescent="0.2">
      <c r="A37" t="s">
        <v>92</v>
      </c>
      <c r="B37" t="s">
        <v>94</v>
      </c>
      <c r="C37" t="s">
        <v>66</v>
      </c>
      <c r="D37" s="39">
        <v>239409</v>
      </c>
      <c r="E37" s="10">
        <v>259.87846999999999</v>
      </c>
      <c r="F37" s="11">
        <v>1.121942226507509E-2</v>
      </c>
      <c r="G37" s="35"/>
    </row>
    <row r="38" spans="1:11" ht="12.75" customHeight="1" x14ac:dyDescent="0.2">
      <c r="A38" t="s">
        <v>95</v>
      </c>
      <c r="B38" t="s">
        <v>97</v>
      </c>
      <c r="C38" t="s">
        <v>69</v>
      </c>
      <c r="D38" s="39">
        <v>75906</v>
      </c>
      <c r="E38" s="10">
        <v>255.80322000000001</v>
      </c>
      <c r="F38" s="11">
        <v>1.1043486372479806E-2</v>
      </c>
      <c r="G38" s="35"/>
    </row>
    <row r="39" spans="1:11" ht="12.75" customHeight="1" x14ac:dyDescent="0.2">
      <c r="A39" t="s">
        <v>101</v>
      </c>
      <c r="B39" t="s">
        <v>103</v>
      </c>
      <c r="C39" t="s">
        <v>54</v>
      </c>
      <c r="D39" s="39">
        <v>84521</v>
      </c>
      <c r="E39" s="10">
        <v>251.914841</v>
      </c>
      <c r="F39" s="11">
        <v>1.0875618037993879E-2</v>
      </c>
      <c r="G39" s="35"/>
    </row>
    <row r="40" spans="1:11" ht="12.75" customHeight="1" x14ac:dyDescent="0.2">
      <c r="A40" t="s">
        <v>98</v>
      </c>
      <c r="B40" t="s">
        <v>100</v>
      </c>
      <c r="C40" t="s">
        <v>41</v>
      </c>
      <c r="D40" s="39">
        <v>790000</v>
      </c>
      <c r="E40" s="10">
        <v>250.43</v>
      </c>
      <c r="F40" s="11">
        <v>1.0811514773973985E-2</v>
      </c>
      <c r="G40" s="35"/>
    </row>
    <row r="41" spans="1:11" ht="12.75" customHeight="1" x14ac:dyDescent="0.2">
      <c r="A41" t="s">
        <v>104</v>
      </c>
      <c r="B41" t="s">
        <v>106</v>
      </c>
      <c r="C41" t="s">
        <v>10</v>
      </c>
      <c r="D41" s="39">
        <v>99950</v>
      </c>
      <c r="E41" s="10">
        <v>242.52867499999999</v>
      </c>
      <c r="F41" s="11">
        <v>1.0470400322943876E-2</v>
      </c>
      <c r="G41" s="35"/>
    </row>
    <row r="42" spans="1:11" ht="12.75" customHeight="1" x14ac:dyDescent="0.2">
      <c r="A42" t="s">
        <v>107</v>
      </c>
      <c r="B42" t="s">
        <v>109</v>
      </c>
      <c r="C42" t="s">
        <v>10</v>
      </c>
      <c r="D42" s="39">
        <v>49087</v>
      </c>
      <c r="E42" s="10">
        <v>240.96808300000001</v>
      </c>
      <c r="F42" s="11">
        <v>1.0403026751629954E-2</v>
      </c>
      <c r="G42" s="35"/>
    </row>
    <row r="43" spans="1:11" ht="12.75" customHeight="1" x14ac:dyDescent="0.2">
      <c r="A43" t="s">
        <v>110</v>
      </c>
      <c r="B43" t="s">
        <v>112</v>
      </c>
      <c r="C43" t="s">
        <v>10</v>
      </c>
      <c r="D43" s="39">
        <v>70827</v>
      </c>
      <c r="E43" s="10">
        <v>238.828644</v>
      </c>
      <c r="F43" s="11">
        <v>1.031066331132122E-2</v>
      </c>
      <c r="G43" s="35"/>
    </row>
    <row r="44" spans="1:11" ht="12.75" customHeight="1" x14ac:dyDescent="0.2">
      <c r="A44" t="s">
        <v>113</v>
      </c>
      <c r="B44" t="s">
        <v>114</v>
      </c>
      <c r="C44" t="s">
        <v>20</v>
      </c>
      <c r="D44" s="39">
        <v>68486</v>
      </c>
      <c r="E44" s="10">
        <v>237.98885000000001</v>
      </c>
      <c r="F44" s="11">
        <v>1.027440788969404E-2</v>
      </c>
      <c r="G44" s="35"/>
    </row>
    <row r="45" spans="1:11" ht="12.75" customHeight="1" x14ac:dyDescent="0.2">
      <c r="A45" t="s">
        <v>115</v>
      </c>
      <c r="B45" t="s">
        <v>116</v>
      </c>
      <c r="C45" t="s">
        <v>41</v>
      </c>
      <c r="D45" s="39">
        <v>238400</v>
      </c>
      <c r="E45" s="10">
        <v>229.2216</v>
      </c>
      <c r="F45" s="11">
        <v>9.8959098946370446E-3</v>
      </c>
      <c r="G45" s="35"/>
    </row>
    <row r="46" spans="1:11" ht="12.75" customHeight="1" x14ac:dyDescent="0.2">
      <c r="A46" t="s">
        <v>117</v>
      </c>
      <c r="B46" t="s">
        <v>118</v>
      </c>
      <c r="C46" t="s">
        <v>34</v>
      </c>
      <c r="D46" s="39">
        <v>83668</v>
      </c>
      <c r="E46" s="10">
        <v>228.79014599999999</v>
      </c>
      <c r="F46" s="11">
        <v>9.8772832472893216E-3</v>
      </c>
      <c r="G46" s="35"/>
    </row>
    <row r="47" spans="1:11" ht="12.75" customHeight="1" x14ac:dyDescent="0.2">
      <c r="A47" t="s">
        <v>121</v>
      </c>
      <c r="B47" t="s">
        <v>122</v>
      </c>
      <c r="C47" t="s">
        <v>63</v>
      </c>
      <c r="D47" s="39">
        <v>69000</v>
      </c>
      <c r="E47" s="10">
        <v>227.7345</v>
      </c>
      <c r="F47" s="11">
        <v>9.8317091055128321E-3</v>
      </c>
      <c r="G47" s="35"/>
    </row>
    <row r="48" spans="1:11" ht="12.75" customHeight="1" x14ac:dyDescent="0.2">
      <c r="A48" t="s">
        <v>119</v>
      </c>
      <c r="B48" t="s">
        <v>120</v>
      </c>
      <c r="C48" t="s">
        <v>31</v>
      </c>
      <c r="D48" s="39">
        <v>290000</v>
      </c>
      <c r="E48" s="10">
        <v>227.36</v>
      </c>
      <c r="F48" s="11">
        <v>9.8155412650669863E-3</v>
      </c>
      <c r="G48" s="35"/>
    </row>
    <row r="49" spans="1:7" ht="12.75" customHeight="1" x14ac:dyDescent="0.2">
      <c r="A49" t="s">
        <v>123</v>
      </c>
      <c r="B49" t="s">
        <v>124</v>
      </c>
      <c r="C49" t="s">
        <v>23</v>
      </c>
      <c r="D49" s="39">
        <v>48888</v>
      </c>
      <c r="E49" s="10">
        <v>223.63815600000001</v>
      </c>
      <c r="F49" s="11">
        <v>9.6548625468925401E-3</v>
      </c>
      <c r="G49" s="35"/>
    </row>
    <row r="50" spans="1:7" ht="12.75" customHeight="1" x14ac:dyDescent="0.2">
      <c r="A50" t="s">
        <v>125</v>
      </c>
      <c r="B50" t="s">
        <v>126</v>
      </c>
      <c r="C50" t="s">
        <v>17</v>
      </c>
      <c r="D50" s="39">
        <v>79000</v>
      </c>
      <c r="E50" s="10">
        <v>220.7655</v>
      </c>
      <c r="F50" s="11">
        <v>9.5308448062682329E-3</v>
      </c>
      <c r="G50" s="35"/>
    </row>
    <row r="51" spans="1:7" ht="12.75" customHeight="1" x14ac:dyDescent="0.2">
      <c r="A51" t="s">
        <v>127</v>
      </c>
      <c r="B51" t="s">
        <v>128</v>
      </c>
      <c r="C51" t="s">
        <v>34</v>
      </c>
      <c r="D51" s="39">
        <v>134981</v>
      </c>
      <c r="E51" s="10">
        <v>220.01902999999999</v>
      </c>
      <c r="F51" s="11">
        <v>9.498618350039633E-3</v>
      </c>
      <c r="G51" s="35"/>
    </row>
    <row r="52" spans="1:7" ht="12.75" customHeight="1" x14ac:dyDescent="0.2">
      <c r="A52" t="s">
        <v>131</v>
      </c>
      <c r="B52" t="s">
        <v>132</v>
      </c>
      <c r="C52" t="s">
        <v>72</v>
      </c>
      <c r="D52" s="39">
        <v>289940</v>
      </c>
      <c r="E52" s="10">
        <v>213.39583999999999</v>
      </c>
      <c r="F52" s="11">
        <v>9.2126832921957773E-3</v>
      </c>
      <c r="G52" s="35"/>
    </row>
    <row r="53" spans="1:7" ht="12.75" customHeight="1" x14ac:dyDescent="0.2">
      <c r="A53" t="s">
        <v>129</v>
      </c>
      <c r="B53" t="s">
        <v>130</v>
      </c>
      <c r="C53" t="s">
        <v>20</v>
      </c>
      <c r="D53" s="39">
        <v>350000</v>
      </c>
      <c r="E53" s="10">
        <v>212.1</v>
      </c>
      <c r="F53" s="11">
        <v>9.1567395422268976E-3</v>
      </c>
      <c r="G53" s="35"/>
    </row>
    <row r="54" spans="1:7" ht="12.75" customHeight="1" x14ac:dyDescent="0.2">
      <c r="A54" t="s">
        <v>133</v>
      </c>
      <c r="B54" t="s">
        <v>134</v>
      </c>
      <c r="C54" t="s">
        <v>17</v>
      </c>
      <c r="D54" s="39">
        <v>136015</v>
      </c>
      <c r="E54" s="10">
        <v>202.25430499999999</v>
      </c>
      <c r="F54" s="11">
        <v>8.7316831314432786E-3</v>
      </c>
      <c r="G54" s="35"/>
    </row>
    <row r="55" spans="1:7" ht="12.75" customHeight="1" x14ac:dyDescent="0.2">
      <c r="A55" t="s">
        <v>135</v>
      </c>
      <c r="B55" t="s">
        <v>136</v>
      </c>
      <c r="C55" t="s">
        <v>37</v>
      </c>
      <c r="D55" s="39">
        <v>102733</v>
      </c>
      <c r="E55" s="10">
        <v>197.70965899999999</v>
      </c>
      <c r="F55" s="11">
        <v>8.5354825669283173E-3</v>
      </c>
      <c r="G55" s="35"/>
    </row>
    <row r="56" spans="1:7" ht="12.75" customHeight="1" x14ac:dyDescent="0.2">
      <c r="A56" t="s">
        <v>137</v>
      </c>
      <c r="B56" t="s">
        <v>138</v>
      </c>
      <c r="C56" t="s">
        <v>54</v>
      </c>
      <c r="D56" s="39">
        <v>95034</v>
      </c>
      <c r="E56" s="10">
        <v>197.67071999999999</v>
      </c>
      <c r="F56" s="11">
        <v>8.5338015000681819E-3</v>
      </c>
      <c r="G56" s="35"/>
    </row>
    <row r="57" spans="1:7" ht="12.75" customHeight="1" x14ac:dyDescent="0.2">
      <c r="A57" t="s">
        <v>147</v>
      </c>
      <c r="B57" t="s">
        <v>148</v>
      </c>
      <c r="C57" t="s">
        <v>23</v>
      </c>
      <c r="D57" s="39">
        <v>29080</v>
      </c>
      <c r="E57" s="10">
        <v>194.38525999999999</v>
      </c>
      <c r="F57" s="11">
        <v>8.3919622662331755E-3</v>
      </c>
      <c r="G57" s="35"/>
    </row>
    <row r="58" spans="1:7" ht="12.75" customHeight="1" x14ac:dyDescent="0.2">
      <c r="A58" t="s">
        <v>139</v>
      </c>
      <c r="B58" t="s">
        <v>140</v>
      </c>
      <c r="C58" t="s">
        <v>75</v>
      </c>
      <c r="D58" s="39">
        <v>280981</v>
      </c>
      <c r="E58" s="10">
        <v>190.78609900000001</v>
      </c>
      <c r="F58" s="11">
        <v>8.2365799944390181E-3</v>
      </c>
      <c r="G58" s="35"/>
    </row>
    <row r="59" spans="1:7" ht="12.75" customHeight="1" x14ac:dyDescent="0.2">
      <c r="A59" t="s">
        <v>141</v>
      </c>
      <c r="B59" t="s">
        <v>142</v>
      </c>
      <c r="C59" t="s">
        <v>31</v>
      </c>
      <c r="D59" s="39">
        <v>86770</v>
      </c>
      <c r="E59" s="10">
        <v>186.772425</v>
      </c>
      <c r="F59" s="11">
        <v>8.0633024488218179E-3</v>
      </c>
      <c r="G59" s="35"/>
    </row>
    <row r="60" spans="1:7" ht="12.75" customHeight="1" x14ac:dyDescent="0.2">
      <c r="A60" t="s">
        <v>143</v>
      </c>
      <c r="B60" t="s">
        <v>144</v>
      </c>
      <c r="C60" t="s">
        <v>41</v>
      </c>
      <c r="D60" s="39">
        <v>82225</v>
      </c>
      <c r="E60" s="10">
        <v>172.50805</v>
      </c>
      <c r="F60" s="11">
        <v>7.4474836529347232E-3</v>
      </c>
      <c r="G60" s="35"/>
    </row>
    <row r="61" spans="1:7" ht="12.75" customHeight="1" x14ac:dyDescent="0.2">
      <c r="A61" t="s">
        <v>145</v>
      </c>
      <c r="B61" t="s">
        <v>146</v>
      </c>
      <c r="C61" t="s">
        <v>57</v>
      </c>
      <c r="D61" s="39">
        <v>234422</v>
      </c>
      <c r="E61" s="10">
        <v>168.19778500000001</v>
      </c>
      <c r="F61" s="11">
        <v>7.2614017389178607E-3</v>
      </c>
      <c r="G61" s="35"/>
    </row>
    <row r="62" spans="1:7" ht="12.75" customHeight="1" x14ac:dyDescent="0.2">
      <c r="A62" t="s">
        <v>155</v>
      </c>
      <c r="B62" t="s">
        <v>156</v>
      </c>
      <c r="C62" t="s">
        <v>81</v>
      </c>
      <c r="D62" s="39">
        <v>35700</v>
      </c>
      <c r="E62" s="10">
        <v>137.8734</v>
      </c>
      <c r="F62" s="11">
        <v>5.9522433455976714E-3</v>
      </c>
      <c r="G62" s="35"/>
    </row>
    <row r="63" spans="1:7" ht="12.75" customHeight="1" x14ac:dyDescent="0.2">
      <c r="A63" t="s">
        <v>151</v>
      </c>
      <c r="B63" t="s">
        <v>152</v>
      </c>
      <c r="C63" t="s">
        <v>37</v>
      </c>
      <c r="D63" s="39">
        <v>66000</v>
      </c>
      <c r="E63" s="10">
        <v>132.13200000000001</v>
      </c>
      <c r="F63" s="11">
        <v>5.7043767524447174E-3</v>
      </c>
      <c r="G63" s="35"/>
    </row>
    <row r="64" spans="1:7" ht="12.75" customHeight="1" x14ac:dyDescent="0.2">
      <c r="A64" t="s">
        <v>149</v>
      </c>
      <c r="B64" t="s">
        <v>150</v>
      </c>
      <c r="C64" t="s">
        <v>78</v>
      </c>
      <c r="D64" s="39">
        <v>62000</v>
      </c>
      <c r="E64" s="10">
        <v>130.63399999999999</v>
      </c>
      <c r="F64" s="11">
        <v>5.6397053906613315E-3</v>
      </c>
      <c r="G64" s="35"/>
    </row>
    <row r="65" spans="1:8" ht="12.75" customHeight="1" x14ac:dyDescent="0.2">
      <c r="A65" t="s">
        <v>153</v>
      </c>
      <c r="B65" t="s">
        <v>154</v>
      </c>
      <c r="C65" t="s">
        <v>10</v>
      </c>
      <c r="D65" s="39">
        <v>62463</v>
      </c>
      <c r="E65" s="10">
        <v>114.61960500000001</v>
      </c>
      <c r="F65" s="11">
        <v>4.9483350750491656E-3</v>
      </c>
      <c r="G65" s="35"/>
    </row>
    <row r="66" spans="1:8" ht="12.75" customHeight="1" x14ac:dyDescent="0.2">
      <c r="A66" t="s">
        <v>157</v>
      </c>
      <c r="B66" t="s">
        <v>158</v>
      </c>
      <c r="C66" t="s">
        <v>63</v>
      </c>
      <c r="D66" s="39">
        <v>59760</v>
      </c>
      <c r="E66" s="10">
        <v>60.865560000000002</v>
      </c>
      <c r="F66" s="11">
        <v>2.6276760019414607E-3</v>
      </c>
      <c r="G66" s="35"/>
    </row>
    <row r="67" spans="1:8" ht="12.75" customHeight="1" x14ac:dyDescent="0.2">
      <c r="A67" t="s">
        <v>161</v>
      </c>
      <c r="B67" t="s">
        <v>162</v>
      </c>
      <c r="C67" t="s">
        <v>84</v>
      </c>
      <c r="D67" s="39">
        <v>37185</v>
      </c>
      <c r="E67" s="10">
        <v>30.919328</v>
      </c>
      <c r="F67" s="11">
        <v>1.3348431556656451E-3</v>
      </c>
      <c r="G67" s="35"/>
    </row>
    <row r="68" spans="1:8" ht="12.75" customHeight="1" x14ac:dyDescent="0.2">
      <c r="A68" t="s">
        <v>599</v>
      </c>
      <c r="B68" t="s">
        <v>600</v>
      </c>
      <c r="C68" t="s">
        <v>81</v>
      </c>
      <c r="D68" s="39">
        <v>400000</v>
      </c>
      <c r="E68" s="10">
        <v>1.2E-5</v>
      </c>
      <c r="F68" s="47" t="s">
        <v>594</v>
      </c>
      <c r="G68" s="35"/>
    </row>
    <row r="69" spans="1:8" ht="12.75" customHeight="1" x14ac:dyDescent="0.2">
      <c r="A69" t="s">
        <v>598</v>
      </c>
      <c r="B69" s="2" t="s">
        <v>592</v>
      </c>
      <c r="C69" t="s">
        <v>40</v>
      </c>
      <c r="D69" s="49">
        <v>2250</v>
      </c>
      <c r="E69" s="10">
        <v>0</v>
      </c>
      <c r="F69" s="47" t="s">
        <v>594</v>
      </c>
      <c r="G69" s="35"/>
    </row>
    <row r="70" spans="1:8" ht="12.75" customHeight="1" x14ac:dyDescent="0.2">
      <c r="A70" s="13" t="s">
        <v>176</v>
      </c>
      <c r="B70" s="13"/>
      <c r="C70" s="13"/>
      <c r="D70" s="13"/>
      <c r="E70" s="14">
        <f>SUM(E9:E69)</f>
        <v>22390.207034000006</v>
      </c>
      <c r="F70" s="15">
        <f>SUM(F9:F69)</f>
        <v>0.96662561997639651</v>
      </c>
      <c r="G70" s="43"/>
      <c r="H70" s="29"/>
    </row>
    <row r="71" spans="1:8" ht="12.75" customHeight="1" x14ac:dyDescent="0.2">
      <c r="E71" s="10"/>
      <c r="F71" s="11"/>
      <c r="G71" s="27"/>
    </row>
    <row r="72" spans="1:8" ht="12.75" customHeight="1" x14ac:dyDescent="0.2">
      <c r="A72" s="1" t="s">
        <v>563</v>
      </c>
      <c r="B72" s="1"/>
      <c r="E72" s="50">
        <v>737.81732549999992</v>
      </c>
      <c r="F72" s="41">
        <v>3.1852904664525901E-2</v>
      </c>
      <c r="G72" s="35"/>
      <c r="H72" s="45"/>
    </row>
    <row r="73" spans="1:8" ht="12.75" customHeight="1" x14ac:dyDescent="0.2">
      <c r="A73" s="13" t="s">
        <v>176</v>
      </c>
      <c r="B73" s="13"/>
      <c r="C73" s="13"/>
      <c r="D73" s="13"/>
      <c r="E73" s="14">
        <f>SUM(E72:E72)</f>
        <v>737.81732549999992</v>
      </c>
      <c r="F73" s="15">
        <f>SUM(F72:F72)</f>
        <v>3.1852904664525901E-2</v>
      </c>
      <c r="G73" s="46"/>
      <c r="H73" s="48"/>
    </row>
    <row r="74" spans="1:8" ht="12.75" customHeight="1" x14ac:dyDescent="0.2">
      <c r="E74" s="10"/>
      <c r="F74" s="11"/>
      <c r="G74" s="27"/>
    </row>
    <row r="75" spans="1:8" ht="12.75" customHeight="1" x14ac:dyDescent="0.2">
      <c r="A75" s="1" t="s">
        <v>181</v>
      </c>
      <c r="B75" s="1"/>
      <c r="E75" s="10"/>
      <c r="F75" s="11"/>
      <c r="G75" s="27"/>
    </row>
    <row r="76" spans="1:8" ht="12.75" customHeight="1" x14ac:dyDescent="0.2">
      <c r="A76" s="1" t="s">
        <v>182</v>
      </c>
      <c r="B76" s="1"/>
      <c r="E76" s="10">
        <v>35.242327500000329</v>
      </c>
      <c r="F76" s="11">
        <v>1.5214748410153863E-3</v>
      </c>
      <c r="G76" s="35"/>
    </row>
    <row r="77" spans="1:8" ht="12.75" customHeight="1" x14ac:dyDescent="0.2">
      <c r="A77" s="13" t="s">
        <v>176</v>
      </c>
      <c r="B77" s="13"/>
      <c r="C77" s="13"/>
      <c r="D77" s="13"/>
      <c r="E77" s="14">
        <f>SUM(E76:E76)</f>
        <v>35.242327500000329</v>
      </c>
      <c r="F77" s="15">
        <f>SUM(F76:F76)</f>
        <v>1.5214748410153863E-3</v>
      </c>
      <c r="G77" s="28"/>
      <c r="H77" s="29"/>
    </row>
    <row r="78" spans="1:8" ht="12.75" customHeight="1" x14ac:dyDescent="0.2">
      <c r="A78" s="16" t="s">
        <v>183</v>
      </c>
      <c r="B78" s="16"/>
      <c r="C78" s="16"/>
      <c r="D78" s="16"/>
      <c r="E78" s="17">
        <f>SUM(E70,E73,E77)</f>
        <v>23163.266687000007</v>
      </c>
      <c r="F78" s="34">
        <f>SUM(F70,F73,F77)</f>
        <v>0.99999999948193785</v>
      </c>
      <c r="G78" s="30"/>
      <c r="H78" s="31"/>
    </row>
    <row r="79" spans="1:8" ht="12.75" customHeight="1" x14ac:dyDescent="0.2"/>
    <row r="80" spans="1:8" ht="12.75" customHeight="1" x14ac:dyDescent="0.2">
      <c r="A80" s="1" t="s">
        <v>586</v>
      </c>
      <c r="B80" s="1"/>
    </row>
    <row r="81" spans="1:5" ht="12.75" customHeight="1" x14ac:dyDescent="0.2">
      <c r="A81" s="1" t="s">
        <v>588</v>
      </c>
      <c r="B81" s="1"/>
      <c r="E81" s="10"/>
    </row>
    <row r="82" spans="1:5" ht="12.75" customHeight="1" x14ac:dyDescent="0.2">
      <c r="A82" s="1" t="s">
        <v>595</v>
      </c>
      <c r="B82" s="1"/>
    </row>
    <row r="83" spans="1:5" ht="12.75" customHeight="1" x14ac:dyDescent="0.2">
      <c r="A83" s="1" t="s">
        <v>587</v>
      </c>
      <c r="B83" s="1"/>
    </row>
    <row r="84" spans="1:5" ht="12.75" customHeight="1" x14ac:dyDescent="0.2">
      <c r="A84" s="1"/>
      <c r="B84" s="1"/>
    </row>
    <row r="85" spans="1:5" ht="12.75" customHeight="1" x14ac:dyDescent="0.2"/>
    <row r="86" spans="1:5" ht="12.75" customHeight="1" x14ac:dyDescent="0.2"/>
    <row r="87" spans="1:5" ht="12.75" customHeight="1" x14ac:dyDescent="0.2"/>
    <row r="88" spans="1:5" ht="12.75" customHeight="1" x14ac:dyDescent="0.2"/>
    <row r="89" spans="1:5" ht="12.75" customHeight="1" x14ac:dyDescent="0.2"/>
    <row r="90" spans="1:5" ht="12.75" customHeight="1" x14ac:dyDescent="0.2"/>
    <row r="91" spans="1:5" ht="12.75" customHeight="1" x14ac:dyDescent="0.2"/>
    <row r="92" spans="1:5" ht="12.75" customHeight="1" x14ac:dyDescent="0.2"/>
    <row r="93" spans="1:5" ht="12.75" customHeight="1" x14ac:dyDescent="0.2"/>
    <row r="94" spans="1:5" ht="12.75" customHeight="1" x14ac:dyDescent="0.2"/>
    <row r="95" spans="1:5" ht="12.75" customHeight="1" x14ac:dyDescent="0.2"/>
    <row r="96" spans="1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3" sqref="A3"/>
    </sheetView>
  </sheetViews>
  <sheetFormatPr defaultColWidth="9.140625" defaultRowHeight="12.75" x14ac:dyDescent="0.2"/>
  <cols>
    <col min="1" max="1" width="80.85546875" customWidth="1"/>
    <col min="2" max="2" width="14.5703125" customWidth="1"/>
    <col min="3" max="3" width="15.5703125" customWidth="1"/>
    <col min="4" max="4" width="23.5703125" customWidth="1"/>
    <col min="5" max="5" width="15.140625" customWidth="1"/>
    <col min="6" max="6" width="13" style="24" customWidth="1"/>
    <col min="7" max="7" width="14.5703125" style="24" customWidth="1"/>
    <col min="8" max="8" width="17.42578125" customWidth="1"/>
    <col min="9" max="9" width="9.140625" style="41" customWidth="1"/>
    <col min="10" max="10" width="13.5703125" style="24" customWidth="1"/>
  </cols>
  <sheetData>
    <row r="1" spans="1:10" ht="18.75" x14ac:dyDescent="0.2">
      <c r="A1" s="63" t="s">
        <v>378</v>
      </c>
      <c r="B1" s="63"/>
      <c r="C1" s="63"/>
      <c r="D1" s="63"/>
      <c r="E1" s="63"/>
    </row>
    <row r="2" spans="1:10" x14ac:dyDescent="0.2">
      <c r="A2" s="4" t="s">
        <v>1</v>
      </c>
      <c r="B2" s="4"/>
      <c r="C2" s="5"/>
      <c r="D2" s="6"/>
      <c r="E2" s="22"/>
    </row>
    <row r="3" spans="1:10" ht="15.75" customHeight="1" x14ac:dyDescent="0.2">
      <c r="A3" s="7"/>
      <c r="B3" s="7"/>
      <c r="C3" s="3"/>
      <c r="D3" s="6"/>
      <c r="E3" s="22"/>
    </row>
    <row r="4" spans="1:10" ht="15" x14ac:dyDescent="0.2">
      <c r="A4" s="8" t="s">
        <v>2</v>
      </c>
      <c r="B4" s="8" t="s">
        <v>6</v>
      </c>
      <c r="C4" s="8" t="s">
        <v>590</v>
      </c>
      <c r="D4" s="9" t="s">
        <v>4</v>
      </c>
      <c r="E4" s="23" t="s">
        <v>5</v>
      </c>
      <c r="F4" s="25"/>
      <c r="G4" s="26"/>
      <c r="J4" s="33"/>
    </row>
    <row r="5" spans="1:10" ht="12.75" customHeight="1" x14ac:dyDescent="0.2">
      <c r="D5" s="10"/>
      <c r="E5" s="11"/>
      <c r="F5" s="27"/>
    </row>
    <row r="6" spans="1:10" s="1" customFormat="1" ht="12.75" customHeight="1" x14ac:dyDescent="0.2">
      <c r="A6" s="1" t="s">
        <v>601</v>
      </c>
      <c r="D6" s="51"/>
      <c r="E6" s="52"/>
      <c r="F6" s="53"/>
      <c r="G6" s="54"/>
      <c r="I6" s="55"/>
      <c r="J6" s="54"/>
    </row>
    <row r="7" spans="1:10" ht="12.75" customHeight="1" x14ac:dyDescent="0.2">
      <c r="A7" s="1" t="s">
        <v>602</v>
      </c>
      <c r="B7" s="1"/>
      <c r="D7" s="10"/>
      <c r="E7" s="11"/>
      <c r="F7" s="27"/>
      <c r="H7" s="12" t="s">
        <v>14</v>
      </c>
      <c r="I7" s="42"/>
    </row>
    <row r="8" spans="1:10" ht="12.75" customHeight="1" x14ac:dyDescent="0.2">
      <c r="A8" t="s">
        <v>603</v>
      </c>
      <c r="B8" t="s">
        <v>604</v>
      </c>
      <c r="C8" s="39">
        <v>110153.118</v>
      </c>
      <c r="D8" s="10">
        <v>3185.7224639999999</v>
      </c>
      <c r="E8" s="11">
        <v>0.96400000000000008</v>
      </c>
      <c r="F8" s="27"/>
      <c r="H8" s="11" t="s">
        <v>379</v>
      </c>
    </row>
    <row r="9" spans="1:10" ht="12.75" customHeight="1" x14ac:dyDescent="0.2">
      <c r="A9" s="13" t="s">
        <v>176</v>
      </c>
      <c r="B9" s="13"/>
      <c r="C9" s="13"/>
      <c r="D9" s="14">
        <f>SUM(D8:D8)</f>
        <v>3185.7224639999999</v>
      </c>
      <c r="E9" s="15">
        <f>SUM(E8:E8)</f>
        <v>0.96400000000000008</v>
      </c>
      <c r="F9" s="28"/>
      <c r="G9" s="29"/>
      <c r="H9" s="11" t="s">
        <v>111</v>
      </c>
    </row>
    <row r="10" spans="1:10" ht="12.75" customHeight="1" x14ac:dyDescent="0.2">
      <c r="D10" s="10"/>
      <c r="E10" s="11"/>
      <c r="F10" s="27"/>
      <c r="H10" s="12"/>
      <c r="I10" s="42"/>
    </row>
    <row r="11" spans="1:10" ht="12.75" customHeight="1" x14ac:dyDescent="0.2">
      <c r="A11" s="1" t="s">
        <v>563</v>
      </c>
      <c r="B11" s="1"/>
      <c r="D11" s="10">
        <v>60.407133299999998</v>
      </c>
      <c r="E11" s="11">
        <v>1.8278700051822798E-2</v>
      </c>
      <c r="F11" s="45"/>
      <c r="H11" s="11"/>
    </row>
    <row r="12" spans="1:10" ht="12.75" customHeight="1" x14ac:dyDescent="0.2">
      <c r="A12" s="13" t="s">
        <v>176</v>
      </c>
      <c r="B12" s="13"/>
      <c r="C12" s="13"/>
      <c r="D12" s="14">
        <f>SUM(D11:D11)</f>
        <v>60.407133299999998</v>
      </c>
      <c r="E12" s="15">
        <f>SUM(E11:E11)</f>
        <v>1.8278700051822798E-2</v>
      </c>
      <c r="F12" s="48"/>
      <c r="H12" s="11"/>
    </row>
    <row r="13" spans="1:10" ht="12.75" customHeight="1" x14ac:dyDescent="0.2">
      <c r="D13" s="10"/>
      <c r="E13" s="11"/>
      <c r="F13" s="27"/>
      <c r="H13" s="12"/>
      <c r="I13" s="42"/>
    </row>
    <row r="14" spans="1:10" ht="12.75" customHeight="1" x14ac:dyDescent="0.2">
      <c r="A14" s="1" t="s">
        <v>181</v>
      </c>
      <c r="B14" s="1"/>
      <c r="D14" s="10"/>
      <c r="E14" s="11"/>
      <c r="F14" s="27"/>
    </row>
    <row r="15" spans="1:10" ht="12.75" customHeight="1" x14ac:dyDescent="0.2">
      <c r="A15" s="1" t="s">
        <v>182</v>
      </c>
      <c r="B15" s="1"/>
      <c r="D15" s="10">
        <v>58.653189700000155</v>
      </c>
      <c r="E15" s="11">
        <v>1.7747971192153319E-2</v>
      </c>
      <c r="F15" s="45"/>
    </row>
    <row r="16" spans="1:10" ht="12.75" customHeight="1" x14ac:dyDescent="0.2">
      <c r="A16" s="13" t="s">
        <v>176</v>
      </c>
      <c r="B16" s="13"/>
      <c r="C16" s="13"/>
      <c r="D16" s="14">
        <f>SUM(D15:D15)</f>
        <v>58.653189700000155</v>
      </c>
      <c r="E16" s="15">
        <f>SUM(E15:E15)</f>
        <v>1.7747971192153319E-2</v>
      </c>
      <c r="F16" s="28"/>
      <c r="G16" s="29"/>
      <c r="H16" s="11"/>
    </row>
    <row r="17" spans="1:7" ht="12.75" customHeight="1" x14ac:dyDescent="0.2">
      <c r="A17" s="16" t="s">
        <v>183</v>
      </c>
      <c r="B17" s="16"/>
      <c r="C17" s="16"/>
      <c r="D17" s="17">
        <f>SUM(D9,D12,D16)</f>
        <v>3304.7827870000001</v>
      </c>
      <c r="E17" s="34">
        <f>SUM(E9,E12,E16)</f>
        <v>1.000026671243976</v>
      </c>
      <c r="F17" s="27"/>
    </row>
    <row r="18" spans="1:7" ht="12.75" customHeight="1" x14ac:dyDescent="0.2">
      <c r="F18" s="27"/>
    </row>
    <row r="19" spans="1:7" ht="12.75" customHeight="1" x14ac:dyDescent="0.2">
      <c r="A19" s="1" t="s">
        <v>184</v>
      </c>
      <c r="B19" s="1"/>
      <c r="F19" s="27"/>
    </row>
    <row r="20" spans="1:7" ht="12.75" customHeight="1" x14ac:dyDescent="0.2">
      <c r="A20" s="1"/>
      <c r="B20" s="1"/>
      <c r="D20" s="10"/>
      <c r="F20" s="28"/>
      <c r="G20" s="29"/>
    </row>
    <row r="21" spans="1:7" ht="12.75" customHeight="1" x14ac:dyDescent="0.2">
      <c r="A21" s="1"/>
      <c r="B21" s="1"/>
      <c r="F21" s="30"/>
      <c r="G21" s="31"/>
    </row>
    <row r="22" spans="1:7" ht="12.75" customHeight="1" x14ac:dyDescent="0.2">
      <c r="A22" s="1"/>
      <c r="B22" s="1"/>
    </row>
    <row r="23" spans="1:7" ht="12.75" customHeight="1" x14ac:dyDescent="0.2">
      <c r="A23" s="1"/>
      <c r="B23" s="1"/>
    </row>
    <row r="24" spans="1:7" ht="12.75" customHeight="1" x14ac:dyDescent="0.2"/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DEBT OPP- CONSERVATIVE</vt:lpstr>
      <vt:lpstr>DEBT OPP- CORP BOND</vt:lpstr>
      <vt:lpstr>GOVT SEC</vt:lpstr>
      <vt:lpstr>INCOME-LONG TERM</vt:lpstr>
      <vt:lpstr>BANK CD</vt:lpstr>
      <vt:lpstr>INCOME-SHORT TERM</vt:lpstr>
      <vt:lpstr>RETAIL EQUITY SAVINGS</vt:lpstr>
      <vt:lpstr>DEBT SAVINGS - MIP</vt:lpstr>
      <vt:lpstr>DEBT SAVINGS - RETAIL</vt:lpstr>
      <vt:lpstr>BALANCED</vt:lpstr>
      <vt:lpstr>CASH MANAGEMENT</vt:lpstr>
      <vt:lpstr>MONEY MANAGER</vt:lpstr>
      <vt:lpstr>FMP -SR A4</vt:lpstr>
      <vt:lpstr>FMP -SR B2</vt:lpstr>
      <vt:lpstr>FMP -SR B1</vt:lpstr>
    </vt:vector>
  </TitlesOfParts>
  <Company>CITI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Lenovo User</cp:lastModifiedBy>
  <dcterms:created xsi:type="dcterms:W3CDTF">2011-07-16T04:33:57Z</dcterms:created>
  <dcterms:modified xsi:type="dcterms:W3CDTF">2012-12-10T11:28:24Z</dcterms:modified>
</cp:coreProperties>
</file>