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DEBT OPP- CONSERVATIVE" sheetId="11" r:id="rId10"/>
    <sheet name="DEBT OPP- CORP BOND" sheetId="12" r:id="rId11"/>
    <sheet name="GOVT SEC" sheetId="13" r:id="rId12"/>
    <sheet name="INCOME-LONG TERM" sheetId="14" r:id="rId13"/>
    <sheet name="BANK CD" sheetId="15" r:id="rId14"/>
    <sheet name="INCOME-SHORT TERM" sheetId="16" r:id="rId15"/>
    <sheet name="RETAIL EQUITY SAVINGS" sheetId="17" r:id="rId16"/>
    <sheet name="DEBT SAVINGS - MIP" sheetId="18" r:id="rId17"/>
    <sheet name="DEBT SAVINGS - RETAIL" sheetId="19" r:id="rId18"/>
    <sheet name="BALANCED" sheetId="20" r:id="rId19"/>
    <sheet name="CASH MANAGEMENT" sheetId="21" r:id="rId20"/>
    <sheet name="MONEY MANAGER" sheetId="22" r:id="rId21"/>
    <sheet name="FMP -SR A4" sheetId="23" r:id="rId22"/>
    <sheet name="FMP -SR B2" sheetId="24" r:id="rId23"/>
    <sheet name="FMP -SR B1" sheetId="25" r:id="rId24"/>
  </sheets>
  <calcPr calcId="145621"/>
</workbook>
</file>

<file path=xl/calcChain.xml><?xml version="1.0" encoding="utf-8"?>
<calcChain xmlns="http://schemas.openxmlformats.org/spreadsheetml/2006/main">
  <c r="G20" i="25" l="1"/>
  <c r="F20" i="25"/>
  <c r="G17" i="24"/>
  <c r="F17" i="24"/>
  <c r="G18" i="23"/>
  <c r="F18" i="23"/>
  <c r="G22" i="22"/>
  <c r="F22" i="22"/>
  <c r="G85" i="20"/>
  <c r="F85" i="20"/>
  <c r="G29" i="19"/>
  <c r="F29" i="19"/>
  <c r="G38" i="18"/>
  <c r="F38" i="18"/>
  <c r="G75" i="17"/>
  <c r="F75" i="17"/>
  <c r="G52" i="16"/>
  <c r="F52" i="16"/>
  <c r="G19" i="15"/>
  <c r="F19" i="15"/>
  <c r="G37" i="14"/>
  <c r="F37" i="14"/>
  <c r="G19" i="13"/>
  <c r="F19" i="13"/>
  <c r="G23" i="12"/>
  <c r="F23" i="12"/>
  <c r="G39" i="11"/>
  <c r="F39" i="11"/>
  <c r="G12" i="10"/>
  <c r="F12" i="10"/>
  <c r="G76" i="9"/>
  <c r="F76" i="9"/>
  <c r="G61" i="8"/>
  <c r="F61" i="8"/>
  <c r="G49" i="7"/>
  <c r="F49" i="7"/>
  <c r="G44" i="7"/>
  <c r="F44" i="7"/>
  <c r="G52" i="7"/>
  <c r="F52" i="7"/>
  <c r="G69" i="6"/>
  <c r="F69" i="6"/>
  <c r="G79" i="5"/>
  <c r="F79" i="5"/>
  <c r="G76" i="5"/>
  <c r="F76" i="5"/>
  <c r="G67" i="5"/>
  <c r="F67" i="5"/>
  <c r="G46" i="4"/>
  <c r="F46" i="4"/>
  <c r="G67" i="3"/>
  <c r="F67" i="3"/>
  <c r="G90" i="2"/>
  <c r="F90" i="2"/>
  <c r="G72" i="2"/>
  <c r="F72" i="2"/>
  <c r="G82" i="2"/>
  <c r="F82" i="2"/>
  <c r="G24" i="25" l="1"/>
  <c r="F24" i="25"/>
  <c r="G17" i="25"/>
  <c r="F17" i="25"/>
  <c r="G12" i="25"/>
  <c r="F12" i="25"/>
  <c r="F25" i="25" s="1"/>
  <c r="G21" i="24"/>
  <c r="F21" i="24"/>
  <c r="G14" i="24"/>
  <c r="F14" i="24"/>
  <c r="F22" i="24" s="1"/>
  <c r="G22" i="23"/>
  <c r="F22" i="23"/>
  <c r="G15" i="23"/>
  <c r="F15" i="23"/>
  <c r="F23" i="23" s="1"/>
  <c r="G26" i="22"/>
  <c r="F26" i="22"/>
  <c r="G19" i="22"/>
  <c r="F19" i="22"/>
  <c r="G10" i="22"/>
  <c r="F10" i="22"/>
  <c r="F27" i="22" s="1"/>
  <c r="G60" i="21"/>
  <c r="F60" i="21"/>
  <c r="G56" i="21"/>
  <c r="F56" i="21"/>
  <c r="G53" i="21"/>
  <c r="F53" i="21"/>
  <c r="G47" i="21"/>
  <c r="F47" i="21"/>
  <c r="G43" i="21"/>
  <c r="F43" i="21"/>
  <c r="G22" i="21"/>
  <c r="G61" i="21" s="1"/>
  <c r="F22" i="21"/>
  <c r="F61" i="21" s="1"/>
  <c r="G89" i="20"/>
  <c r="F89" i="20"/>
  <c r="G82" i="20"/>
  <c r="F82" i="20"/>
  <c r="G76" i="20"/>
  <c r="F76" i="20"/>
  <c r="G71" i="20"/>
  <c r="F71" i="20"/>
  <c r="F90" i="20" s="1"/>
  <c r="G33" i="19"/>
  <c r="F33" i="19"/>
  <c r="G26" i="19"/>
  <c r="F26" i="19"/>
  <c r="G19" i="19"/>
  <c r="F19" i="19"/>
  <c r="G10" i="19"/>
  <c r="F10" i="19"/>
  <c r="F34" i="19" s="1"/>
  <c r="G42" i="18"/>
  <c r="F42" i="18"/>
  <c r="G35" i="18"/>
  <c r="F35" i="18"/>
  <c r="G31" i="18"/>
  <c r="F31" i="18"/>
  <c r="G26" i="18"/>
  <c r="F26" i="18"/>
  <c r="G15" i="18"/>
  <c r="F15" i="18"/>
  <c r="G10" i="18"/>
  <c r="F10" i="18"/>
  <c r="F43" i="18" s="1"/>
  <c r="G79" i="17"/>
  <c r="F79" i="17"/>
  <c r="G72" i="17"/>
  <c r="F72" i="17"/>
  <c r="G67" i="17"/>
  <c r="F67" i="17"/>
  <c r="F80" i="17" s="1"/>
  <c r="G56" i="16"/>
  <c r="F56" i="16"/>
  <c r="G49" i="16"/>
  <c r="F49" i="16"/>
  <c r="G42" i="16"/>
  <c r="F42" i="16"/>
  <c r="G22" i="16"/>
  <c r="F22" i="16"/>
  <c r="G18" i="16"/>
  <c r="F18" i="16"/>
  <c r="G14" i="16"/>
  <c r="F14" i="16"/>
  <c r="G10" i="16"/>
  <c r="F10" i="16"/>
  <c r="F57" i="16" s="1"/>
  <c r="G23" i="15"/>
  <c r="F23" i="15"/>
  <c r="G16" i="15"/>
  <c r="F16" i="15"/>
  <c r="G11" i="15"/>
  <c r="F11" i="15"/>
  <c r="F24" i="15" s="1"/>
  <c r="G41" i="14"/>
  <c r="F41" i="14"/>
  <c r="G34" i="14"/>
  <c r="F34" i="14"/>
  <c r="G30" i="14"/>
  <c r="F30" i="14"/>
  <c r="G16" i="14"/>
  <c r="F16" i="14"/>
  <c r="G10" i="14"/>
  <c r="F10" i="14"/>
  <c r="F42" i="14" s="1"/>
  <c r="G23" i="13"/>
  <c r="F23" i="13"/>
  <c r="G16" i="13"/>
  <c r="F16" i="13"/>
  <c r="G10" i="13"/>
  <c r="F10" i="13"/>
  <c r="F24" i="13" s="1"/>
  <c r="G27" i="12"/>
  <c r="F27" i="12"/>
  <c r="G20" i="12"/>
  <c r="F20" i="12"/>
  <c r="G11" i="12"/>
  <c r="F11" i="12"/>
  <c r="F28" i="12" s="1"/>
  <c r="G43" i="11"/>
  <c r="F43" i="11"/>
  <c r="G36" i="11"/>
  <c r="F36" i="11"/>
  <c r="G31" i="11"/>
  <c r="F31" i="11"/>
  <c r="G26" i="11"/>
  <c r="F26" i="11"/>
  <c r="G11" i="11"/>
  <c r="F11" i="11"/>
  <c r="F44" i="11" s="1"/>
  <c r="G16" i="10"/>
  <c r="F16" i="10"/>
  <c r="G9" i="10"/>
  <c r="F9" i="10"/>
  <c r="F17" i="10" s="1"/>
  <c r="G80" i="9"/>
  <c r="F80" i="9"/>
  <c r="G73" i="9"/>
  <c r="F73" i="9"/>
  <c r="F81" i="9" s="1"/>
  <c r="G65" i="8"/>
  <c r="F65" i="8"/>
  <c r="G58" i="8"/>
  <c r="F58" i="8"/>
  <c r="G53" i="8"/>
  <c r="F53" i="8"/>
  <c r="G48" i="8"/>
  <c r="F48" i="8"/>
  <c r="G43" i="8"/>
  <c r="F43" i="8"/>
  <c r="F66" i="8" s="1"/>
  <c r="G56" i="7"/>
  <c r="G57" i="7" s="1"/>
  <c r="F56" i="7"/>
  <c r="F57" i="7" s="1"/>
  <c r="G73" i="6"/>
  <c r="F73" i="6"/>
  <c r="G66" i="6"/>
  <c r="F66" i="6"/>
  <c r="F74" i="6" s="1"/>
  <c r="G83" i="5"/>
  <c r="G84" i="5" s="1"/>
  <c r="F83" i="5"/>
  <c r="F84" i="5" s="1"/>
  <c r="G50" i="4"/>
  <c r="F50" i="4"/>
  <c r="G43" i="4"/>
  <c r="F43" i="4"/>
  <c r="F51" i="4" s="1"/>
  <c r="G71" i="3"/>
  <c r="F71" i="3"/>
  <c r="G64" i="3"/>
  <c r="F64" i="3"/>
  <c r="G59" i="3"/>
  <c r="G72" i="3" s="1"/>
  <c r="F59" i="3"/>
  <c r="F72" i="3" s="1"/>
  <c r="G94" i="2"/>
  <c r="F94" i="2"/>
  <c r="G87" i="2"/>
  <c r="F87" i="2"/>
  <c r="F95" i="2" s="1"/>
  <c r="G95" i="2" l="1"/>
  <c r="G51" i="4"/>
  <c r="G74" i="6"/>
  <c r="G66" i="8"/>
  <c r="G81" i="9"/>
  <c r="G17" i="10"/>
  <c r="G44" i="11"/>
  <c r="G28" i="12"/>
  <c r="G24" i="13"/>
  <c r="G42" i="14"/>
  <c r="G24" i="15"/>
  <c r="G57" i="16"/>
  <c r="G80" i="17"/>
  <c r="G43" i="18"/>
  <c r="G34" i="19"/>
  <c r="G90" i="20"/>
  <c r="G27" i="22"/>
  <c r="G23" i="23"/>
  <c r="G22" i="24"/>
  <c r="G25" i="25"/>
</calcChain>
</file>

<file path=xl/sharedStrings.xml><?xml version="1.0" encoding="utf-8"?>
<sst xmlns="http://schemas.openxmlformats.org/spreadsheetml/2006/main" count="2718" uniqueCount="601">
  <si>
    <t>Principal Growth Fund</t>
  </si>
  <si>
    <t xml:space="preserve">  </t>
  </si>
  <si>
    <t>Portfolio as on February 28, 2013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</si>
  <si>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</si>
  <si>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</si>
  <si>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</si>
  <si>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</si>
  <si>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</si>
  <si>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</si>
  <si>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</si>
  <si>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</si>
  <si>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Listed / awaiting listing on the stock exchanges</t>
  </si>
  <si>
    <t>ICICI Bank</t>
  </si>
  <si>
    <t>Banks</t>
  </si>
  <si>
    <t>INE090A01013</t>
  </si>
  <si>
    <t>Reliance Industries</t>
  </si>
  <si>
    <t>Petroleum Products</t>
  </si>
  <si>
    <t>INE002A01018</t>
  </si>
  <si>
    <t>ITC</t>
  </si>
  <si>
    <t>Consumer Non Durables</t>
  </si>
  <si>
    <t>INE154A01025</t>
  </si>
  <si>
    <t>HCL Technologies</t>
  </si>
  <si>
    <t>Software</t>
  </si>
  <si>
    <t>INE860A01027</t>
  </si>
  <si>
    <t>HDFC Bank</t>
  </si>
  <si>
    <t>Pharmaceuticals</t>
  </si>
  <si>
    <t>INE040A01026</t>
  </si>
  <si>
    <t>Infosys</t>
  </si>
  <si>
    <t>INE009A01021</t>
  </si>
  <si>
    <t>Oracle Financial Services Software</t>
  </si>
  <si>
    <t>INE881D01027</t>
  </si>
  <si>
    <t>State Bank of India</t>
  </si>
  <si>
    <t>Auto</t>
  </si>
  <si>
    <t>INE062A01012</t>
  </si>
  <si>
    <t>Motherson Sumi Systems</t>
  </si>
  <si>
    <t>Auto Ancillaries</t>
  </si>
  <si>
    <t>Finance</t>
  </si>
  <si>
    <t>INE775A01035</t>
  </si>
  <si>
    <t>Havells India</t>
  </si>
  <si>
    <t>Consumer Durables</t>
  </si>
  <si>
    <t>INE176B01026</t>
  </si>
  <si>
    <t>Lupin</t>
  </si>
  <si>
    <t>Media &amp; Entertainment</t>
  </si>
  <si>
    <t>INE326A01037</t>
  </si>
  <si>
    <t>Titan Industries</t>
  </si>
  <si>
    <t>Cement</t>
  </si>
  <si>
    <t>INE280A01028</t>
  </si>
  <si>
    <t>The Federal Bank</t>
  </si>
  <si>
    <t>Power</t>
  </si>
  <si>
    <t>INE171A01011</t>
  </si>
  <si>
    <t>Tata Motors - A Class</t>
  </si>
  <si>
    <t>IN9155A01020</t>
  </si>
  <si>
    <t>Housing Development Finance Corporation</t>
  </si>
  <si>
    <t>Oil</t>
  </si>
  <si>
    <t>INE001A01036</t>
  </si>
  <si>
    <t>Maruti Suzuki India</t>
  </si>
  <si>
    <t>Minerals/Mining</t>
  </si>
  <si>
    <t>INE585B01010</t>
  </si>
  <si>
    <t>IDFC</t>
  </si>
  <si>
    <t>Construction</t>
  </si>
  <si>
    <t>INE043D01016</t>
  </si>
  <si>
    <t>Prestige Estates Projects</t>
  </si>
  <si>
    <t>Industrial Products</t>
  </si>
  <si>
    <t>INE811K01011</t>
  </si>
  <si>
    <t>Jaiprakash Power Ventures</t>
  </si>
  <si>
    <t>Textile Products</t>
  </si>
  <si>
    <t>INE351F01018</t>
  </si>
  <si>
    <t>Jain Irrigation Systems</t>
  </si>
  <si>
    <t>Non - Ferrous Metals</t>
  </si>
  <si>
    <t>INE175A01038</t>
  </si>
  <si>
    <t>Aurobindo Pharma</t>
  </si>
  <si>
    <t>Fertilisers</t>
  </si>
  <si>
    <t>INE406A01037</t>
  </si>
  <si>
    <t>JK Cement</t>
  </si>
  <si>
    <t>Telecom - Services</t>
  </si>
  <si>
    <t>INE823G01014</t>
  </si>
  <si>
    <t>ING Vysya Bank</t>
  </si>
  <si>
    <t>Services</t>
  </si>
  <si>
    <t>INE166A01011</t>
  </si>
  <si>
    <t>Bharat Petroleum Corporation</t>
  </si>
  <si>
    <t>Transportation</t>
  </si>
  <si>
    <t>INE029A01011</t>
  </si>
  <si>
    <t>Indiabulls Power</t>
  </si>
  <si>
    <t>Chemicals</t>
  </si>
  <si>
    <t>INE399K01017</t>
  </si>
  <si>
    <t>IPCA Laboratories</t>
  </si>
  <si>
    <t>Ferrous Metals</t>
  </si>
  <si>
    <t>INE571A01020</t>
  </si>
  <si>
    <t>Tata Motors</t>
  </si>
  <si>
    <t>Retailing</t>
  </si>
  <si>
    <t>INE155A01022</t>
  </si>
  <si>
    <t>Raymond</t>
  </si>
  <si>
    <t>Construction Materials</t>
  </si>
  <si>
    <t>INE301A01014</t>
  </si>
  <si>
    <t>Zee Entertainment Enterprise</t>
  </si>
  <si>
    <t>ICRA AA+</t>
  </si>
  <si>
    <t>INE256A01028</t>
  </si>
  <si>
    <t>United Spirits</t>
  </si>
  <si>
    <t>Health Care Equipment</t>
  </si>
  <si>
    <t>INE854D01016</t>
  </si>
  <si>
    <t>Sterlite Industries ( India )</t>
  </si>
  <si>
    <t>IT Consulting &amp; Services</t>
  </si>
  <si>
    <t>INE268A01049</t>
  </si>
  <si>
    <t>Chambal Fertilizers &amp; Chemicals</t>
  </si>
  <si>
    <t>Personal Products</t>
  </si>
  <si>
    <t>INE085A01013</t>
  </si>
  <si>
    <t>Idea Cellular</t>
  </si>
  <si>
    <t>Travel</t>
  </si>
  <si>
    <t>INE669E01016</t>
  </si>
  <si>
    <t>Aditya Birla Nuvo</t>
  </si>
  <si>
    <t>Paper Products</t>
  </si>
  <si>
    <t>INE069A01017</t>
  </si>
  <si>
    <t>Axis Bank</t>
  </si>
  <si>
    <t>Diversified Financial Services</t>
  </si>
  <si>
    <t>INE238A01026</t>
  </si>
  <si>
    <t>Union Bank of India</t>
  </si>
  <si>
    <t>INE692A01016</t>
  </si>
  <si>
    <t>Bank of Baroda</t>
  </si>
  <si>
    <t>INE028A01013</t>
  </si>
  <si>
    <t>NIIT Technologies</t>
  </si>
  <si>
    <t>INE591G01017</t>
  </si>
  <si>
    <t>Power Finance Corporation</t>
  </si>
  <si>
    <t>INE134E01011</t>
  </si>
  <si>
    <t>The India Cements</t>
  </si>
  <si>
    <t>INE383A01012</t>
  </si>
  <si>
    <t>Divi's Laboratories</t>
  </si>
  <si>
    <t>INE361B01024</t>
  </si>
  <si>
    <t>Hathway Cable &amp; Datacom</t>
  </si>
  <si>
    <t>INE982F01028</t>
  </si>
  <si>
    <t>Cairn India</t>
  </si>
  <si>
    <t>INE910H01017</t>
  </si>
  <si>
    <t>Jet Airways (India)</t>
  </si>
  <si>
    <t>INE802G01018</t>
  </si>
  <si>
    <t>Gujarat Mineral Development Corporation</t>
  </si>
  <si>
    <t>INE131A01031</t>
  </si>
  <si>
    <t>Oriental Bank of Commerce</t>
  </si>
  <si>
    <t>INE141A01014</t>
  </si>
  <si>
    <t>Godrej Industries</t>
  </si>
  <si>
    <t>INE233A01035</t>
  </si>
  <si>
    <t>Oil India</t>
  </si>
  <si>
    <t>INE274J01014</t>
  </si>
  <si>
    <t>Ambuja Cements</t>
  </si>
  <si>
    <t>INE079A01024</t>
  </si>
  <si>
    <t>Jubilant Life Sciences</t>
  </si>
  <si>
    <t>INE700A01033</t>
  </si>
  <si>
    <t>Jindal Steel &amp; Power</t>
  </si>
  <si>
    <t>INE749A01030</t>
  </si>
  <si>
    <t>Torrent Pharmaceuticals</t>
  </si>
  <si>
    <t>INE685A01028</t>
  </si>
  <si>
    <t>Eros International Media</t>
  </si>
  <si>
    <t>INE416L01017</t>
  </si>
  <si>
    <t>NMDC</t>
  </si>
  <si>
    <t>INE584A01023</t>
  </si>
  <si>
    <t>Alembic Pharmaceuticals</t>
  </si>
  <si>
    <t>INE901L01018</t>
  </si>
  <si>
    <t>Pantaloon Retail (India)</t>
  </si>
  <si>
    <t>INE623B01027</t>
  </si>
  <si>
    <t>PC Jeweller</t>
  </si>
  <si>
    <t>INE785M01013</t>
  </si>
  <si>
    <t>Infinite Computer Solutions (India)</t>
  </si>
  <si>
    <t>INE486J01014</t>
  </si>
  <si>
    <t>Sun TV Network</t>
  </si>
  <si>
    <t>INE424H01027</t>
  </si>
  <si>
    <t>Dewan Housing Finance Corporation</t>
  </si>
  <si>
    <t>INE202B01012</t>
  </si>
  <si>
    <t>Dish TV India</t>
  </si>
  <si>
    <t>INE836F01026</t>
  </si>
  <si>
    <t>Jaiprakash Associates</t>
  </si>
  <si>
    <t>INE455F01025</t>
  </si>
  <si>
    <t>Mile Stone Granite</t>
  </si>
  <si>
    <t>INE151H01018</t>
  </si>
  <si>
    <t>Sangam Health Care Products</t>
  </si>
  <si>
    <t>INE431E01011</t>
  </si>
  <si>
    <t>Virtual Dynamics Software</t>
  </si>
  <si>
    <t>INE406B01019</t>
  </si>
  <si>
    <t>Noble Brothers Impex</t>
  </si>
  <si>
    <t>Balmer Lawrie Freight Container</t>
  </si>
  <si>
    <t>Mukerian Papers</t>
  </si>
  <si>
    <t>INE348C01011</t>
  </si>
  <si>
    <t>Crescent Finstock</t>
  </si>
  <si>
    <t>INE147E01013</t>
  </si>
  <si>
    <t>Precision Fasteners</t>
  </si>
  <si>
    <t>INE604A01011</t>
  </si>
  <si>
    <t>Total</t>
  </si>
  <si>
    <t>MONEY MARKET INSTRUMENT</t>
  </si>
  <si>
    <t>BONDS &amp; NCDs</t>
  </si>
  <si>
    <t>9.25% Dr. Reddy's Laboratories</t>
  </si>
  <si>
    <t>INE089A08051</t>
  </si>
  <si>
    <t>Cash &amp; Cash Equivalents</t>
  </si>
  <si>
    <t>Net Receivable/Payable</t>
  </si>
  <si>
    <t>Grand Total</t>
  </si>
  <si>
    <t>All corporate ratings are assigned by rating agencies like CRISIL; CARE; ICRA; FITCH.</t>
  </si>
  <si>
    <t>#Pending Listing on Stock Exchange</t>
  </si>
  <si>
    <t>Principal Index Fund</t>
  </si>
  <si>
    <t>Tata Consultancy Services</t>
  </si>
  <si>
    <t>INE467B01029</t>
  </si>
  <si>
    <t>Larsen &amp; Toubro</t>
  </si>
  <si>
    <t>Construction Project</t>
  </si>
  <si>
    <t>INE018A01030</t>
  </si>
  <si>
    <t>Oil &amp; Natural Gas Corporation</t>
  </si>
  <si>
    <t>INE213A01029</t>
  </si>
  <si>
    <t>Hindustan Unilever</t>
  </si>
  <si>
    <t>INE030A01027</t>
  </si>
  <si>
    <t>Mahindra &amp; Mahindra</t>
  </si>
  <si>
    <t>INE101A01026</t>
  </si>
  <si>
    <t>Bharti Airtel</t>
  </si>
  <si>
    <t>INE397D01024</t>
  </si>
  <si>
    <t>Sun Pharmaceuticals Industries</t>
  </si>
  <si>
    <t>INE044A01036</t>
  </si>
  <si>
    <t>Bajaj Auto</t>
  </si>
  <si>
    <t>Industrial Capital Goods</t>
  </si>
  <si>
    <t>INE917I01010</t>
  </si>
  <si>
    <t>Kotak Mahindra Bank</t>
  </si>
  <si>
    <t>Gas</t>
  </si>
  <si>
    <t>INE237A01028</t>
  </si>
  <si>
    <t>Tata Steel</t>
  </si>
  <si>
    <t>INE081A01012</t>
  </si>
  <si>
    <t>Dr. Reddy's Laboratories</t>
  </si>
  <si>
    <t>INE089A01023</t>
  </si>
  <si>
    <t>Wipro</t>
  </si>
  <si>
    <t>INE075A01022</t>
  </si>
  <si>
    <t>Coal India</t>
  </si>
  <si>
    <t>INE522F01014</t>
  </si>
  <si>
    <t>Asian Paints</t>
  </si>
  <si>
    <t>INE021A01018</t>
  </si>
  <si>
    <t>NTPC</t>
  </si>
  <si>
    <t>INE733E01010</t>
  </si>
  <si>
    <t>Ultratech Cement</t>
  </si>
  <si>
    <t>INE481G01011</t>
  </si>
  <si>
    <t>Grasim Industries</t>
  </si>
  <si>
    <t>INE047A01013</t>
  </si>
  <si>
    <t>Cipla</t>
  </si>
  <si>
    <t>INE059A01026</t>
  </si>
  <si>
    <t>Hero MotoCorp</t>
  </si>
  <si>
    <t>INE158A01026</t>
  </si>
  <si>
    <t>Bharat Heavy Electricals</t>
  </si>
  <si>
    <t>INE257A01026</t>
  </si>
  <si>
    <t>Tata Power Company</t>
  </si>
  <si>
    <t>INE245A01021</t>
  </si>
  <si>
    <t>GAIL (India)</t>
  </si>
  <si>
    <t>INE129A01019</t>
  </si>
  <si>
    <t>Power Grid Corporation of India</t>
  </si>
  <si>
    <t>INE752E01010</t>
  </si>
  <si>
    <t>Hindalco Industries</t>
  </si>
  <si>
    <t>INE038A01020</t>
  </si>
  <si>
    <t>ACC</t>
  </si>
  <si>
    <t>INE012A01025</t>
  </si>
  <si>
    <t>Punjab National Bank</t>
  </si>
  <si>
    <t>INE160A01014</t>
  </si>
  <si>
    <t>DLF</t>
  </si>
  <si>
    <t>INE271C01023</t>
  </si>
  <si>
    <t>Sesa Goa</t>
  </si>
  <si>
    <t>INE205A01025</t>
  </si>
  <si>
    <t>Ranbaxy Laboratories</t>
  </si>
  <si>
    <t>INE015A01028</t>
  </si>
  <si>
    <t>Reliance Infrastructure</t>
  </si>
  <si>
    <t>INE036A01016</t>
  </si>
  <si>
    <t>Siemens</t>
  </si>
  <si>
    <t>INE003A01024</t>
  </si>
  <si>
    <t>Principal Large Cap Fund</t>
  </si>
  <si>
    <t>Shree Cements</t>
  </si>
  <si>
    <t>INE070A01015</t>
  </si>
  <si>
    <t>NHPC</t>
  </si>
  <si>
    <t>INE848E01016</t>
  </si>
  <si>
    <t>Canara Bank</t>
  </si>
  <si>
    <t>INE476A01014</t>
  </si>
  <si>
    <t>LIC Housing Finance</t>
  </si>
  <si>
    <t>INE115A01026</t>
  </si>
  <si>
    <t>Indian Oil Corporation</t>
  </si>
  <si>
    <t>INE242A01010</t>
  </si>
  <si>
    <t>Yes Bank</t>
  </si>
  <si>
    <t>INE528G01019</t>
  </si>
  <si>
    <t>Hindustan Petroleum Corporation</t>
  </si>
  <si>
    <t>INE094A01015</t>
  </si>
  <si>
    <t>Principal Dividend Yield Fund</t>
  </si>
  <si>
    <t>The Jammu &amp; Kashmir Bank</t>
  </si>
  <si>
    <t>INE168A01017</t>
  </si>
  <si>
    <t>VST Industries</t>
  </si>
  <si>
    <t>INE710A01016</t>
  </si>
  <si>
    <t>Bajaj Holdings &amp; Investment</t>
  </si>
  <si>
    <t>INE118A01012</t>
  </si>
  <si>
    <t>Gateway Distriparks</t>
  </si>
  <si>
    <t>INE852F01015</t>
  </si>
  <si>
    <t>Gujarat Industries Power Company</t>
  </si>
  <si>
    <t>INE162A01010</t>
  </si>
  <si>
    <t>Colgate Palmolive (India)</t>
  </si>
  <si>
    <t>INE259A01022</t>
  </si>
  <si>
    <t>Hinduja Ventures</t>
  </si>
  <si>
    <t>INE353A01023</t>
  </si>
  <si>
    <t>Cummins India</t>
  </si>
  <si>
    <t>Paper</t>
  </si>
  <si>
    <t>INE298A01020</t>
  </si>
  <si>
    <t>Tata Chemicals</t>
  </si>
  <si>
    <t>INE092A01019</t>
  </si>
  <si>
    <t>Textile - Cotton</t>
  </si>
  <si>
    <t>Castrol India</t>
  </si>
  <si>
    <t>INE172A01019</t>
  </si>
  <si>
    <t>National Buildings Construction Corporation</t>
  </si>
  <si>
    <t>INE095N01015</t>
  </si>
  <si>
    <t>Tata Global Beverages</t>
  </si>
  <si>
    <t>INE192A01025</t>
  </si>
  <si>
    <t>Rural Electrification Corporation</t>
  </si>
  <si>
    <t>INE020B01018</t>
  </si>
  <si>
    <t>Zensar Technologies</t>
  </si>
  <si>
    <t>INE520A01019</t>
  </si>
  <si>
    <t>Karur Vysya Bank</t>
  </si>
  <si>
    <t>INE036D01010</t>
  </si>
  <si>
    <t>Allahabad Bank</t>
  </si>
  <si>
    <t>INE428A01015</t>
  </si>
  <si>
    <t>Jagran Prakashan</t>
  </si>
  <si>
    <t>INE199G01027</t>
  </si>
  <si>
    <t>Mcleod Russel India</t>
  </si>
  <si>
    <t>INE942G01012</t>
  </si>
  <si>
    <t>Kirloskar Oil Engines</t>
  </si>
  <si>
    <t>INE146L01010</t>
  </si>
  <si>
    <t>Tamil Nadu Newsprint &amp; Papers</t>
  </si>
  <si>
    <t>INE107A01015</t>
  </si>
  <si>
    <t>Supreme Industries</t>
  </si>
  <si>
    <t>INE195A01028</t>
  </si>
  <si>
    <t>Kolte - Patil Developers</t>
  </si>
  <si>
    <t>INE094I01018</t>
  </si>
  <si>
    <t>IDBI Bank</t>
  </si>
  <si>
    <t>INE008A01015</t>
  </si>
  <si>
    <t>The South Indian Bank</t>
  </si>
  <si>
    <t>INE683A01023</t>
  </si>
  <si>
    <t>Repro India</t>
  </si>
  <si>
    <t>INE461B01014</t>
  </si>
  <si>
    <t>Hexaware Technologies</t>
  </si>
  <si>
    <t>INE093A01033</t>
  </si>
  <si>
    <t>Syndicate Bank</t>
  </si>
  <si>
    <t>INE667A01018</t>
  </si>
  <si>
    <t>SML Isuzu</t>
  </si>
  <si>
    <t>INE294B01019</t>
  </si>
  <si>
    <t>Volant Textile Mills</t>
  </si>
  <si>
    <t>INE962D01025</t>
  </si>
  <si>
    <t>Sandur  Laminates</t>
  </si>
  <si>
    <t>Crystal Cable Industries</t>
  </si>
  <si>
    <t>Tirrihannah  Company</t>
  </si>
  <si>
    <t>Minerava Holdings</t>
  </si>
  <si>
    <t>Apollo Tyres</t>
  </si>
  <si>
    <t>Principal Emerging Bluechip Fund</t>
  </si>
  <si>
    <t>Amara Raja Batteries</t>
  </si>
  <si>
    <t>INE885A01032</t>
  </si>
  <si>
    <t>INE438A01022</t>
  </si>
  <si>
    <t>Godrej Consumer Products</t>
  </si>
  <si>
    <t>INE102D01028</t>
  </si>
  <si>
    <t>Kaveri Seed Company</t>
  </si>
  <si>
    <t>INE455I01011</t>
  </si>
  <si>
    <t>Sadbhav Engineering</t>
  </si>
  <si>
    <t>INE226H01026</t>
  </si>
  <si>
    <t>Eicher Motors</t>
  </si>
  <si>
    <t>INE066A01013</t>
  </si>
  <si>
    <t>Satyam Computer Services</t>
  </si>
  <si>
    <t>INE275A01028</t>
  </si>
  <si>
    <t>Glenmark Pharmaceuticals</t>
  </si>
  <si>
    <t>INE935A01035</t>
  </si>
  <si>
    <t>Diversified Consumer Services</t>
  </si>
  <si>
    <t>Max India</t>
  </si>
  <si>
    <t>INE180A01020</t>
  </si>
  <si>
    <t>Spicejet</t>
  </si>
  <si>
    <t>INE285B01017</t>
  </si>
  <si>
    <t>Symphony</t>
  </si>
  <si>
    <t>INE225D01027</t>
  </si>
  <si>
    <t>GlaxoSmithKline Consumer Healthcare</t>
  </si>
  <si>
    <t>INE264A01014</t>
  </si>
  <si>
    <t>Petronet LNG</t>
  </si>
  <si>
    <t>INE347G01014</t>
  </si>
  <si>
    <t>Arvind</t>
  </si>
  <si>
    <t>INE034A01011</t>
  </si>
  <si>
    <t>MT Educare</t>
  </si>
  <si>
    <t>INE472M01018</t>
  </si>
  <si>
    <t>Graphite India</t>
  </si>
  <si>
    <t>INE371A01025</t>
  </si>
  <si>
    <t>KEC International</t>
  </si>
  <si>
    <t>INE389H01022</t>
  </si>
  <si>
    <t>Bata India</t>
  </si>
  <si>
    <t>INE176A01010</t>
  </si>
  <si>
    <t>Mahindra &amp; Mahindra Financial Services</t>
  </si>
  <si>
    <t>INE774D01024</t>
  </si>
  <si>
    <t>Supreme Infrastructure India</t>
  </si>
  <si>
    <t>INE550H01011</t>
  </si>
  <si>
    <t>Principal Personal Tax Saver Fund</t>
  </si>
  <si>
    <t>Telecom - Equipment &amp; Accessories</t>
  </si>
  <si>
    <t>Punjab Wireless Systems</t>
  </si>
  <si>
    <t>INE181A01010</t>
  </si>
  <si>
    <t>Principal Smart Equity Fund</t>
  </si>
  <si>
    <t>ICRA A1+</t>
  </si>
  <si>
    <t>CRISIL A1+</t>
  </si>
  <si>
    <t>Certificate of Deposit**</t>
  </si>
  <si>
    <t>Indian Bank</t>
  </si>
  <si>
    <t>INE562A16CO6</t>
  </si>
  <si>
    <t>Commercial Paper**</t>
  </si>
  <si>
    <t>JM Financial Products</t>
  </si>
  <si>
    <t>INE523H14HG3</t>
  </si>
  <si>
    <t>Fullerton India Credit Company</t>
  </si>
  <si>
    <t>INE535H14BU1</t>
  </si>
  <si>
    <t>0% Tata Capital Financial Services</t>
  </si>
  <si>
    <t>INE306N07021</t>
  </si>
  <si>
    <t>Principal Tax Savings Fund</t>
  </si>
  <si>
    <t>Principal Global Opportunities Fund</t>
  </si>
  <si>
    <t>Mutual Funds</t>
  </si>
  <si>
    <t>Bank of India</t>
  </si>
  <si>
    <t>INE084A16774</t>
  </si>
  <si>
    <t>INE036D16CT4</t>
  </si>
  <si>
    <t>CARE A1+</t>
  </si>
  <si>
    <t>ICRA AA</t>
  </si>
  <si>
    <t>SOV</t>
  </si>
  <si>
    <t>INE069A14CQ2</t>
  </si>
  <si>
    <t>INE242A14EE7</t>
  </si>
  <si>
    <t>Kotak Commodity Services</t>
  </si>
  <si>
    <t>INE410J14074</t>
  </si>
  <si>
    <t>INE202B14544</t>
  </si>
  <si>
    <t>Magma Fincorp</t>
  </si>
  <si>
    <t>INE511C14GY4</t>
  </si>
  <si>
    <t>Vodafone India</t>
  </si>
  <si>
    <t>INE705L14206</t>
  </si>
  <si>
    <t>INE511C14HG9</t>
  </si>
  <si>
    <t>Kotak Mahindra Investment</t>
  </si>
  <si>
    <t>INE975F14751</t>
  </si>
  <si>
    <t>INE535H14DA9</t>
  </si>
  <si>
    <t>J K Lakshmi Cement</t>
  </si>
  <si>
    <t>INE786A14167</t>
  </si>
  <si>
    <t>INE535H14CK0</t>
  </si>
  <si>
    <t>First Blue Home Finance</t>
  </si>
  <si>
    <t>INE564G14751</t>
  </si>
  <si>
    <t>Treasury Bill</t>
  </si>
  <si>
    <t>TBILL 91 DAYS 2013</t>
  </si>
  <si>
    <t>10% Jindal Power</t>
  </si>
  <si>
    <t>INE720G08058</t>
  </si>
  <si>
    <t>INE233A14AS4</t>
  </si>
  <si>
    <t>CRISIL AAA</t>
  </si>
  <si>
    <t>ICRA AAA</t>
  </si>
  <si>
    <t>0% Sundaram Finance</t>
  </si>
  <si>
    <t>INE660A07HR9</t>
  </si>
  <si>
    <t>9.85%Housing Development Finance Corporation</t>
  </si>
  <si>
    <t>INE001A07IL7</t>
  </si>
  <si>
    <t>8.85% Power Grid Corporation of India</t>
  </si>
  <si>
    <t>INE752E07KF5</t>
  </si>
  <si>
    <t>7.40% Indian Oil Corporation</t>
  </si>
  <si>
    <t>INE242A07181</t>
  </si>
  <si>
    <t>Principal Government Securities Fund</t>
  </si>
  <si>
    <t>CENTRAL GOVERNMENT SECURITIES</t>
  </si>
  <si>
    <t>08.20% Government of India Security</t>
  </si>
  <si>
    <t>IN0020120047</t>
  </si>
  <si>
    <t>08.15% Government of India Security</t>
  </si>
  <si>
    <t>IN0020120013</t>
  </si>
  <si>
    <t>08.33% Government of India Security</t>
  </si>
  <si>
    <t>IN0020120039</t>
  </si>
  <si>
    <t>Principal Income Fund - Long Term Plan</t>
  </si>
  <si>
    <t>CARE AAA</t>
  </si>
  <si>
    <t>CRISIL AA+</t>
  </si>
  <si>
    <t>9.33% Nabard</t>
  </si>
  <si>
    <t>INE261F09HM2</t>
  </si>
  <si>
    <t>9.76% LIC Housing Finance</t>
  </si>
  <si>
    <t>INE115A07CR5</t>
  </si>
  <si>
    <t>9.75% Housing Development Finance Corporation</t>
  </si>
  <si>
    <t>INE001A07GI7</t>
  </si>
  <si>
    <t>9.15% ICICI Bank</t>
  </si>
  <si>
    <t>INE090A08NJ2</t>
  </si>
  <si>
    <t>0% Bajaj Finance</t>
  </si>
  <si>
    <t>INE296A07732</t>
  </si>
  <si>
    <t>11.10% Fullerton India Credit Company</t>
  </si>
  <si>
    <t>INE535H07191</t>
  </si>
  <si>
    <t>10.6729% Cholamandalam Investment and Finance Company</t>
  </si>
  <si>
    <t>INE121A07EQ1</t>
  </si>
  <si>
    <t>Principal Bank CD Fund</t>
  </si>
  <si>
    <t>INE008A16LS2</t>
  </si>
  <si>
    <t>INE090A16VC3</t>
  </si>
  <si>
    <t>Principal Income Fund - Short Term Plan</t>
  </si>
  <si>
    <t>CRISIL AA</t>
  </si>
  <si>
    <t>08.07% Government of India Security</t>
  </si>
  <si>
    <t>IN0020120021</t>
  </si>
  <si>
    <t>9.45% Rural Electrification Corporation</t>
  </si>
  <si>
    <t>INE020B08583</t>
  </si>
  <si>
    <t>9.40% Nabard</t>
  </si>
  <si>
    <t>INE261F09GL6</t>
  </si>
  <si>
    <t>9.44% IDFC</t>
  </si>
  <si>
    <t>INE043D07CF8</t>
  </si>
  <si>
    <t>8.79% Nabard</t>
  </si>
  <si>
    <t>INE261F09ID9</t>
  </si>
  <si>
    <t>9.35% Rural Electrification Corporation</t>
  </si>
  <si>
    <t>INE020B08740</t>
  </si>
  <si>
    <t>9.14% Exim Bank</t>
  </si>
  <si>
    <t>INE514E08BJ8</t>
  </si>
  <si>
    <t>10.75% Fullerton India Credit Company</t>
  </si>
  <si>
    <t>INE535H07183</t>
  </si>
  <si>
    <t>9.37% LIC Housing Finance</t>
  </si>
  <si>
    <t>INE115A07DE1</t>
  </si>
  <si>
    <t>8.76% Exim Bank</t>
  </si>
  <si>
    <t>INE514E08CD9</t>
  </si>
  <si>
    <t>8.45% Exim Bank</t>
  </si>
  <si>
    <t>INE514E08811</t>
  </si>
  <si>
    <t>9.87% Tata Sons</t>
  </si>
  <si>
    <t>INE895D08469</t>
  </si>
  <si>
    <t>9.75% Shriram Equipment Finance</t>
  </si>
  <si>
    <t>INE468M07146</t>
  </si>
  <si>
    <t>Principal Retail Equity Savings Fund</t>
  </si>
  <si>
    <t>Principal Debt Savings Fund - MIP Plan</t>
  </si>
  <si>
    <t>9.08% State Bank of Mysore</t>
  </si>
  <si>
    <t>INE651A09064</t>
  </si>
  <si>
    <t>10.90% Power Grid Corporation of India</t>
  </si>
  <si>
    <t>INE752E07116</t>
  </si>
  <si>
    <t>10.6723% Cholamandalam Investment and Finance Company</t>
  </si>
  <si>
    <t>INE121A07EP3</t>
  </si>
  <si>
    <t>10.30% Tata Sons</t>
  </si>
  <si>
    <t>INE895D08196</t>
  </si>
  <si>
    <t>Principal Index Fund - Growth Plan</t>
  </si>
  <si>
    <t>INF173K01AG2</t>
  </si>
  <si>
    <t>Principal Balanced Fund</t>
  </si>
  <si>
    <t>Principal Cash Management Fund</t>
  </si>
  <si>
    <t>Corporation Bank</t>
  </si>
  <si>
    <t>INE112A16BD5</t>
  </si>
  <si>
    <t>Bank of Maharashtra</t>
  </si>
  <si>
    <t>INE457A16BT0</t>
  </si>
  <si>
    <t>State Bank of Patiala</t>
  </si>
  <si>
    <t>INE652A16FO8</t>
  </si>
  <si>
    <t>INE084A16790</t>
  </si>
  <si>
    <t>Unrated</t>
  </si>
  <si>
    <t>INE652A16DJ3</t>
  </si>
  <si>
    <t>INE237A16SK9</t>
  </si>
  <si>
    <t>INE652A16DN5</t>
  </si>
  <si>
    <t>INE141A16IU3</t>
  </si>
  <si>
    <t>INE166A16HE6</t>
  </si>
  <si>
    <t>INE476A16GU7</t>
  </si>
  <si>
    <t>Indusind Bank</t>
  </si>
  <si>
    <t>INE095A16GU5</t>
  </si>
  <si>
    <t>INE001A14IA6</t>
  </si>
  <si>
    <t>GE Money Housing Finance</t>
  </si>
  <si>
    <t>INE055I14715</t>
  </si>
  <si>
    <t>Tata Capital Housing Finance</t>
  </si>
  <si>
    <t>INE033L14690</t>
  </si>
  <si>
    <t>Gruh Finance</t>
  </si>
  <si>
    <t>INE580B14907</t>
  </si>
  <si>
    <t>Edelweiss Financial Services</t>
  </si>
  <si>
    <t>INE532F14JX9</t>
  </si>
  <si>
    <t>ECL Finance</t>
  </si>
  <si>
    <t>INE804I14DT7</t>
  </si>
  <si>
    <t>INE242A14ED9</t>
  </si>
  <si>
    <t>CESC</t>
  </si>
  <si>
    <t>INE486A14602</t>
  </si>
  <si>
    <t>Aditya Birla Finance</t>
  </si>
  <si>
    <t>INE860H14KA6</t>
  </si>
  <si>
    <t>India Infoline Finance</t>
  </si>
  <si>
    <t>INE866I14EF3</t>
  </si>
  <si>
    <t>Srei Equipment Finance</t>
  </si>
  <si>
    <t>INE881J14CI8</t>
  </si>
  <si>
    <t>INE535H14CZ8</t>
  </si>
  <si>
    <t>INE055I14707</t>
  </si>
  <si>
    <t>INE410J14108</t>
  </si>
  <si>
    <t>INE410J14090</t>
  </si>
  <si>
    <t>Fixed Deposit</t>
  </si>
  <si>
    <t>8.95% The South Indian Bank</t>
  </si>
  <si>
    <t>8.75% The South Indian Bank</t>
  </si>
  <si>
    <t>8.75% IndusInd Bank</t>
  </si>
  <si>
    <t>CBLO / Reverse Repo Investments</t>
  </si>
  <si>
    <t>Principal Retail Money Manager Fund</t>
  </si>
  <si>
    <t>Principal Fixed Maturity Plan-Series A4</t>
  </si>
  <si>
    <t>Cholamandalam Investment and Finance Company</t>
  </si>
  <si>
    <t>INE121A14FN1</t>
  </si>
  <si>
    <t>TGS Investment &amp; Trade</t>
  </si>
  <si>
    <t>INE597H14650</t>
  </si>
  <si>
    <t>INE535H14BS5</t>
  </si>
  <si>
    <t>STCI Finance</t>
  </si>
  <si>
    <t>INE020E14825</t>
  </si>
  <si>
    <t>CARE AA+</t>
  </si>
  <si>
    <t>0% Sundaram BNP Paribas Home Finance</t>
  </si>
  <si>
    <t>INE667F07AF3</t>
  </si>
  <si>
    <t>INE261F09HF6</t>
  </si>
  <si>
    <t>0% IDFC</t>
  </si>
  <si>
    <t>INE043D07CV5</t>
  </si>
  <si>
    <t>INE238A16QL9</t>
  </si>
  <si>
    <t>Quantity</t>
  </si>
  <si>
    <t>Listed / awaiting listing on the stock exchanges**</t>
  </si>
  <si>
    <t>Privately Placed / Unlisted $$</t>
  </si>
  <si>
    <t>***</t>
  </si>
  <si>
    <t>**Thinly traded/Non traded securities and illiquid securities as defined in SEBI Regulations and Guidelines.</t>
  </si>
  <si>
    <t>*** Value below 0.01% of NAV</t>
  </si>
  <si>
    <t>$$ lliquid securities</t>
  </si>
  <si>
    <t>-</t>
  </si>
  <si>
    <t># Valued at Nil as these equity shares have been pending under objection for considerable period of time.</t>
  </si>
  <si>
    <t>~~ The shares have been acquired on account of merger of Principal Equity Fund with Principal Dividend Yield Fund.</t>
  </si>
  <si>
    <t>Privately Placed / Unlisted $$~~</t>
  </si>
  <si>
    <t>Apollo Tyres $$#</t>
  </si>
  <si>
    <t>INE292A01015</t>
  </si>
  <si>
    <t>Lloyds Steel Industries $$#</t>
  </si>
  <si>
    <t>Overseas ETF</t>
  </si>
  <si>
    <t>Units of Mutual Fund / Units Trust</t>
  </si>
  <si>
    <t>Principal Global Investors Fund - Emerging Markets Equity Fund</t>
  </si>
  <si>
    <t>IE0002492902</t>
  </si>
  <si>
    <t>IN002012X024</t>
  </si>
  <si>
    <t>IN002012Z029</t>
  </si>
  <si>
    <t>TBILL 91 DAYS</t>
  </si>
  <si>
    <t>TBILL 364 DAYS</t>
  </si>
  <si>
    <t>Privately Placed / Unlisted **</t>
  </si>
  <si>
    <t>Principal Debt Opportunities Fund-Conservative Plan</t>
  </si>
  <si>
    <t>Principal Debt Opportunities Fund-Corporate Bond Plan</t>
  </si>
  <si>
    <t>Mutual Fund Units</t>
  </si>
  <si>
    <t>Principal Debt Savings Fund - Retail Plan</t>
  </si>
  <si>
    <t>Principal PNB Fixed Maturity Plan - Series B2</t>
  </si>
  <si>
    <t>Principal PNB Fixed Maturity Plan - Series B1</t>
  </si>
  <si>
    <t xml:space="preserve">Western Paques (India)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</si>
</sst>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.0_);_(* \(#,##0.0\);_(* &quot;-&quot;??_);_(@_)"/>
    <numFmt numFmtId="168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1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3" fillId="0" borderId="0" xfId="0" applyFont="1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5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6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6" fontId="14" fillId="2" borderId="0" xfId="0" applyNumberFormat="1" applyFont="1" applyFill="1"/>
    <xf numFmtId="0" fontId="0" fillId="4" borderId="0" xfId="0" applyFill="1"/>
    <xf numFmtId="166" fontId="6" fillId="2" borderId="2" xfId="1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43" fontId="6" fillId="0" borderId="0" xfId="1" applyFont="1" applyFill="1" applyBorder="1" applyAlignment="1">
      <alignment horizontal="center" vertical="top" wrapText="1"/>
    </xf>
    <xf numFmtId="0" fontId="13" fillId="0" borderId="0" xfId="0" applyFont="1" applyFill="1" applyBorder="1"/>
    <xf numFmtId="0" fontId="14" fillId="0" borderId="0" xfId="0" applyFont="1" applyFill="1" applyBorder="1"/>
    <xf numFmtId="0" fontId="0" fillId="0" borderId="1" xfId="0" applyBorder="1"/>
    <xf numFmtId="10" fontId="0" fillId="0" borderId="0" xfId="0" applyNumberFormat="1" applyAlignment="1">
      <alignment horizontal="right"/>
    </xf>
    <xf numFmtId="10" fontId="13" fillId="3" borderId="0" xfId="4" applyNumberFormat="1" applyFont="1" applyFill="1"/>
    <xf numFmtId="43" fontId="12" fillId="0" borderId="0" xfId="1" applyFont="1" applyFill="1" applyBorder="1" applyAlignment="1">
      <alignment horizontal="center" vertical="top" wrapText="1"/>
    </xf>
    <xf numFmtId="167" fontId="13" fillId="3" borderId="0" xfId="1" applyNumberFormat="1" applyFont="1" applyFill="1"/>
    <xf numFmtId="168" fontId="0" fillId="0" borderId="0" xfId="1" applyNumberFormat="1" applyFont="1"/>
    <xf numFmtId="10" fontId="14" fillId="2" borderId="0" xfId="4" applyNumberFormat="1" applyFont="1" applyFill="1"/>
    <xf numFmtId="0" fontId="13" fillId="3" borderId="0" xfId="5" applyFont="1" applyFill="1"/>
    <xf numFmtId="39" fontId="13" fillId="3" borderId="0" xfId="5" applyNumberFormat="1" applyFont="1" applyFill="1"/>
    <xf numFmtId="166" fontId="13" fillId="3" borderId="0" xfId="5" applyNumberFormat="1" applyFont="1" applyFill="1"/>
    <xf numFmtId="0" fontId="5" fillId="0" borderId="0" xfId="5"/>
    <xf numFmtId="39" fontId="5" fillId="0" borderId="0" xfId="5" applyNumberFormat="1"/>
    <xf numFmtId="10" fontId="5" fillId="0" borderId="0" xfId="5" applyNumberFormat="1"/>
    <xf numFmtId="166" fontId="5" fillId="0" borderId="0" xfId="5" applyNumberFormat="1"/>
    <xf numFmtId="10" fontId="13" fillId="3" borderId="0" xfId="5" applyNumberFormat="1" applyFont="1" applyFill="1"/>
    <xf numFmtId="10" fontId="5" fillId="0" borderId="0" xfId="0" applyNumberFormat="1" applyFont="1" applyAlignment="1">
      <alignment horizontal="right"/>
    </xf>
    <xf numFmtId="168" fontId="13" fillId="3" borderId="0" xfId="1" applyNumberFormat="1" applyFont="1" applyFill="1"/>
    <xf numFmtId="168" fontId="0" fillId="0" borderId="0" xfId="0" applyNumberFormat="1"/>
    <xf numFmtId="168" fontId="8" fillId="0" borderId="1" xfId="1" applyNumberFormat="1" applyFont="1" applyFill="1" applyBorder="1" applyAlignment="1">
      <alignment horizontal="center"/>
    </xf>
    <xf numFmtId="168" fontId="6" fillId="2" borderId="1" xfId="1" applyNumberFormat="1" applyFont="1" applyFill="1" applyBorder="1" applyAlignment="1">
      <alignment horizontal="center" vertical="top" wrapText="1"/>
    </xf>
    <xf numFmtId="168" fontId="14" fillId="2" borderId="0" xfId="1" applyNumberFormat="1" applyFont="1" applyFill="1"/>
    <xf numFmtId="43" fontId="0" fillId="0" borderId="0" xfId="1" applyNumberFormat="1" applyFont="1"/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left" vertic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Normal 3" xfId="5"/>
    <cellStyle name="Percent" xfId="4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>
      <selection activeCell="B13" sqref="B13"/>
    </sheetView>
  </sheetViews>
  <sheetFormatPr defaultColWidth="9.140625" defaultRowHeight="12.75" x14ac:dyDescent="0.2"/>
  <cols>
    <col min="1" max="1" width="7.5703125" customWidth="1"/>
    <col min="2" max="2" width="53.85546875" customWidth="1"/>
    <col min="3" max="3" width="17.7109375" customWidth="1"/>
    <col min="4" max="4" width="26.140625" customWidth="1"/>
    <col min="5" max="5" width="11.8554687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0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37">
        <v>149968</v>
      </c>
      <c r="F9" s="15">
        <v>1560.2670720000001</v>
      </c>
      <c r="G9" s="16">
        <v>6.3500000000000001E-2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37">
        <v>156464</v>
      </c>
      <c r="F10" s="15">
        <v>1273.3822640000001</v>
      </c>
      <c r="G10" s="16">
        <v>5.1799999999999999E-2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37">
        <v>396348</v>
      </c>
      <c r="F11" s="15">
        <v>1168.433904</v>
      </c>
      <c r="G11" s="16">
        <v>4.7500000000000001E-2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37">
        <v>124429</v>
      </c>
      <c r="F12" s="15">
        <v>900.11938599999996</v>
      </c>
      <c r="G12" s="16">
        <v>3.6600000000000001E-2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13</v>
      </c>
      <c r="E13" s="37">
        <v>139090</v>
      </c>
      <c r="F13" s="15">
        <v>869.79931499999998</v>
      </c>
      <c r="G13" s="16">
        <v>3.5400000000000001E-2</v>
      </c>
      <c r="H13" s="17"/>
    </row>
    <row r="14" spans="1:8" ht="12.75" customHeight="1" x14ac:dyDescent="0.2">
      <c r="A14">
        <v>6</v>
      </c>
      <c r="B14" t="s">
        <v>27</v>
      </c>
      <c r="C14" t="s">
        <v>28</v>
      </c>
      <c r="D14" t="s">
        <v>22</v>
      </c>
      <c r="E14" s="37">
        <v>26665</v>
      </c>
      <c r="F14" s="15">
        <v>775.15155000000004</v>
      </c>
      <c r="G14" s="16">
        <v>3.15E-2</v>
      </c>
      <c r="H14" s="17"/>
    </row>
    <row r="15" spans="1:8" ht="12.75" customHeight="1" x14ac:dyDescent="0.2">
      <c r="A15">
        <v>7</v>
      </c>
      <c r="B15" t="s">
        <v>29</v>
      </c>
      <c r="C15" t="s">
        <v>30</v>
      </c>
      <c r="D15" t="s">
        <v>22</v>
      </c>
      <c r="E15" s="37">
        <v>25294</v>
      </c>
      <c r="F15" s="15">
        <v>711.25463300000001</v>
      </c>
      <c r="G15" s="16">
        <v>2.8900000000000002E-2</v>
      </c>
      <c r="H15" s="17"/>
    </row>
    <row r="16" spans="1:8" ht="12.75" customHeight="1" x14ac:dyDescent="0.2">
      <c r="A16">
        <v>8</v>
      </c>
      <c r="B16" t="s">
        <v>31</v>
      </c>
      <c r="C16" t="s">
        <v>33</v>
      </c>
      <c r="D16" t="s">
        <v>13</v>
      </c>
      <c r="E16" s="37">
        <v>27896</v>
      </c>
      <c r="F16" s="15">
        <v>580.48786399999995</v>
      </c>
      <c r="G16" s="16">
        <v>2.3599999999999999E-2</v>
      </c>
      <c r="H16" s="17"/>
    </row>
    <row r="17" spans="1:8" ht="12.75" customHeight="1" x14ac:dyDescent="0.2">
      <c r="A17">
        <v>9</v>
      </c>
      <c r="B17" t="s">
        <v>34</v>
      </c>
      <c r="C17" t="s">
        <v>37</v>
      </c>
      <c r="D17" t="s">
        <v>35</v>
      </c>
      <c r="E17" s="37">
        <v>270612</v>
      </c>
      <c r="F17" s="15">
        <v>532.83502799999997</v>
      </c>
      <c r="G17" s="16">
        <v>2.1700000000000001E-2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39</v>
      </c>
      <c r="E18" s="37">
        <v>81240</v>
      </c>
      <c r="F18" s="15">
        <v>518.22996000000001</v>
      </c>
      <c r="G18" s="16">
        <v>2.1099999999999997E-2</v>
      </c>
      <c r="H18" s="17"/>
    </row>
    <row r="19" spans="1:8" ht="12.75" customHeight="1" x14ac:dyDescent="0.2">
      <c r="A19">
        <v>11</v>
      </c>
      <c r="B19" t="s">
        <v>41</v>
      </c>
      <c r="C19" t="s">
        <v>43</v>
      </c>
      <c r="D19" t="s">
        <v>25</v>
      </c>
      <c r="E19" s="37">
        <v>88269</v>
      </c>
      <c r="F19" s="15">
        <v>516.32951600000001</v>
      </c>
      <c r="G19" s="16">
        <v>2.1000000000000001E-2</v>
      </c>
      <c r="H19" s="17"/>
    </row>
    <row r="20" spans="1:8" ht="12.75" customHeight="1" x14ac:dyDescent="0.2">
      <c r="A20">
        <v>12</v>
      </c>
      <c r="B20" t="s">
        <v>44</v>
      </c>
      <c r="C20" t="s">
        <v>46</v>
      </c>
      <c r="D20" t="s">
        <v>39</v>
      </c>
      <c r="E20" s="37">
        <v>190130</v>
      </c>
      <c r="F20" s="15">
        <v>496.04917</v>
      </c>
      <c r="G20" s="16">
        <v>2.0199999999999999E-2</v>
      </c>
      <c r="H20" s="17"/>
    </row>
    <row r="21" spans="1:8" ht="12.75" customHeight="1" x14ac:dyDescent="0.2">
      <c r="A21">
        <v>13</v>
      </c>
      <c r="B21" t="s">
        <v>47</v>
      </c>
      <c r="C21" t="s">
        <v>49</v>
      </c>
      <c r="D21" t="s">
        <v>13</v>
      </c>
      <c r="E21" s="37">
        <v>99000</v>
      </c>
      <c r="F21" s="15">
        <v>488.3175</v>
      </c>
      <c r="G21" s="16">
        <v>1.9900000000000001E-2</v>
      </c>
      <c r="H21" s="17"/>
    </row>
    <row r="22" spans="1:8" ht="12.75" customHeight="1" x14ac:dyDescent="0.2">
      <c r="A22">
        <v>14</v>
      </c>
      <c r="B22" t="s">
        <v>50</v>
      </c>
      <c r="C22" t="s">
        <v>51</v>
      </c>
      <c r="D22" t="s">
        <v>32</v>
      </c>
      <c r="E22" s="37">
        <v>306263</v>
      </c>
      <c r="F22" s="15">
        <v>486.65190699999999</v>
      </c>
      <c r="G22" s="16">
        <v>1.9799999999999998E-2</v>
      </c>
      <c r="H22" s="17"/>
    </row>
    <row r="23" spans="1:8" ht="12.75" customHeight="1" x14ac:dyDescent="0.2">
      <c r="A23">
        <v>15</v>
      </c>
      <c r="B23" t="s">
        <v>52</v>
      </c>
      <c r="C23" t="s">
        <v>54</v>
      </c>
      <c r="D23" t="s">
        <v>36</v>
      </c>
      <c r="E23" s="37">
        <v>63860</v>
      </c>
      <c r="F23" s="15">
        <v>483.83528999999999</v>
      </c>
      <c r="G23" s="16">
        <v>1.9699999999999999E-2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32</v>
      </c>
      <c r="E24" s="37">
        <v>34307</v>
      </c>
      <c r="F24" s="15">
        <v>464.63685500000003</v>
      </c>
      <c r="G24" s="16">
        <v>1.89E-2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36</v>
      </c>
      <c r="E25" s="37">
        <v>258937</v>
      </c>
      <c r="F25" s="15">
        <v>386.592941</v>
      </c>
      <c r="G25" s="16">
        <v>1.5700000000000002E-2</v>
      </c>
      <c r="H25" s="17"/>
    </row>
    <row r="26" spans="1:8" ht="12.75" customHeight="1" x14ac:dyDescent="0.2">
      <c r="A26">
        <v>18</v>
      </c>
      <c r="B26" t="s">
        <v>61</v>
      </c>
      <c r="C26" t="s">
        <v>63</v>
      </c>
      <c r="D26" t="s">
        <v>59</v>
      </c>
      <c r="E26" s="37">
        <v>221875</v>
      </c>
      <c r="F26" s="15">
        <v>381.070313</v>
      </c>
      <c r="G26" s="16">
        <v>1.55E-2</v>
      </c>
      <c r="H26" s="17"/>
    </row>
    <row r="27" spans="1:8" ht="12.75" customHeight="1" x14ac:dyDescent="0.2">
      <c r="A27">
        <v>19</v>
      </c>
      <c r="B27" t="s">
        <v>64</v>
      </c>
      <c r="C27" t="s">
        <v>66</v>
      </c>
      <c r="D27" t="s">
        <v>48</v>
      </c>
      <c r="E27" s="37">
        <v>1274581</v>
      </c>
      <c r="F27" s="15">
        <v>366.44203800000003</v>
      </c>
      <c r="G27" s="16">
        <v>1.49E-2</v>
      </c>
      <c r="H27" s="17"/>
    </row>
    <row r="28" spans="1:8" ht="12.75" customHeight="1" x14ac:dyDescent="0.2">
      <c r="A28">
        <v>20</v>
      </c>
      <c r="B28" t="s">
        <v>67</v>
      </c>
      <c r="C28" t="s">
        <v>69</v>
      </c>
      <c r="D28" t="s">
        <v>62</v>
      </c>
      <c r="E28" s="37">
        <v>609704</v>
      </c>
      <c r="F28" s="15">
        <v>365.21269599999999</v>
      </c>
      <c r="G28" s="16">
        <v>1.49E-2</v>
      </c>
      <c r="H28" s="17"/>
    </row>
    <row r="29" spans="1:8" ht="12.75" customHeight="1" x14ac:dyDescent="0.2">
      <c r="A29">
        <v>21</v>
      </c>
      <c r="B29" t="s">
        <v>70</v>
      </c>
      <c r="C29" t="s">
        <v>72</v>
      </c>
      <c r="D29" t="s">
        <v>25</v>
      </c>
      <c r="E29" s="37">
        <v>216421</v>
      </c>
      <c r="F29" s="15">
        <v>348.22138899999999</v>
      </c>
      <c r="G29" s="16">
        <v>1.4199999999999999E-2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45</v>
      </c>
      <c r="E30" s="37">
        <v>102048</v>
      </c>
      <c r="F30" s="15">
        <v>324.56366400000002</v>
      </c>
      <c r="G30" s="16">
        <v>1.32E-2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13</v>
      </c>
      <c r="E31" s="37">
        <v>59400</v>
      </c>
      <c r="F31" s="15">
        <v>318.0573</v>
      </c>
      <c r="G31" s="16">
        <v>1.29E-2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16</v>
      </c>
      <c r="E32" s="37">
        <v>82875</v>
      </c>
      <c r="F32" s="15">
        <v>308.25356299999999</v>
      </c>
      <c r="G32" s="16">
        <v>1.2500000000000001E-2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48</v>
      </c>
      <c r="E33" s="37">
        <v>2945890</v>
      </c>
      <c r="F33" s="15">
        <v>297.53489000000002</v>
      </c>
      <c r="G33" s="16">
        <v>1.21E-2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25</v>
      </c>
      <c r="E34" s="37">
        <v>58768</v>
      </c>
      <c r="F34" s="15">
        <v>291.518664</v>
      </c>
      <c r="G34" s="16">
        <v>1.1899999999999999E-2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32</v>
      </c>
      <c r="E35" s="37">
        <v>100956</v>
      </c>
      <c r="F35" s="15">
        <v>290.29897799999998</v>
      </c>
      <c r="G35" s="16">
        <v>1.18E-2</v>
      </c>
      <c r="H35" s="17"/>
    </row>
    <row r="36" spans="1:8" ht="12.75" customHeight="1" x14ac:dyDescent="0.2">
      <c r="A36">
        <v>28</v>
      </c>
      <c r="B36" t="s">
        <v>91</v>
      </c>
      <c r="C36" t="s">
        <v>93</v>
      </c>
      <c r="D36" t="s">
        <v>65</v>
      </c>
      <c r="E36" s="37">
        <v>89171</v>
      </c>
      <c r="F36" s="15">
        <v>277.45556699999997</v>
      </c>
      <c r="G36" s="16">
        <v>1.1299999999999999E-2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42</v>
      </c>
      <c r="E37" s="37">
        <v>127016</v>
      </c>
      <c r="F37" s="15">
        <v>276.89488</v>
      </c>
      <c r="G37" s="16">
        <v>1.1299999999999999E-2</v>
      </c>
      <c r="H37" s="17"/>
    </row>
    <row r="38" spans="1:8" ht="12.75" customHeight="1" x14ac:dyDescent="0.2">
      <c r="A38">
        <v>30</v>
      </c>
      <c r="B38" t="s">
        <v>97</v>
      </c>
      <c r="C38" t="s">
        <v>99</v>
      </c>
      <c r="D38" t="s">
        <v>19</v>
      </c>
      <c r="E38" s="37">
        <v>14977</v>
      </c>
      <c r="F38" s="15">
        <v>275.59177699999998</v>
      </c>
      <c r="G38" s="16">
        <v>1.1200000000000002E-2</v>
      </c>
      <c r="H38" s="17"/>
    </row>
    <row r="39" spans="1:8" ht="12.75" customHeight="1" x14ac:dyDescent="0.2">
      <c r="A39">
        <v>31</v>
      </c>
      <c r="B39" t="s">
        <v>100</v>
      </c>
      <c r="C39" t="s">
        <v>102</v>
      </c>
      <c r="D39" t="s">
        <v>68</v>
      </c>
      <c r="E39" s="37">
        <v>289792</v>
      </c>
      <c r="F39" s="15">
        <v>272.25958400000002</v>
      </c>
      <c r="G39" s="16">
        <v>1.11E-2</v>
      </c>
      <c r="H39" s="17"/>
    </row>
    <row r="40" spans="1:8" ht="12.75" customHeight="1" x14ac:dyDescent="0.2">
      <c r="A40">
        <v>32</v>
      </c>
      <c r="B40" t="s">
        <v>103</v>
      </c>
      <c r="C40" t="s">
        <v>105</v>
      </c>
      <c r="D40" t="s">
        <v>71</v>
      </c>
      <c r="E40" s="37">
        <v>487376</v>
      </c>
      <c r="F40" s="15">
        <v>271.22474399999999</v>
      </c>
      <c r="G40" s="16">
        <v>1.1000000000000001E-2</v>
      </c>
      <c r="H40" s="17"/>
    </row>
    <row r="41" spans="1:8" ht="12.75" customHeight="1" x14ac:dyDescent="0.2">
      <c r="A41">
        <v>33</v>
      </c>
      <c r="B41" t="s">
        <v>106</v>
      </c>
      <c r="C41" t="s">
        <v>108</v>
      </c>
      <c r="D41" t="s">
        <v>74</v>
      </c>
      <c r="E41" s="37">
        <v>228558</v>
      </c>
      <c r="F41" s="15">
        <v>268.78420799999998</v>
      </c>
      <c r="G41" s="16">
        <v>1.09E-2</v>
      </c>
      <c r="H41" s="17"/>
    </row>
    <row r="42" spans="1:8" ht="12.75" customHeight="1" x14ac:dyDescent="0.2">
      <c r="A42">
        <v>34</v>
      </c>
      <c r="B42" t="s">
        <v>109</v>
      </c>
      <c r="C42" t="s">
        <v>111</v>
      </c>
      <c r="D42" t="s">
        <v>77</v>
      </c>
      <c r="E42" s="37">
        <v>26708</v>
      </c>
      <c r="F42" s="15">
        <v>268.268506</v>
      </c>
      <c r="G42" s="16">
        <v>1.09E-2</v>
      </c>
      <c r="H42" s="17"/>
    </row>
    <row r="43" spans="1:8" ht="12.75" customHeight="1" x14ac:dyDescent="0.2">
      <c r="A43">
        <v>35</v>
      </c>
      <c r="B43" t="s">
        <v>112</v>
      </c>
      <c r="C43" t="s">
        <v>114</v>
      </c>
      <c r="D43" t="s">
        <v>13</v>
      </c>
      <c r="E43" s="37">
        <v>19350</v>
      </c>
      <c r="F43" s="15">
        <v>260.09302500000001</v>
      </c>
      <c r="G43" s="16">
        <v>1.06E-2</v>
      </c>
      <c r="H43" s="17"/>
    </row>
    <row r="44" spans="1:8" ht="12.75" customHeight="1" x14ac:dyDescent="0.2">
      <c r="A44">
        <v>36</v>
      </c>
      <c r="B44" t="s">
        <v>115</v>
      </c>
      <c r="C44" t="s">
        <v>116</v>
      </c>
      <c r="D44" t="s">
        <v>13</v>
      </c>
      <c r="E44" s="37">
        <v>120530</v>
      </c>
      <c r="F44" s="15">
        <v>255.76465999999999</v>
      </c>
      <c r="G44" s="16">
        <v>1.04E-2</v>
      </c>
      <c r="H44" s="17"/>
    </row>
    <row r="45" spans="1:8" ht="12.75" customHeight="1" x14ac:dyDescent="0.2">
      <c r="A45">
        <v>37</v>
      </c>
      <c r="B45" t="s">
        <v>117</v>
      </c>
      <c r="C45" t="s">
        <v>118</v>
      </c>
      <c r="D45" t="s">
        <v>13</v>
      </c>
      <c r="E45" s="37">
        <v>36680</v>
      </c>
      <c r="F45" s="15">
        <v>255.16442000000001</v>
      </c>
      <c r="G45" s="16">
        <v>1.04E-2</v>
      </c>
      <c r="H45" s="17"/>
    </row>
    <row r="46" spans="1:8" ht="12.75" customHeight="1" x14ac:dyDescent="0.2">
      <c r="A46">
        <v>38</v>
      </c>
      <c r="B46" t="s">
        <v>119</v>
      </c>
      <c r="C46" t="s">
        <v>120</v>
      </c>
      <c r="D46" t="s">
        <v>22</v>
      </c>
      <c r="E46" s="37">
        <v>95500</v>
      </c>
      <c r="F46" s="15">
        <v>252.26325</v>
      </c>
      <c r="G46" s="16">
        <v>1.03E-2</v>
      </c>
      <c r="H46" s="17"/>
    </row>
    <row r="47" spans="1:8" ht="12.75" customHeight="1" x14ac:dyDescent="0.2">
      <c r="A47">
        <v>39</v>
      </c>
      <c r="B47" t="s">
        <v>121</v>
      </c>
      <c r="C47" t="s">
        <v>122</v>
      </c>
      <c r="D47" t="s">
        <v>36</v>
      </c>
      <c r="E47" s="37">
        <v>124317</v>
      </c>
      <c r="F47" s="15">
        <v>250.43659700000001</v>
      </c>
      <c r="G47" s="16">
        <v>1.0200000000000001E-2</v>
      </c>
      <c r="H47" s="17"/>
    </row>
    <row r="48" spans="1:8" ht="12.75" customHeight="1" x14ac:dyDescent="0.2">
      <c r="A48">
        <v>40</v>
      </c>
      <c r="B48" t="s">
        <v>123</v>
      </c>
      <c r="C48" t="s">
        <v>124</v>
      </c>
      <c r="D48" t="s">
        <v>45</v>
      </c>
      <c r="E48" s="37">
        <v>295395</v>
      </c>
      <c r="F48" s="15">
        <v>250.347263</v>
      </c>
      <c r="G48" s="16">
        <v>1.0200000000000001E-2</v>
      </c>
      <c r="H48" s="17"/>
    </row>
    <row r="49" spans="1:8" ht="12.75" customHeight="1" x14ac:dyDescent="0.2">
      <c r="A49">
        <v>41</v>
      </c>
      <c r="B49" t="s">
        <v>125</v>
      </c>
      <c r="C49" t="s">
        <v>126</v>
      </c>
      <c r="D49" t="s">
        <v>25</v>
      </c>
      <c r="E49" s="37">
        <v>24650</v>
      </c>
      <c r="F49" s="15">
        <v>248.965</v>
      </c>
      <c r="G49" s="16">
        <v>1.01E-2</v>
      </c>
      <c r="H49" s="17"/>
    </row>
    <row r="50" spans="1:8" ht="12.75" customHeight="1" x14ac:dyDescent="0.2">
      <c r="A50">
        <v>42</v>
      </c>
      <c r="B50" t="s">
        <v>127</v>
      </c>
      <c r="C50" t="s">
        <v>128</v>
      </c>
      <c r="D50" t="s">
        <v>42</v>
      </c>
      <c r="E50" s="37">
        <v>102252</v>
      </c>
      <c r="F50" s="15">
        <v>247.347588</v>
      </c>
      <c r="G50" s="16">
        <v>1.01E-2</v>
      </c>
      <c r="H50" s="17"/>
    </row>
    <row r="51" spans="1:8" ht="12.75" customHeight="1" x14ac:dyDescent="0.2">
      <c r="A51">
        <v>43</v>
      </c>
      <c r="B51" t="s">
        <v>129</v>
      </c>
      <c r="C51" t="s">
        <v>130</v>
      </c>
      <c r="D51" t="s">
        <v>53</v>
      </c>
      <c r="E51" s="37">
        <v>83000</v>
      </c>
      <c r="F51" s="15">
        <v>247.29849999999999</v>
      </c>
      <c r="G51" s="16">
        <v>1.01E-2</v>
      </c>
      <c r="H51" s="17"/>
    </row>
    <row r="52" spans="1:8" ht="12.75" customHeight="1" x14ac:dyDescent="0.2">
      <c r="A52">
        <v>44</v>
      </c>
      <c r="B52" t="s">
        <v>131</v>
      </c>
      <c r="C52" t="s">
        <v>132</v>
      </c>
      <c r="D52" t="s">
        <v>80</v>
      </c>
      <c r="E52" s="37">
        <v>45518</v>
      </c>
      <c r="F52" s="15">
        <v>245.38753800000001</v>
      </c>
      <c r="G52" s="16">
        <v>0.01</v>
      </c>
      <c r="H52" s="17"/>
    </row>
    <row r="53" spans="1:8" ht="12.75" customHeight="1" x14ac:dyDescent="0.2">
      <c r="A53">
        <v>45</v>
      </c>
      <c r="B53" t="s">
        <v>133</v>
      </c>
      <c r="C53" t="s">
        <v>134</v>
      </c>
      <c r="D53" t="s">
        <v>56</v>
      </c>
      <c r="E53" s="37">
        <v>131773</v>
      </c>
      <c r="F53" s="15">
        <v>243.78004999999999</v>
      </c>
      <c r="G53" s="16">
        <v>9.8999999999999991E-3</v>
      </c>
      <c r="H53" s="17"/>
    </row>
    <row r="54" spans="1:8" ht="12.75" customHeight="1" x14ac:dyDescent="0.2">
      <c r="A54">
        <v>46</v>
      </c>
      <c r="B54" t="s">
        <v>135</v>
      </c>
      <c r="C54" t="s">
        <v>136</v>
      </c>
      <c r="D54" t="s">
        <v>13</v>
      </c>
      <c r="E54" s="37">
        <v>85669</v>
      </c>
      <c r="F54" s="15">
        <v>235.54691600000001</v>
      </c>
      <c r="G54" s="16">
        <v>9.5999999999999992E-3</v>
      </c>
      <c r="H54" s="17"/>
    </row>
    <row r="55" spans="1:8" ht="12.75" customHeight="1" x14ac:dyDescent="0.2">
      <c r="A55">
        <v>47</v>
      </c>
      <c r="B55" t="s">
        <v>137</v>
      </c>
      <c r="C55" t="s">
        <v>138</v>
      </c>
      <c r="D55" t="s">
        <v>83</v>
      </c>
      <c r="E55" s="37">
        <v>85121</v>
      </c>
      <c r="F55" s="15">
        <v>230.33742599999999</v>
      </c>
      <c r="G55" s="16">
        <v>9.3999999999999986E-3</v>
      </c>
      <c r="H55" s="17"/>
    </row>
    <row r="56" spans="1:8" ht="12.75" customHeight="1" x14ac:dyDescent="0.2">
      <c r="A56">
        <v>48</v>
      </c>
      <c r="B56" t="s">
        <v>139</v>
      </c>
      <c r="C56" t="s">
        <v>140</v>
      </c>
      <c r="D56" t="s">
        <v>53</v>
      </c>
      <c r="E56" s="37">
        <v>41933</v>
      </c>
      <c r="F56" s="15">
        <v>221.40624</v>
      </c>
      <c r="G56" s="16">
        <v>9.0000000000000011E-3</v>
      </c>
      <c r="H56" s="17"/>
    </row>
    <row r="57" spans="1:8" ht="12.75" customHeight="1" x14ac:dyDescent="0.2">
      <c r="A57">
        <v>49</v>
      </c>
      <c r="B57" t="s">
        <v>141</v>
      </c>
      <c r="C57" t="s">
        <v>142</v>
      </c>
      <c r="D57" t="s">
        <v>45</v>
      </c>
      <c r="E57" s="37">
        <v>115000</v>
      </c>
      <c r="F57" s="15">
        <v>220.2825</v>
      </c>
      <c r="G57" s="16">
        <v>9.0000000000000011E-3</v>
      </c>
      <c r="H57" s="17"/>
    </row>
    <row r="58" spans="1:8" ht="12.75" customHeight="1" x14ac:dyDescent="0.2">
      <c r="A58">
        <v>50</v>
      </c>
      <c r="B58" t="s">
        <v>143</v>
      </c>
      <c r="C58" t="s">
        <v>144</v>
      </c>
      <c r="D58" t="s">
        <v>25</v>
      </c>
      <c r="E58" s="37">
        <v>124819</v>
      </c>
      <c r="F58" s="15">
        <v>211.256158</v>
      </c>
      <c r="G58" s="16">
        <v>8.6E-3</v>
      </c>
      <c r="H58" s="17"/>
    </row>
    <row r="59" spans="1:8" ht="12.75" customHeight="1" x14ac:dyDescent="0.2">
      <c r="A59">
        <v>51</v>
      </c>
      <c r="B59" t="s">
        <v>145</v>
      </c>
      <c r="C59" t="s">
        <v>146</v>
      </c>
      <c r="D59" t="s">
        <v>86</v>
      </c>
      <c r="E59" s="37">
        <v>60302</v>
      </c>
      <c r="F59" s="15">
        <v>210.39367799999999</v>
      </c>
      <c r="G59" s="16">
        <v>8.6E-3</v>
      </c>
      <c r="H59" s="17"/>
    </row>
    <row r="60" spans="1:8" ht="12.75" customHeight="1" x14ac:dyDescent="0.2">
      <c r="A60">
        <v>52</v>
      </c>
      <c r="B60" t="s">
        <v>147</v>
      </c>
      <c r="C60" t="s">
        <v>148</v>
      </c>
      <c r="D60" t="s">
        <v>25</v>
      </c>
      <c r="E60" s="37">
        <v>28998</v>
      </c>
      <c r="F60" s="15">
        <v>194.76506699999999</v>
      </c>
      <c r="G60" s="16">
        <v>7.9000000000000008E-3</v>
      </c>
      <c r="H60" s="17"/>
    </row>
    <row r="61" spans="1:8" ht="12.75" customHeight="1" x14ac:dyDescent="0.2">
      <c r="A61">
        <v>53</v>
      </c>
      <c r="B61" t="s">
        <v>149</v>
      </c>
      <c r="C61" t="s">
        <v>150</v>
      </c>
      <c r="D61" t="s">
        <v>42</v>
      </c>
      <c r="E61" s="37">
        <v>105000</v>
      </c>
      <c r="F61" s="15">
        <v>185.11500000000001</v>
      </c>
      <c r="G61" s="16">
        <v>7.4999999999999997E-3</v>
      </c>
      <c r="H61" s="17"/>
    </row>
    <row r="62" spans="1:8" ht="12.75" customHeight="1" x14ac:dyDescent="0.2">
      <c r="A62">
        <v>54</v>
      </c>
      <c r="B62" t="s">
        <v>151</v>
      </c>
      <c r="C62" t="s">
        <v>152</v>
      </c>
      <c r="D62" t="s">
        <v>56</v>
      </c>
      <c r="E62" s="37">
        <v>127687</v>
      </c>
      <c r="F62" s="15">
        <v>174.995034</v>
      </c>
      <c r="G62" s="16">
        <v>7.0999999999999995E-3</v>
      </c>
      <c r="H62" s="17"/>
    </row>
    <row r="63" spans="1:8" ht="12.75" customHeight="1" x14ac:dyDescent="0.2">
      <c r="A63">
        <v>55</v>
      </c>
      <c r="B63" t="s">
        <v>153</v>
      </c>
      <c r="C63" t="s">
        <v>154</v>
      </c>
      <c r="D63" t="s">
        <v>25</v>
      </c>
      <c r="E63" s="37">
        <v>204399</v>
      </c>
      <c r="F63" s="15">
        <v>170.26436699999999</v>
      </c>
      <c r="G63" s="16">
        <v>6.8999999999999999E-3</v>
      </c>
      <c r="H63" s="17"/>
    </row>
    <row r="64" spans="1:8" ht="12.75" customHeight="1" x14ac:dyDescent="0.2">
      <c r="A64">
        <v>56</v>
      </c>
      <c r="B64" t="s">
        <v>155</v>
      </c>
      <c r="C64" t="s">
        <v>156</v>
      </c>
      <c r="D64" t="s">
        <v>89</v>
      </c>
      <c r="E64" s="37">
        <v>74800</v>
      </c>
      <c r="F64" s="15">
        <v>131.79759999999999</v>
      </c>
      <c r="G64" s="16">
        <v>5.4000000000000003E-3</v>
      </c>
      <c r="H64" s="17"/>
    </row>
    <row r="65" spans="1:8" ht="12.75" customHeight="1" x14ac:dyDescent="0.2">
      <c r="A65">
        <v>57</v>
      </c>
      <c r="B65" t="s">
        <v>157</v>
      </c>
      <c r="C65" t="s">
        <v>158</v>
      </c>
      <c r="D65" t="s">
        <v>39</v>
      </c>
      <c r="E65" s="37">
        <v>111537</v>
      </c>
      <c r="F65" s="15">
        <v>128.82523499999999</v>
      </c>
      <c r="G65" s="16">
        <v>5.1999999999999998E-3</v>
      </c>
      <c r="H65" s="17"/>
    </row>
    <row r="66" spans="1:8" ht="12.75" customHeight="1" x14ac:dyDescent="0.2">
      <c r="A66">
        <v>58</v>
      </c>
      <c r="B66" t="s">
        <v>159</v>
      </c>
      <c r="C66" t="s">
        <v>160</v>
      </c>
      <c r="D66" t="s">
        <v>22</v>
      </c>
      <c r="E66" s="37">
        <v>132558</v>
      </c>
      <c r="F66" s="15">
        <v>125.664984</v>
      </c>
      <c r="G66" s="16">
        <v>5.1000000000000004E-3</v>
      </c>
      <c r="H66" s="17"/>
    </row>
    <row r="67" spans="1:8" ht="12.75" customHeight="1" x14ac:dyDescent="0.2">
      <c r="A67">
        <v>59</v>
      </c>
      <c r="B67" t="s">
        <v>161</v>
      </c>
      <c r="C67" t="s">
        <v>162</v>
      </c>
      <c r="D67" t="s">
        <v>42</v>
      </c>
      <c r="E67" s="37">
        <v>29858</v>
      </c>
      <c r="F67" s="15">
        <v>122.731309</v>
      </c>
      <c r="G67" s="16">
        <v>5.0000000000000001E-3</v>
      </c>
      <c r="H67" s="17"/>
    </row>
    <row r="68" spans="1:8" ht="12.75" customHeight="1" x14ac:dyDescent="0.2">
      <c r="A68">
        <v>60</v>
      </c>
      <c r="B68" t="s">
        <v>163</v>
      </c>
      <c r="C68" t="s">
        <v>164</v>
      </c>
      <c r="D68" t="s">
        <v>36</v>
      </c>
      <c r="E68" s="37">
        <v>69500</v>
      </c>
      <c r="F68" s="15">
        <v>116.2735</v>
      </c>
      <c r="G68" s="16">
        <v>4.6999999999999993E-3</v>
      </c>
      <c r="H68" s="17"/>
    </row>
    <row r="69" spans="1:8" ht="12.75" customHeight="1" x14ac:dyDescent="0.2">
      <c r="A69">
        <v>61</v>
      </c>
      <c r="B69" t="s">
        <v>165</v>
      </c>
      <c r="C69" t="s">
        <v>166</v>
      </c>
      <c r="D69" t="s">
        <v>42</v>
      </c>
      <c r="E69" s="37">
        <v>175000</v>
      </c>
      <c r="F69" s="15">
        <v>114.1875</v>
      </c>
      <c r="G69" s="16">
        <v>4.5999999999999999E-3</v>
      </c>
      <c r="H69" s="17"/>
    </row>
    <row r="70" spans="1:8" ht="12.75" customHeight="1" x14ac:dyDescent="0.2">
      <c r="A70">
        <v>62</v>
      </c>
      <c r="B70" t="s">
        <v>167</v>
      </c>
      <c r="C70" t="s">
        <v>168</v>
      </c>
      <c r="D70" t="s">
        <v>45</v>
      </c>
      <c r="E70" s="37">
        <v>161946</v>
      </c>
      <c r="F70" s="15">
        <v>112.633443</v>
      </c>
      <c r="G70" s="16">
        <v>4.5999999999999999E-3</v>
      </c>
      <c r="H70" s="17"/>
    </row>
    <row r="71" spans="1:8" ht="12.75" customHeight="1" x14ac:dyDescent="0.2">
      <c r="A71">
        <v>63</v>
      </c>
      <c r="B71" t="s">
        <v>169</v>
      </c>
      <c r="C71" t="s">
        <v>170</v>
      </c>
      <c r="D71" t="s">
        <v>92</v>
      </c>
      <c r="E71" s="37">
        <v>100000</v>
      </c>
      <c r="F71" s="15">
        <v>6.72</v>
      </c>
      <c r="G71" s="16">
        <v>2.9999999999999997E-4</v>
      </c>
      <c r="H71" s="17"/>
    </row>
    <row r="72" spans="1:8" ht="12.75" customHeight="1" x14ac:dyDescent="0.2">
      <c r="B72" s="18" t="s">
        <v>183</v>
      </c>
      <c r="C72" s="18"/>
      <c r="D72" s="18"/>
      <c r="E72" s="36"/>
      <c r="F72" s="19">
        <f>SUM(F9:F71)</f>
        <v>23084.070764000007</v>
      </c>
      <c r="G72" s="34">
        <f>SUM(G9:G71)</f>
        <v>0.93920000000000015</v>
      </c>
      <c r="H72" s="21"/>
    </row>
    <row r="73" spans="1:8" ht="12.75" customHeight="1" x14ac:dyDescent="0.2">
      <c r="F73" s="15"/>
      <c r="G73" s="16"/>
      <c r="H73" s="17"/>
    </row>
    <row r="74" spans="1:8" ht="12.75" customHeight="1" x14ac:dyDescent="0.2">
      <c r="B74" s="1" t="s">
        <v>573</v>
      </c>
      <c r="F74" s="15"/>
      <c r="G74" s="16"/>
      <c r="H74" s="17"/>
    </row>
    <row r="75" spans="1:8" ht="12.75" customHeight="1" x14ac:dyDescent="0.2">
      <c r="A75">
        <v>64</v>
      </c>
      <c r="B75" t="s">
        <v>171</v>
      </c>
      <c r="C75" t="s">
        <v>172</v>
      </c>
      <c r="D75" t="s">
        <v>98</v>
      </c>
      <c r="E75" s="37">
        <v>200000</v>
      </c>
      <c r="F75" s="15">
        <v>0.02</v>
      </c>
      <c r="G75" s="33" t="s">
        <v>574</v>
      </c>
      <c r="H75" s="17"/>
    </row>
    <row r="76" spans="1:8" ht="12.75" customHeight="1" x14ac:dyDescent="0.2">
      <c r="A76">
        <v>65</v>
      </c>
      <c r="B76" t="s">
        <v>173</v>
      </c>
      <c r="C76" t="s">
        <v>174</v>
      </c>
      <c r="D76" t="s">
        <v>101</v>
      </c>
      <c r="E76" s="37">
        <v>176305</v>
      </c>
      <c r="F76" s="15">
        <v>1.7631000000000001E-2</v>
      </c>
      <c r="G76" s="33" t="s">
        <v>574</v>
      </c>
      <c r="H76" s="17"/>
    </row>
    <row r="77" spans="1:8" ht="12.75" customHeight="1" x14ac:dyDescent="0.2">
      <c r="A77">
        <v>66</v>
      </c>
      <c r="B77" t="s">
        <v>175</v>
      </c>
      <c r="C77" t="s">
        <v>578</v>
      </c>
      <c r="D77" t="s">
        <v>104</v>
      </c>
      <c r="E77" s="37">
        <v>93200</v>
      </c>
      <c r="F77" s="15">
        <v>9.3200000000000002E-3</v>
      </c>
      <c r="G77" s="33" t="s">
        <v>574</v>
      </c>
      <c r="H77" s="17"/>
    </row>
    <row r="78" spans="1:8" ht="12.75" customHeight="1" x14ac:dyDescent="0.2">
      <c r="A78">
        <v>67</v>
      </c>
      <c r="B78" t="s">
        <v>176</v>
      </c>
      <c r="C78" t="s">
        <v>578</v>
      </c>
      <c r="D78" t="s">
        <v>107</v>
      </c>
      <c r="E78" s="37">
        <v>54000</v>
      </c>
      <c r="F78" s="15">
        <v>5.4000000000000003E-3</v>
      </c>
      <c r="G78" s="33" t="s">
        <v>574</v>
      </c>
      <c r="H78" s="17"/>
    </row>
    <row r="79" spans="1:8" ht="12.75" customHeight="1" x14ac:dyDescent="0.2">
      <c r="A79">
        <v>68</v>
      </c>
      <c r="B79" t="s">
        <v>177</v>
      </c>
      <c r="C79" t="s">
        <v>178</v>
      </c>
      <c r="D79" t="s">
        <v>110</v>
      </c>
      <c r="E79" s="37">
        <v>50800</v>
      </c>
      <c r="F79" s="15">
        <v>5.0800000000000003E-3</v>
      </c>
      <c r="G79" s="33" t="s">
        <v>574</v>
      </c>
      <c r="H79" s="17"/>
    </row>
    <row r="80" spans="1:8" ht="12.75" customHeight="1" x14ac:dyDescent="0.2">
      <c r="A80">
        <v>69</v>
      </c>
      <c r="B80" t="s">
        <v>179</v>
      </c>
      <c r="C80" t="s">
        <v>180</v>
      </c>
      <c r="D80" t="s">
        <v>113</v>
      </c>
      <c r="E80" s="37">
        <v>39500</v>
      </c>
      <c r="F80" s="15">
        <v>4.0000000000000003E-5</v>
      </c>
      <c r="G80" s="33" t="s">
        <v>574</v>
      </c>
      <c r="H80" s="17"/>
    </row>
    <row r="81" spans="1:8" ht="12.75" customHeight="1" x14ac:dyDescent="0.2">
      <c r="A81">
        <v>70</v>
      </c>
      <c r="B81" t="s">
        <v>181</v>
      </c>
      <c r="C81" t="s">
        <v>182</v>
      </c>
      <c r="D81" t="s">
        <v>35</v>
      </c>
      <c r="E81" s="37">
        <v>200</v>
      </c>
      <c r="F81" s="15">
        <v>2.0000000000000002E-5</v>
      </c>
      <c r="G81" s="33" t="s">
        <v>574</v>
      </c>
      <c r="H81" s="17"/>
    </row>
    <row r="82" spans="1:8" ht="12.75" customHeight="1" x14ac:dyDescent="0.2">
      <c r="B82" s="18" t="s">
        <v>183</v>
      </c>
      <c r="C82" s="18"/>
      <c r="D82" s="18"/>
      <c r="E82" s="18"/>
      <c r="F82" s="19">
        <f>SUM(F75:F81)</f>
        <v>5.7491E-2</v>
      </c>
      <c r="G82" s="19">
        <f>SUM(G75:G81)</f>
        <v>0</v>
      </c>
      <c r="H82" s="21"/>
    </row>
    <row r="83" spans="1:8" ht="12.75" customHeight="1" x14ac:dyDescent="0.2">
      <c r="F83" s="15"/>
      <c r="G83" s="16"/>
      <c r="H83" s="17"/>
    </row>
    <row r="84" spans="1:8" ht="12.75" customHeight="1" x14ac:dyDescent="0.2">
      <c r="B84" s="1" t="s">
        <v>185</v>
      </c>
      <c r="C84" s="1"/>
      <c r="F84" s="15"/>
      <c r="G84" s="16"/>
      <c r="H84" s="17"/>
    </row>
    <row r="85" spans="1:8" ht="12.75" customHeight="1" x14ac:dyDescent="0.2">
      <c r="B85" s="1" t="s">
        <v>572</v>
      </c>
      <c r="C85" s="1"/>
      <c r="F85" s="15"/>
      <c r="G85" s="16"/>
      <c r="H85" s="17"/>
    </row>
    <row r="86" spans="1:8" ht="12.75" customHeight="1" x14ac:dyDescent="0.2">
      <c r="A86">
        <v>71</v>
      </c>
      <c r="B86" t="s">
        <v>186</v>
      </c>
      <c r="C86" t="s">
        <v>187</v>
      </c>
      <c r="D86" t="s">
        <v>95</v>
      </c>
      <c r="E86" s="37">
        <v>129000</v>
      </c>
      <c r="F86" s="15">
        <v>6.4325330000000003</v>
      </c>
      <c r="G86" s="16">
        <v>2.9999999999999997E-4</v>
      </c>
      <c r="H86" s="17">
        <v>41722</v>
      </c>
    </row>
    <row r="87" spans="1:8" ht="12.75" customHeight="1" x14ac:dyDescent="0.2">
      <c r="B87" s="18" t="s">
        <v>183</v>
      </c>
      <c r="C87" s="18"/>
      <c r="D87" s="18"/>
      <c r="E87" s="18"/>
      <c r="F87" s="19">
        <f>SUM(F86:F86)</f>
        <v>6.4325330000000003</v>
      </c>
      <c r="G87" s="20">
        <f>SUM(G86:G86)</f>
        <v>2.9999999999999997E-4</v>
      </c>
      <c r="H87" s="21"/>
    </row>
    <row r="88" spans="1:8" ht="12.75" customHeight="1" x14ac:dyDescent="0.2">
      <c r="F88" s="15"/>
      <c r="G88" s="16"/>
      <c r="H88" s="17"/>
    </row>
    <row r="89" spans="1:8" ht="12.75" customHeight="1" x14ac:dyDescent="0.2">
      <c r="B89" s="1" t="s">
        <v>554</v>
      </c>
      <c r="F89" s="15">
        <v>1488.91905</v>
      </c>
      <c r="G89" s="16">
        <v>6.0600000000000001E-2</v>
      </c>
      <c r="H89" s="17"/>
    </row>
    <row r="90" spans="1:8" ht="12.75" customHeight="1" x14ac:dyDescent="0.2">
      <c r="B90" s="18" t="s">
        <v>183</v>
      </c>
      <c r="C90" s="18"/>
      <c r="D90" s="18"/>
      <c r="E90" s="18"/>
      <c r="F90" s="19">
        <f>SUM(F89:F89)</f>
        <v>1488.91905</v>
      </c>
      <c r="G90" s="20">
        <f>SUM(G89:G89)</f>
        <v>6.0600000000000001E-2</v>
      </c>
      <c r="H90" s="21"/>
    </row>
    <row r="91" spans="1:8" ht="12.75" customHeight="1" x14ac:dyDescent="0.2">
      <c r="F91" s="15"/>
      <c r="G91" s="16"/>
      <c r="H91" s="17"/>
    </row>
    <row r="92" spans="1:8" ht="12.75" customHeight="1" x14ac:dyDescent="0.2">
      <c r="B92" s="1" t="s">
        <v>188</v>
      </c>
      <c r="C92" s="1"/>
      <c r="F92" s="15"/>
      <c r="G92" s="16"/>
      <c r="H92" s="17"/>
    </row>
    <row r="93" spans="1:8" ht="12.75" customHeight="1" x14ac:dyDescent="0.2">
      <c r="B93" s="1" t="s">
        <v>189</v>
      </c>
      <c r="C93" s="1"/>
      <c r="F93" s="15">
        <v>2.9203339999978652</v>
      </c>
      <c r="G93" s="16">
        <v>-1E-4</v>
      </c>
      <c r="H93" s="17"/>
    </row>
    <row r="94" spans="1:8" ht="12.75" customHeight="1" x14ac:dyDescent="0.2">
      <c r="B94" s="18" t="s">
        <v>183</v>
      </c>
      <c r="C94" s="18"/>
      <c r="D94" s="18"/>
      <c r="E94" s="18"/>
      <c r="F94" s="19">
        <f>SUM(F93:F93)</f>
        <v>2.9203339999978652</v>
      </c>
      <c r="G94" s="20">
        <f>SUM(G93:G93)</f>
        <v>-1E-4</v>
      </c>
      <c r="H94" s="21"/>
    </row>
    <row r="95" spans="1:8" ht="12.75" customHeight="1" x14ac:dyDescent="0.2">
      <c r="B95" s="22" t="s">
        <v>190</v>
      </c>
      <c r="C95" s="22"/>
      <c r="D95" s="22"/>
      <c r="E95" s="22"/>
      <c r="F95" s="23">
        <f>SUM(F72,F82,F87,F90,F94)</f>
        <v>24582.400172000005</v>
      </c>
      <c r="G95" s="38">
        <f>SUM(G72,G82,G87,G90,G94)</f>
        <v>1.0000000000000002</v>
      </c>
      <c r="H95" s="25"/>
    </row>
    <row r="96" spans="1:8" ht="12.75" customHeight="1" x14ac:dyDescent="0.2"/>
    <row r="97" spans="2:6" ht="12.75" customHeight="1" x14ac:dyDescent="0.2">
      <c r="B97" s="1" t="s">
        <v>191</v>
      </c>
      <c r="C97" s="1"/>
      <c r="F97" s="15"/>
    </row>
    <row r="98" spans="2:6" ht="12.75" customHeight="1" x14ac:dyDescent="0.2">
      <c r="B98" s="1" t="s">
        <v>575</v>
      </c>
      <c r="C98" s="1"/>
    </row>
    <row r="99" spans="2:6" ht="12.75" customHeight="1" x14ac:dyDescent="0.2">
      <c r="B99" s="1" t="s">
        <v>576</v>
      </c>
      <c r="C99" s="1"/>
    </row>
    <row r="100" spans="2:6" ht="12.75" customHeight="1" x14ac:dyDescent="0.2">
      <c r="B100" s="1" t="s">
        <v>577</v>
      </c>
      <c r="C100" s="1"/>
    </row>
    <row r="101" spans="2:6" ht="12.75" customHeight="1" x14ac:dyDescent="0.2">
      <c r="B101" s="1"/>
      <c r="C101" s="1"/>
    </row>
    <row r="102" spans="2:6" ht="12.75" customHeight="1" x14ac:dyDescent="0.2"/>
    <row r="103" spans="2:6" ht="12.75" customHeight="1" x14ac:dyDescent="0.2"/>
    <row r="104" spans="2:6" ht="12.75" customHeight="1" x14ac:dyDescent="0.2"/>
    <row r="105" spans="2:6" ht="12.75" customHeight="1" x14ac:dyDescent="0.2"/>
    <row r="106" spans="2:6" ht="12.75" customHeight="1" x14ac:dyDescent="0.2"/>
    <row r="107" spans="2:6" ht="12.75" customHeight="1" x14ac:dyDescent="0.2"/>
    <row r="108" spans="2:6" ht="12.75" customHeight="1" x14ac:dyDescent="0.2"/>
    <row r="109" spans="2:6" ht="12.75" customHeight="1" x14ac:dyDescent="0.2"/>
    <row r="110" spans="2:6" ht="12.75" customHeight="1" x14ac:dyDescent="0.2"/>
    <row r="111" spans="2:6" ht="12.75" customHeight="1" x14ac:dyDescent="0.2"/>
    <row r="112" spans="2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45" customWidth="1"/>
    <col min="3" max="3" width="17.7109375" customWidth="1"/>
    <col min="4" max="4" width="15.5703125" customWidth="1"/>
    <col min="5" max="5" width="12.28515625" customWidth="1"/>
    <col min="6" max="6" width="23.5703125" customWidth="1"/>
    <col min="7" max="7" width="15.140625" customWidth="1"/>
    <col min="8" max="8" width="13" customWidth="1"/>
  </cols>
  <sheetData>
    <row r="1" spans="1:8" ht="18.75" customHeight="1" x14ac:dyDescent="0.2">
      <c r="A1" s="3"/>
      <c r="B1" s="55" t="s">
        <v>594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388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401</v>
      </c>
      <c r="C9" t="s">
        <v>402</v>
      </c>
      <c r="D9" t="s">
        <v>386</v>
      </c>
      <c r="E9" s="37">
        <v>2500</v>
      </c>
      <c r="F9" s="15">
        <v>2486.9850000000001</v>
      </c>
      <c r="G9" s="16">
        <v>6.2899999999999998E-2</v>
      </c>
      <c r="H9" s="17">
        <v>41358</v>
      </c>
    </row>
    <row r="10" spans="1:8" ht="12.75" customHeight="1" x14ac:dyDescent="0.2">
      <c r="A10">
        <v>2</v>
      </c>
      <c r="B10" t="s">
        <v>305</v>
      </c>
      <c r="C10" t="s">
        <v>403</v>
      </c>
      <c r="D10" t="s">
        <v>386</v>
      </c>
      <c r="E10" s="37">
        <v>2500</v>
      </c>
      <c r="F10" s="15">
        <v>2486.6750000000002</v>
      </c>
      <c r="G10" s="16">
        <v>6.2899999999999998E-2</v>
      </c>
      <c r="H10" s="17">
        <v>41359</v>
      </c>
    </row>
    <row r="11" spans="1:8" ht="12.75" customHeight="1" x14ac:dyDescent="0.2">
      <c r="B11" s="18" t="s">
        <v>183</v>
      </c>
      <c r="C11" s="18"/>
      <c r="D11" s="18"/>
      <c r="E11" s="48"/>
      <c r="F11" s="19">
        <f>SUM(F9:F10)</f>
        <v>4973.66</v>
      </c>
      <c r="G11" s="20">
        <f>SUM(G9:G10)</f>
        <v>0.1258</v>
      </c>
      <c r="H11" s="21"/>
    </row>
    <row r="12" spans="1:8" ht="12.75" customHeight="1" x14ac:dyDescent="0.2">
      <c r="E12" s="37"/>
      <c r="F12" s="15"/>
      <c r="G12" s="16"/>
      <c r="H12" s="17"/>
    </row>
    <row r="13" spans="1:8" ht="12.75" customHeight="1" x14ac:dyDescent="0.2">
      <c r="B13" s="1" t="s">
        <v>391</v>
      </c>
      <c r="C13" s="1"/>
      <c r="E13" s="37"/>
      <c r="F13" s="15"/>
      <c r="G13" s="16"/>
      <c r="H13" s="17"/>
    </row>
    <row r="14" spans="1:8" ht="12.75" customHeight="1" x14ac:dyDescent="0.2">
      <c r="A14">
        <v>3</v>
      </c>
      <c r="B14" t="s">
        <v>109</v>
      </c>
      <c r="C14" t="s">
        <v>407</v>
      </c>
      <c r="D14" t="s">
        <v>386</v>
      </c>
      <c r="E14" s="37">
        <v>1000</v>
      </c>
      <c r="F14" s="15">
        <v>4931.0249999999996</v>
      </c>
      <c r="G14" s="16">
        <v>0.12480000000000001</v>
      </c>
      <c r="H14" s="17">
        <v>41386</v>
      </c>
    </row>
    <row r="15" spans="1:8" ht="12.75" customHeight="1" x14ac:dyDescent="0.2">
      <c r="A15">
        <v>4</v>
      </c>
      <c r="B15" t="s">
        <v>268</v>
      </c>
      <c r="C15" t="s">
        <v>408</v>
      </c>
      <c r="D15" t="s">
        <v>386</v>
      </c>
      <c r="E15" s="37">
        <v>900</v>
      </c>
      <c r="F15" s="15">
        <v>4493.9160000000002</v>
      </c>
      <c r="G15" s="16">
        <v>0.1137</v>
      </c>
      <c r="H15" s="17">
        <v>41340</v>
      </c>
    </row>
    <row r="16" spans="1:8" ht="12.75" customHeight="1" x14ac:dyDescent="0.2">
      <c r="A16">
        <v>5</v>
      </c>
      <c r="B16" t="s">
        <v>409</v>
      </c>
      <c r="C16" t="s">
        <v>410</v>
      </c>
      <c r="D16" t="s">
        <v>386</v>
      </c>
      <c r="E16" s="37">
        <v>500</v>
      </c>
      <c r="F16" s="15">
        <v>2496.9375</v>
      </c>
      <c r="G16" s="16">
        <v>6.3200000000000006E-2</v>
      </c>
      <c r="H16" s="17">
        <v>41339</v>
      </c>
    </row>
    <row r="17" spans="1:8" ht="12.75" customHeight="1" x14ac:dyDescent="0.2">
      <c r="A17">
        <v>6</v>
      </c>
      <c r="B17" t="s">
        <v>163</v>
      </c>
      <c r="C17" t="s">
        <v>411</v>
      </c>
      <c r="D17" t="s">
        <v>404</v>
      </c>
      <c r="E17" s="37">
        <v>500</v>
      </c>
      <c r="F17" s="15">
        <v>2488.7925</v>
      </c>
      <c r="G17" s="16">
        <v>6.3E-2</v>
      </c>
      <c r="H17" s="17">
        <v>41351</v>
      </c>
    </row>
    <row r="18" spans="1:8" ht="12.75" customHeight="1" x14ac:dyDescent="0.2">
      <c r="A18">
        <v>7</v>
      </c>
      <c r="B18" t="s">
        <v>412</v>
      </c>
      <c r="C18" t="s">
        <v>413</v>
      </c>
      <c r="D18" t="s">
        <v>386</v>
      </c>
      <c r="E18" s="37">
        <v>500</v>
      </c>
      <c r="F18" s="15">
        <v>2484.5100000000002</v>
      </c>
      <c r="G18" s="16">
        <v>6.2899999999999998E-2</v>
      </c>
      <c r="H18" s="17">
        <v>41361</v>
      </c>
    </row>
    <row r="19" spans="1:8" ht="12.75" customHeight="1" x14ac:dyDescent="0.2">
      <c r="A19">
        <v>8</v>
      </c>
      <c r="B19" t="s">
        <v>414</v>
      </c>
      <c r="C19" t="s">
        <v>415</v>
      </c>
      <c r="D19" t="s">
        <v>386</v>
      </c>
      <c r="E19" s="37">
        <v>500</v>
      </c>
      <c r="F19" s="15">
        <v>2461.8825000000002</v>
      </c>
      <c r="G19" s="16">
        <v>6.2300000000000001E-2</v>
      </c>
      <c r="H19" s="17">
        <v>41390</v>
      </c>
    </row>
    <row r="20" spans="1:8" ht="12.75" customHeight="1" x14ac:dyDescent="0.2">
      <c r="A20">
        <v>9</v>
      </c>
      <c r="B20" t="s">
        <v>412</v>
      </c>
      <c r="C20" t="s">
        <v>416</v>
      </c>
      <c r="D20" t="s">
        <v>404</v>
      </c>
      <c r="E20" s="37">
        <v>500</v>
      </c>
      <c r="F20" s="15">
        <v>2423.2600000000002</v>
      </c>
      <c r="G20" s="16">
        <v>6.13E-2</v>
      </c>
      <c r="H20" s="17">
        <v>41442</v>
      </c>
    </row>
    <row r="21" spans="1:8" ht="12.75" customHeight="1" x14ac:dyDescent="0.2">
      <c r="A21">
        <v>10</v>
      </c>
      <c r="B21" t="s">
        <v>417</v>
      </c>
      <c r="C21" t="s">
        <v>418</v>
      </c>
      <c r="D21" t="s">
        <v>386</v>
      </c>
      <c r="E21" s="37">
        <v>500</v>
      </c>
      <c r="F21" s="15">
        <v>2417.4974999999999</v>
      </c>
      <c r="G21" s="16">
        <v>6.1200000000000004E-2</v>
      </c>
      <c r="H21" s="17">
        <v>41453</v>
      </c>
    </row>
    <row r="22" spans="1:8" ht="12.75" customHeight="1" x14ac:dyDescent="0.2">
      <c r="A22">
        <v>11</v>
      </c>
      <c r="B22" t="s">
        <v>394</v>
      </c>
      <c r="C22" t="s">
        <v>419</v>
      </c>
      <c r="D22" t="s">
        <v>386</v>
      </c>
      <c r="E22" s="37">
        <v>500</v>
      </c>
      <c r="F22" s="15">
        <v>2417.3274999999999</v>
      </c>
      <c r="G22" s="16">
        <v>6.1200000000000004E-2</v>
      </c>
      <c r="H22" s="17">
        <v>41453</v>
      </c>
    </row>
    <row r="23" spans="1:8" ht="12.75" customHeight="1" x14ac:dyDescent="0.2">
      <c r="A23">
        <v>12</v>
      </c>
      <c r="B23" t="s">
        <v>420</v>
      </c>
      <c r="C23" t="s">
        <v>421</v>
      </c>
      <c r="D23" t="s">
        <v>404</v>
      </c>
      <c r="E23" s="37">
        <v>396</v>
      </c>
      <c r="F23" s="15">
        <v>1971.96714</v>
      </c>
      <c r="G23" s="16">
        <v>4.99E-2</v>
      </c>
      <c r="H23" s="17">
        <v>41352</v>
      </c>
    </row>
    <row r="24" spans="1:8" ht="12.75" customHeight="1" x14ac:dyDescent="0.2">
      <c r="A24">
        <v>13</v>
      </c>
      <c r="B24" t="s">
        <v>394</v>
      </c>
      <c r="C24" t="s">
        <v>422</v>
      </c>
      <c r="D24" t="s">
        <v>386</v>
      </c>
      <c r="E24" s="37">
        <v>200</v>
      </c>
      <c r="F24" s="15">
        <v>963.66899999999998</v>
      </c>
      <c r="G24" s="16">
        <v>2.4399999999999998E-2</v>
      </c>
      <c r="H24" s="17">
        <v>41457</v>
      </c>
    </row>
    <row r="25" spans="1:8" ht="12.75" customHeight="1" x14ac:dyDescent="0.2">
      <c r="A25">
        <v>14</v>
      </c>
      <c r="B25" t="s">
        <v>423</v>
      </c>
      <c r="C25" t="s">
        <v>424</v>
      </c>
      <c r="D25" t="s">
        <v>386</v>
      </c>
      <c r="E25" s="37">
        <v>14</v>
      </c>
      <c r="F25" s="15">
        <v>69.496560000000002</v>
      </c>
      <c r="G25" s="16">
        <v>1.8E-3</v>
      </c>
      <c r="H25" s="17">
        <v>41362</v>
      </c>
    </row>
    <row r="26" spans="1:8" ht="12.75" customHeight="1" x14ac:dyDescent="0.2">
      <c r="B26" s="18" t="s">
        <v>183</v>
      </c>
      <c r="C26" s="18"/>
      <c r="D26" s="18"/>
      <c r="E26" s="48"/>
      <c r="F26" s="19">
        <f>SUM(F14:F25)</f>
        <v>29620.281200000001</v>
      </c>
      <c r="G26" s="20">
        <f>SUM(G14:G25)</f>
        <v>0.74970000000000003</v>
      </c>
      <c r="H26" s="21"/>
    </row>
    <row r="27" spans="1:8" ht="12.75" customHeight="1" x14ac:dyDescent="0.2">
      <c r="E27" s="37"/>
      <c r="F27" s="15"/>
      <c r="G27" s="16"/>
      <c r="H27" s="17"/>
    </row>
    <row r="28" spans="1:8" ht="12.75" customHeight="1" x14ac:dyDescent="0.2">
      <c r="B28" s="1" t="s">
        <v>425</v>
      </c>
      <c r="C28" s="1"/>
      <c r="E28" s="37"/>
      <c r="F28" s="15"/>
      <c r="G28" s="16"/>
      <c r="H28" s="17"/>
    </row>
    <row r="29" spans="1:8" ht="12.75" customHeight="1" x14ac:dyDescent="0.2">
      <c r="A29">
        <v>15</v>
      </c>
      <c r="B29" s="2" t="s">
        <v>591</v>
      </c>
      <c r="C29" t="s">
        <v>589</v>
      </c>
      <c r="D29" t="s">
        <v>406</v>
      </c>
      <c r="E29" s="37">
        <v>150000</v>
      </c>
      <c r="F29" s="15">
        <v>149.11320000000001</v>
      </c>
      <c r="G29" s="16">
        <v>3.8E-3</v>
      </c>
      <c r="H29" s="17">
        <v>41361</v>
      </c>
    </row>
    <row r="30" spans="1:8" ht="12.75" customHeight="1" x14ac:dyDescent="0.2">
      <c r="A30">
        <v>16</v>
      </c>
      <c r="B30" s="2" t="s">
        <v>592</v>
      </c>
      <c r="C30" t="s">
        <v>590</v>
      </c>
      <c r="D30" t="s">
        <v>406</v>
      </c>
      <c r="E30" s="37">
        <v>100000</v>
      </c>
      <c r="F30" s="15">
        <v>98.004499999999993</v>
      </c>
      <c r="G30" s="16">
        <v>2.5000000000000001E-3</v>
      </c>
      <c r="H30" s="17">
        <v>41425</v>
      </c>
    </row>
    <row r="31" spans="1:8" ht="12.75" customHeight="1" x14ac:dyDescent="0.2">
      <c r="B31" s="18" t="s">
        <v>183</v>
      </c>
      <c r="C31" s="18"/>
      <c r="D31" s="18"/>
      <c r="E31" s="48"/>
      <c r="F31" s="19">
        <f>SUM(F29:F30)</f>
        <v>247.11770000000001</v>
      </c>
      <c r="G31" s="20">
        <f>SUM(G29:G30)</f>
        <v>6.3E-3</v>
      </c>
      <c r="H31" s="21"/>
    </row>
    <row r="32" spans="1:8" ht="12.75" customHeight="1" x14ac:dyDescent="0.2">
      <c r="E32" s="37"/>
      <c r="F32" s="15"/>
      <c r="G32" s="16"/>
      <c r="H32" s="17"/>
    </row>
    <row r="33" spans="1:8" ht="12.75" customHeight="1" x14ac:dyDescent="0.2">
      <c r="B33" s="1" t="s">
        <v>185</v>
      </c>
      <c r="C33" s="1"/>
      <c r="E33" s="37"/>
      <c r="F33" s="15"/>
      <c r="G33" s="16"/>
      <c r="H33" s="17"/>
    </row>
    <row r="34" spans="1:8" ht="12.75" customHeight="1" x14ac:dyDescent="0.2">
      <c r="B34" s="1" t="s">
        <v>593</v>
      </c>
      <c r="C34" s="1"/>
      <c r="E34" s="37"/>
      <c r="F34" s="15"/>
      <c r="G34" s="16"/>
      <c r="H34" s="17"/>
    </row>
    <row r="35" spans="1:8" ht="12.75" customHeight="1" x14ac:dyDescent="0.2">
      <c r="A35">
        <v>17</v>
      </c>
      <c r="B35" t="s">
        <v>427</v>
      </c>
      <c r="C35" t="s">
        <v>428</v>
      </c>
      <c r="D35" t="s">
        <v>405</v>
      </c>
      <c r="E35" s="37">
        <v>30</v>
      </c>
      <c r="F35" s="15">
        <v>299.09519999999998</v>
      </c>
      <c r="G35" s="16">
        <v>7.6E-3</v>
      </c>
      <c r="H35" s="17">
        <v>41850</v>
      </c>
    </row>
    <row r="36" spans="1:8" ht="12.75" customHeight="1" x14ac:dyDescent="0.2">
      <c r="B36" s="18" t="s">
        <v>183</v>
      </c>
      <c r="C36" s="18"/>
      <c r="D36" s="18"/>
      <c r="E36" s="48"/>
      <c r="F36" s="19">
        <f>SUM(F35:F35)</f>
        <v>299.09519999999998</v>
      </c>
      <c r="G36" s="20">
        <f>SUM(G35:G35)</f>
        <v>7.6E-3</v>
      </c>
      <c r="H36" s="21"/>
    </row>
    <row r="37" spans="1:8" ht="12.75" customHeight="1" x14ac:dyDescent="0.2">
      <c r="E37" s="37"/>
      <c r="F37" s="15"/>
      <c r="G37" s="16"/>
      <c r="H37" s="17"/>
    </row>
    <row r="38" spans="1:8" ht="12.75" customHeight="1" x14ac:dyDescent="0.2">
      <c r="B38" s="1" t="s">
        <v>554</v>
      </c>
      <c r="E38" s="37"/>
      <c r="F38" s="15">
        <v>4510.8999800000001</v>
      </c>
      <c r="G38" s="16">
        <v>0.11409999999999999</v>
      </c>
      <c r="H38" s="17"/>
    </row>
    <row r="39" spans="1:8" ht="12.75" customHeight="1" x14ac:dyDescent="0.2">
      <c r="B39" s="18" t="s">
        <v>183</v>
      </c>
      <c r="C39" s="18"/>
      <c r="D39" s="18"/>
      <c r="E39" s="48"/>
      <c r="F39" s="19">
        <f>SUM(F38:F38)</f>
        <v>4510.8999800000001</v>
      </c>
      <c r="G39" s="20">
        <f>SUM(G38:G38)</f>
        <v>0.11409999999999999</v>
      </c>
      <c r="H39" s="21"/>
    </row>
    <row r="40" spans="1:8" ht="12.75" customHeight="1" x14ac:dyDescent="0.2">
      <c r="F40" s="15"/>
      <c r="G40" s="16"/>
      <c r="H40" s="17"/>
    </row>
    <row r="41" spans="1:8" ht="12.75" customHeight="1" x14ac:dyDescent="0.2">
      <c r="B41" s="1" t="s">
        <v>188</v>
      </c>
      <c r="C41" s="1"/>
      <c r="F41" s="15"/>
      <c r="G41" s="16"/>
      <c r="H41" s="17"/>
    </row>
    <row r="42" spans="1:8" ht="12.75" customHeight="1" x14ac:dyDescent="0.2">
      <c r="B42" s="1" t="s">
        <v>189</v>
      </c>
      <c r="C42" s="1"/>
      <c r="F42" s="15">
        <v>-133.04840899999817</v>
      </c>
      <c r="G42" s="16">
        <v>-3.5000000000000001E-3</v>
      </c>
      <c r="H42" s="17"/>
    </row>
    <row r="43" spans="1:8" ht="12.75" customHeight="1" x14ac:dyDescent="0.2">
      <c r="B43" s="18" t="s">
        <v>183</v>
      </c>
      <c r="C43" s="18"/>
      <c r="D43" s="18"/>
      <c r="E43" s="18"/>
      <c r="F43" s="19">
        <f>SUM(F42:F42)</f>
        <v>-133.04840899999817</v>
      </c>
      <c r="G43" s="20">
        <f>SUM(G42:G42)</f>
        <v>-3.5000000000000001E-3</v>
      </c>
      <c r="H43" s="21"/>
    </row>
    <row r="44" spans="1:8" ht="12.75" customHeight="1" x14ac:dyDescent="0.2">
      <c r="B44" s="22" t="s">
        <v>190</v>
      </c>
      <c r="C44" s="22"/>
      <c r="D44" s="22"/>
      <c r="E44" s="22"/>
      <c r="F44" s="23">
        <f>SUM(F11,F26,F31,F36,F39,F43)</f>
        <v>39518.005671000014</v>
      </c>
      <c r="G44" s="38">
        <f>SUM(G11,G26,G31,G36,G39,G43)</f>
        <v>1</v>
      </c>
      <c r="H44" s="25"/>
    </row>
    <row r="45" spans="1:8" ht="12.75" customHeight="1" x14ac:dyDescent="0.2"/>
    <row r="46" spans="1:8" ht="12.75" customHeight="1" x14ac:dyDescent="0.2">
      <c r="B46" s="1" t="s">
        <v>191</v>
      </c>
      <c r="C46" s="1"/>
      <c r="F46" s="15"/>
    </row>
    <row r="47" spans="1:8" ht="12.75" customHeight="1" x14ac:dyDescent="0.2">
      <c r="B47" s="1" t="s">
        <v>575</v>
      </c>
      <c r="C47" s="1"/>
    </row>
    <row r="48" spans="1:8" ht="12.75" customHeight="1" x14ac:dyDescent="0.2">
      <c r="B48" s="1"/>
      <c r="C48" s="1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44" customWidth="1"/>
    <col min="3" max="3" width="17.7109375" customWidth="1"/>
    <col min="4" max="4" width="15.5703125" customWidth="1"/>
    <col min="5" max="5" width="12.7109375" customWidth="1"/>
    <col min="6" max="6" width="16.85546875" customWidth="1"/>
    <col min="7" max="7" width="15.140625" customWidth="1"/>
    <col min="8" max="8" width="13" customWidth="1"/>
  </cols>
  <sheetData>
    <row r="1" spans="1:8" ht="18.75" customHeight="1" x14ac:dyDescent="0.2">
      <c r="A1" s="3"/>
      <c r="B1" s="55" t="s">
        <v>595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ht="25.5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391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414</v>
      </c>
      <c r="C9" t="s">
        <v>415</v>
      </c>
      <c r="D9" t="s">
        <v>386</v>
      </c>
      <c r="E9">
        <v>10</v>
      </c>
      <c r="F9" s="15">
        <v>49.237650000000002</v>
      </c>
      <c r="G9" s="16">
        <v>0.105</v>
      </c>
      <c r="H9" s="17">
        <v>41390</v>
      </c>
    </row>
    <row r="10" spans="1:8" ht="12.75" customHeight="1" x14ac:dyDescent="0.2">
      <c r="A10">
        <v>2</v>
      </c>
      <c r="B10" t="s">
        <v>137</v>
      </c>
      <c r="C10" t="s">
        <v>429</v>
      </c>
      <c r="D10" t="s">
        <v>386</v>
      </c>
      <c r="E10">
        <v>10</v>
      </c>
      <c r="F10" s="15">
        <v>49.2166</v>
      </c>
      <c r="G10" s="16">
        <v>0.10490000000000001</v>
      </c>
      <c r="H10" s="17">
        <v>41393</v>
      </c>
    </row>
    <row r="11" spans="1:8" ht="12.75" customHeight="1" x14ac:dyDescent="0.2">
      <c r="B11" s="18" t="s">
        <v>183</v>
      </c>
      <c r="C11" s="18"/>
      <c r="D11" s="18"/>
      <c r="E11" s="18"/>
      <c r="F11" s="19">
        <f>SUM(F9:F10)</f>
        <v>98.454250000000002</v>
      </c>
      <c r="G11" s="20">
        <f>SUM(G9:G10)</f>
        <v>0.2099</v>
      </c>
      <c r="H11" s="21"/>
    </row>
    <row r="12" spans="1:8" ht="12.75" customHeight="1" x14ac:dyDescent="0.2">
      <c r="F12" s="15"/>
      <c r="G12" s="16"/>
      <c r="H12" s="17"/>
    </row>
    <row r="13" spans="1:8" ht="12.75" customHeight="1" x14ac:dyDescent="0.2">
      <c r="B13" s="1" t="s">
        <v>185</v>
      </c>
      <c r="C13" s="1"/>
      <c r="F13" s="15"/>
      <c r="G13" s="16"/>
      <c r="H13" s="17"/>
    </row>
    <row r="14" spans="1:8" ht="12.75" customHeight="1" x14ac:dyDescent="0.2">
      <c r="B14" s="1" t="s">
        <v>572</v>
      </c>
      <c r="C14" s="1"/>
      <c r="F14" s="15"/>
      <c r="G14" s="16"/>
      <c r="H14" s="17"/>
    </row>
    <row r="15" spans="1:8" ht="12.75" customHeight="1" x14ac:dyDescent="0.2">
      <c r="A15">
        <v>3</v>
      </c>
      <c r="B15" t="s">
        <v>432</v>
      </c>
      <c r="C15" t="s">
        <v>433</v>
      </c>
      <c r="D15" t="s">
        <v>95</v>
      </c>
      <c r="E15">
        <v>10</v>
      </c>
      <c r="F15" s="15">
        <v>82.472999999999999</v>
      </c>
      <c r="G15" s="16">
        <v>0.17579999999999998</v>
      </c>
      <c r="H15" s="17">
        <v>42093</v>
      </c>
    </row>
    <row r="16" spans="1:8" ht="12.75" customHeight="1" x14ac:dyDescent="0.2">
      <c r="A16">
        <v>4</v>
      </c>
      <c r="B16" t="s">
        <v>434</v>
      </c>
      <c r="C16" t="s">
        <v>435</v>
      </c>
      <c r="D16" t="s">
        <v>430</v>
      </c>
      <c r="E16">
        <v>8</v>
      </c>
      <c r="F16" s="15">
        <v>80.422160000000005</v>
      </c>
      <c r="G16" s="16">
        <v>0.1714</v>
      </c>
      <c r="H16" s="17">
        <v>42160</v>
      </c>
    </row>
    <row r="17" spans="1:8" ht="12.75" customHeight="1" x14ac:dyDescent="0.2">
      <c r="A17">
        <v>5</v>
      </c>
      <c r="B17" t="s">
        <v>436</v>
      </c>
      <c r="C17" t="s">
        <v>437</v>
      </c>
      <c r="D17" t="s">
        <v>431</v>
      </c>
      <c r="E17">
        <v>4</v>
      </c>
      <c r="F17" s="15">
        <v>49.781799999999997</v>
      </c>
      <c r="G17" s="16">
        <v>0.1061</v>
      </c>
      <c r="H17" s="17">
        <v>44123</v>
      </c>
    </row>
    <row r="18" spans="1:8" ht="12.75" customHeight="1" x14ac:dyDescent="0.2">
      <c r="A18">
        <v>6</v>
      </c>
      <c r="B18" t="s">
        <v>438</v>
      </c>
      <c r="C18" t="s">
        <v>439</v>
      </c>
      <c r="D18" t="s">
        <v>430</v>
      </c>
      <c r="E18">
        <v>4</v>
      </c>
      <c r="F18" s="15">
        <v>38.801200000000001</v>
      </c>
      <c r="G18" s="16">
        <v>8.2699999999999996E-2</v>
      </c>
      <c r="H18" s="17">
        <v>42262</v>
      </c>
    </row>
    <row r="19" spans="1:8" ht="12.75" customHeight="1" x14ac:dyDescent="0.2">
      <c r="A19">
        <v>7</v>
      </c>
      <c r="B19" t="s">
        <v>396</v>
      </c>
      <c r="C19" t="s">
        <v>397</v>
      </c>
      <c r="D19" t="s">
        <v>95</v>
      </c>
      <c r="E19">
        <v>1</v>
      </c>
      <c r="F19" s="15">
        <v>10.73869</v>
      </c>
      <c r="G19" s="16">
        <v>2.29E-2</v>
      </c>
      <c r="H19" s="17">
        <v>42185</v>
      </c>
    </row>
    <row r="20" spans="1:8" ht="12.75" customHeight="1" x14ac:dyDescent="0.2">
      <c r="B20" s="18" t="s">
        <v>183</v>
      </c>
      <c r="C20" s="18"/>
      <c r="D20" s="18"/>
      <c r="E20" s="18"/>
      <c r="F20" s="19">
        <f>SUM(F15:F19)</f>
        <v>262.21685000000002</v>
      </c>
      <c r="G20" s="20">
        <f>SUM(G15:G19)</f>
        <v>0.55889999999999995</v>
      </c>
      <c r="H20" s="21"/>
    </row>
    <row r="21" spans="1:8" ht="12.75" customHeight="1" x14ac:dyDescent="0.2">
      <c r="F21" s="15"/>
      <c r="G21" s="16"/>
      <c r="H21" s="17"/>
    </row>
    <row r="22" spans="1:8" ht="12.75" customHeight="1" x14ac:dyDescent="0.2">
      <c r="B22" s="1" t="s">
        <v>554</v>
      </c>
      <c r="E22" s="37"/>
      <c r="F22" s="15">
        <v>104.33152</v>
      </c>
      <c r="G22" s="16">
        <v>0.22239999999999999</v>
      </c>
      <c r="H22" s="17"/>
    </row>
    <row r="23" spans="1:8" ht="12.75" customHeight="1" x14ac:dyDescent="0.2">
      <c r="B23" s="18" t="s">
        <v>183</v>
      </c>
      <c r="C23" s="18"/>
      <c r="D23" s="18"/>
      <c r="E23" s="48"/>
      <c r="F23" s="19">
        <f>SUM(F22:F22)</f>
        <v>104.33152</v>
      </c>
      <c r="G23" s="20">
        <f>SUM(G22:G22)</f>
        <v>0.22239999999999999</v>
      </c>
      <c r="H23" s="21"/>
    </row>
    <row r="24" spans="1:8" ht="12.75" customHeight="1" x14ac:dyDescent="0.2">
      <c r="F24" s="15"/>
      <c r="G24" s="16"/>
      <c r="H24" s="17"/>
    </row>
    <row r="25" spans="1:8" ht="12.75" customHeight="1" x14ac:dyDescent="0.2">
      <c r="B25" s="1" t="s">
        <v>188</v>
      </c>
      <c r="C25" s="1"/>
      <c r="F25" s="15"/>
      <c r="G25" s="16"/>
      <c r="H25" s="17"/>
    </row>
    <row r="26" spans="1:8" ht="12.75" customHeight="1" x14ac:dyDescent="0.2">
      <c r="B26" s="1" t="s">
        <v>189</v>
      </c>
      <c r="C26" s="1"/>
      <c r="F26" s="15">
        <v>4.1345999999999918</v>
      </c>
      <c r="G26" s="16">
        <v>8.8000000000000005E-3</v>
      </c>
      <c r="H26" s="17"/>
    </row>
    <row r="27" spans="1:8" ht="12.75" customHeight="1" x14ac:dyDescent="0.2">
      <c r="B27" s="18" t="s">
        <v>183</v>
      </c>
      <c r="C27" s="18"/>
      <c r="D27" s="18"/>
      <c r="E27" s="18"/>
      <c r="F27" s="19">
        <f>SUM(F26:F26)</f>
        <v>4.1345999999999918</v>
      </c>
      <c r="G27" s="20">
        <f>SUM(G26:G26)</f>
        <v>8.8000000000000005E-3</v>
      </c>
      <c r="H27" s="21"/>
    </row>
    <row r="28" spans="1:8" ht="12.75" customHeight="1" x14ac:dyDescent="0.2">
      <c r="B28" s="22" t="s">
        <v>190</v>
      </c>
      <c r="C28" s="22"/>
      <c r="D28" s="22"/>
      <c r="E28" s="22"/>
      <c r="F28" s="23">
        <f>SUM(F11,F20,F23,F27)</f>
        <v>469.13722000000001</v>
      </c>
      <c r="G28" s="38">
        <f>SUM(G11,G20,G23,G27)</f>
        <v>0.99999999999999989</v>
      </c>
      <c r="H28" s="25"/>
    </row>
    <row r="29" spans="1:8" ht="12.75" customHeight="1" x14ac:dyDescent="0.2"/>
    <row r="30" spans="1:8" ht="12.75" customHeight="1" x14ac:dyDescent="0.2">
      <c r="B30" s="1" t="s">
        <v>191</v>
      </c>
      <c r="C30" s="1"/>
      <c r="F30" s="15"/>
    </row>
    <row r="31" spans="1:8" ht="12.75" customHeight="1" x14ac:dyDescent="0.2">
      <c r="B31" s="1" t="s">
        <v>575</v>
      </c>
      <c r="C31" s="1"/>
    </row>
    <row r="32" spans="1:8" ht="12.75" customHeight="1" x14ac:dyDescent="0.2">
      <c r="B32" s="1"/>
      <c r="C32" s="1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ColWidth="9.140625" defaultRowHeight="12.75" x14ac:dyDescent="0.2"/>
  <cols>
    <col min="1" max="1" width="7.5703125" customWidth="1"/>
    <col min="2" max="2" width="39" customWidth="1"/>
    <col min="3" max="3" width="17.7109375" customWidth="1"/>
    <col min="4" max="4" width="15.5703125" customWidth="1"/>
    <col min="5" max="5" width="12.42578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440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425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426</v>
      </c>
      <c r="C9" t="s">
        <v>589</v>
      </c>
      <c r="D9" t="s">
        <v>406</v>
      </c>
      <c r="E9" s="49">
        <v>110000</v>
      </c>
      <c r="F9" s="15">
        <v>109.34968000000001</v>
      </c>
      <c r="G9" s="16">
        <v>1.6E-2</v>
      </c>
      <c r="H9" s="17">
        <v>41361</v>
      </c>
    </row>
    <row r="10" spans="1:8" ht="12.75" customHeight="1" x14ac:dyDescent="0.2">
      <c r="B10" s="18" t="s">
        <v>183</v>
      </c>
      <c r="C10" s="18"/>
      <c r="D10" s="18"/>
      <c r="E10" s="18"/>
      <c r="F10" s="19">
        <f>SUM(F9:F9)</f>
        <v>109.34968000000001</v>
      </c>
      <c r="G10" s="20">
        <f>SUM(G9:G9)</f>
        <v>1.6E-2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441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442</v>
      </c>
      <c r="C13" t="s">
        <v>443</v>
      </c>
      <c r="D13" t="s">
        <v>406</v>
      </c>
      <c r="E13" s="37">
        <v>1750000</v>
      </c>
      <c r="F13" s="15">
        <v>1780.1</v>
      </c>
      <c r="G13" s="16">
        <v>0.26090000000000002</v>
      </c>
      <c r="H13" s="17">
        <v>45924</v>
      </c>
    </row>
    <row r="14" spans="1:8" ht="12.75" customHeight="1" x14ac:dyDescent="0.2">
      <c r="A14">
        <v>3</v>
      </c>
      <c r="B14" t="s">
        <v>444</v>
      </c>
      <c r="C14" t="s">
        <v>445</v>
      </c>
      <c r="D14" t="s">
        <v>406</v>
      </c>
      <c r="E14" s="37">
        <v>1250000</v>
      </c>
      <c r="F14" s="15">
        <v>1272.375</v>
      </c>
      <c r="G14" s="16">
        <v>0.1865</v>
      </c>
      <c r="H14" s="17">
        <v>44723</v>
      </c>
    </row>
    <row r="15" spans="1:8" ht="12.75" customHeight="1" x14ac:dyDescent="0.2">
      <c r="A15">
        <v>4</v>
      </c>
      <c r="B15" t="s">
        <v>446</v>
      </c>
      <c r="C15" t="s">
        <v>447</v>
      </c>
      <c r="D15" t="s">
        <v>406</v>
      </c>
      <c r="E15" s="37">
        <v>750000</v>
      </c>
      <c r="F15" s="15">
        <v>771.22500000000002</v>
      </c>
      <c r="G15" s="16">
        <v>0.113</v>
      </c>
      <c r="H15" s="17">
        <v>46212</v>
      </c>
    </row>
    <row r="16" spans="1:8" ht="12.75" customHeight="1" x14ac:dyDescent="0.2">
      <c r="B16" s="18" t="s">
        <v>183</v>
      </c>
      <c r="C16" s="18"/>
      <c r="D16" s="18"/>
      <c r="E16" s="18"/>
      <c r="F16" s="19">
        <f>SUM(F13:F15)</f>
        <v>3823.7</v>
      </c>
      <c r="G16" s="20">
        <f>SUM(G13:G15)</f>
        <v>0.56040000000000001</v>
      </c>
      <c r="H16" s="21"/>
    </row>
    <row r="17" spans="2:8" ht="12.75" customHeight="1" x14ac:dyDescent="0.2">
      <c r="F17" s="15"/>
      <c r="G17" s="16"/>
      <c r="H17" s="17"/>
    </row>
    <row r="18" spans="2:8" ht="12.75" customHeight="1" x14ac:dyDescent="0.2">
      <c r="B18" s="1" t="s">
        <v>554</v>
      </c>
      <c r="E18" s="37"/>
      <c r="F18" s="15">
        <v>1962.7322200000001</v>
      </c>
      <c r="G18" s="16">
        <v>0.28760000000000002</v>
      </c>
      <c r="H18" s="17"/>
    </row>
    <row r="19" spans="2:8" ht="12.75" customHeight="1" x14ac:dyDescent="0.2">
      <c r="B19" s="18" t="s">
        <v>183</v>
      </c>
      <c r="C19" s="18"/>
      <c r="D19" s="18"/>
      <c r="E19" s="48"/>
      <c r="F19" s="19">
        <f>SUM(F18:F18)</f>
        <v>1962.7322200000001</v>
      </c>
      <c r="G19" s="20">
        <f>SUM(G18:G18)</f>
        <v>0.28760000000000002</v>
      </c>
      <c r="H19" s="21"/>
    </row>
    <row r="20" spans="2:8" ht="12.75" customHeight="1" x14ac:dyDescent="0.2">
      <c r="F20" s="15"/>
      <c r="G20" s="16"/>
      <c r="H20" s="17"/>
    </row>
    <row r="21" spans="2:8" ht="12.75" customHeight="1" x14ac:dyDescent="0.2">
      <c r="B21" s="1" t="s">
        <v>188</v>
      </c>
      <c r="C21" s="1"/>
      <c r="F21" s="15"/>
      <c r="G21" s="16"/>
      <c r="H21" s="17"/>
    </row>
    <row r="22" spans="2:8" ht="12.75" customHeight="1" x14ac:dyDescent="0.2">
      <c r="B22" s="1" t="s">
        <v>189</v>
      </c>
      <c r="C22" s="1"/>
      <c r="F22" s="15">
        <v>928.42385999999965</v>
      </c>
      <c r="G22" s="16">
        <v>0.13600000000000001</v>
      </c>
      <c r="H22" s="17"/>
    </row>
    <row r="23" spans="2:8" ht="12.75" customHeight="1" x14ac:dyDescent="0.2">
      <c r="B23" s="18" t="s">
        <v>183</v>
      </c>
      <c r="C23" s="18"/>
      <c r="D23" s="18"/>
      <c r="E23" s="18"/>
      <c r="F23" s="19">
        <f>SUM(F22:F22)</f>
        <v>928.42385999999965</v>
      </c>
      <c r="G23" s="20">
        <f>SUM(G22:G22)</f>
        <v>0.13600000000000001</v>
      </c>
      <c r="H23" s="21"/>
    </row>
    <row r="24" spans="2:8" ht="12.75" customHeight="1" x14ac:dyDescent="0.2">
      <c r="B24" s="22" t="s">
        <v>190</v>
      </c>
      <c r="C24" s="22"/>
      <c r="D24" s="22"/>
      <c r="E24" s="22"/>
      <c r="F24" s="23">
        <f>SUM(F10,F16,F19,F23)</f>
        <v>6824.2057599999998</v>
      </c>
      <c r="G24" s="38">
        <f>SUM(G10,G16,G19,G23)</f>
        <v>1</v>
      </c>
      <c r="H24" s="25"/>
    </row>
    <row r="25" spans="2:8" ht="12.75" customHeight="1" x14ac:dyDescent="0.2"/>
    <row r="26" spans="2:8" ht="12.75" customHeight="1" x14ac:dyDescent="0.2">
      <c r="B26" s="1" t="s">
        <v>191</v>
      </c>
      <c r="C26" s="1"/>
      <c r="F26" s="15"/>
    </row>
    <row r="27" spans="2:8" ht="12.75" customHeight="1" x14ac:dyDescent="0.2">
      <c r="B27" s="1" t="s">
        <v>575</v>
      </c>
      <c r="C27" s="1"/>
    </row>
    <row r="28" spans="2:8" ht="12.75" customHeight="1" x14ac:dyDescent="0.2">
      <c r="B28" s="1"/>
      <c r="C28" s="1"/>
    </row>
    <row r="29" spans="2:8" ht="12.75" customHeight="1" x14ac:dyDescent="0.2">
      <c r="B29" s="1"/>
      <c r="C29" s="1"/>
    </row>
    <row r="30" spans="2:8" ht="12.75" customHeight="1" x14ac:dyDescent="0.2">
      <c r="B30" s="1"/>
      <c r="C30" s="1"/>
    </row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/>
  </sheetViews>
  <sheetFormatPr defaultColWidth="9.140625" defaultRowHeight="12.75" x14ac:dyDescent="0.2"/>
  <cols>
    <col min="1" max="1" width="7.5703125" customWidth="1"/>
    <col min="2" max="2" width="52.28515625" customWidth="1"/>
    <col min="3" max="3" width="17.7109375" customWidth="1"/>
    <col min="4" max="4" width="13.140625" customWidth="1"/>
    <col min="5" max="5" width="14.42578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448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ht="25.5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425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426</v>
      </c>
      <c r="C9" t="s">
        <v>589</v>
      </c>
      <c r="D9" t="s">
        <v>406</v>
      </c>
      <c r="E9" s="37">
        <v>160000</v>
      </c>
      <c r="F9" s="15">
        <v>159.05408</v>
      </c>
      <c r="G9" s="16">
        <v>1.3300000000000001E-2</v>
      </c>
      <c r="H9" s="17">
        <v>41361</v>
      </c>
    </row>
    <row r="10" spans="1:8" ht="12.75" customHeight="1" x14ac:dyDescent="0.2">
      <c r="B10" s="18" t="s">
        <v>183</v>
      </c>
      <c r="C10" s="18"/>
      <c r="D10" s="18"/>
      <c r="E10" s="18"/>
      <c r="F10" s="19">
        <f>SUM(F9:F9)</f>
        <v>159.05408</v>
      </c>
      <c r="G10" s="20">
        <f>SUM(G9:G9)</f>
        <v>1.3300000000000001E-2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441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446</v>
      </c>
      <c r="C13" t="s">
        <v>447</v>
      </c>
      <c r="D13" t="s">
        <v>406</v>
      </c>
      <c r="E13" s="37">
        <v>1750000</v>
      </c>
      <c r="F13" s="15">
        <v>1799.5250000000001</v>
      </c>
      <c r="G13" s="16">
        <v>0.15</v>
      </c>
      <c r="H13" s="17">
        <v>46212</v>
      </c>
    </row>
    <row r="14" spans="1:8" ht="12.75" customHeight="1" x14ac:dyDescent="0.2">
      <c r="A14">
        <v>3</v>
      </c>
      <c r="B14" t="s">
        <v>444</v>
      </c>
      <c r="C14" t="s">
        <v>445</v>
      </c>
      <c r="D14" t="s">
        <v>406</v>
      </c>
      <c r="E14" s="37">
        <v>1750000</v>
      </c>
      <c r="F14" s="15">
        <v>1781.325</v>
      </c>
      <c r="G14" s="16">
        <v>0.14849999999999999</v>
      </c>
      <c r="H14" s="17">
        <v>44723</v>
      </c>
    </row>
    <row r="15" spans="1:8" ht="12.75" customHeight="1" x14ac:dyDescent="0.2">
      <c r="A15">
        <v>4</v>
      </c>
      <c r="B15" t="s">
        <v>442</v>
      </c>
      <c r="C15" t="s">
        <v>443</v>
      </c>
      <c r="D15" t="s">
        <v>406</v>
      </c>
      <c r="E15" s="37">
        <v>1750000</v>
      </c>
      <c r="F15" s="15">
        <v>1780.1</v>
      </c>
      <c r="G15" s="16">
        <v>0.1484</v>
      </c>
      <c r="H15" s="17">
        <v>45924</v>
      </c>
    </row>
    <row r="16" spans="1:8" ht="12.75" customHeight="1" x14ac:dyDescent="0.2">
      <c r="B16" s="18" t="s">
        <v>183</v>
      </c>
      <c r="C16" s="18"/>
      <c r="D16" s="18"/>
      <c r="E16" s="18"/>
      <c r="F16" s="19">
        <f>SUM(F13:F15)</f>
        <v>5360.9500000000007</v>
      </c>
      <c r="G16" s="20">
        <f>SUM(G13:G15)</f>
        <v>0.44689999999999996</v>
      </c>
      <c r="H16" s="21"/>
    </row>
    <row r="17" spans="1:8" ht="12.75" customHeight="1" x14ac:dyDescent="0.2">
      <c r="F17" s="15"/>
      <c r="G17" s="16"/>
      <c r="H17" s="17"/>
    </row>
    <row r="18" spans="1:8" ht="12.75" customHeight="1" x14ac:dyDescent="0.2">
      <c r="B18" s="1" t="s">
        <v>185</v>
      </c>
      <c r="C18" s="1"/>
      <c r="F18" s="15"/>
      <c r="G18" s="16"/>
      <c r="H18" s="17"/>
    </row>
    <row r="19" spans="1:8" ht="12.75" customHeight="1" x14ac:dyDescent="0.2">
      <c r="B19" s="1" t="s">
        <v>572</v>
      </c>
      <c r="C19" s="1"/>
      <c r="F19" s="15"/>
      <c r="G19" s="16"/>
      <c r="H19" s="17"/>
    </row>
    <row r="20" spans="1:8" ht="12.75" customHeight="1" x14ac:dyDescent="0.2">
      <c r="A20">
        <v>5</v>
      </c>
      <c r="B20" t="s">
        <v>396</v>
      </c>
      <c r="C20" t="s">
        <v>397</v>
      </c>
      <c r="D20" t="s">
        <v>95</v>
      </c>
      <c r="E20">
        <v>50</v>
      </c>
      <c r="F20" s="15">
        <v>536.93449999999996</v>
      </c>
      <c r="G20" s="16">
        <v>4.4699999999999997E-2</v>
      </c>
      <c r="H20" s="17">
        <v>42185</v>
      </c>
    </row>
    <row r="21" spans="1:8" ht="12.75" customHeight="1" x14ac:dyDescent="0.2">
      <c r="A21">
        <v>6</v>
      </c>
      <c r="B21" t="s">
        <v>451</v>
      </c>
      <c r="C21" t="s">
        <v>452</v>
      </c>
      <c r="D21" t="s">
        <v>431</v>
      </c>
      <c r="E21">
        <v>50</v>
      </c>
      <c r="F21" s="15">
        <v>507.41899999999998</v>
      </c>
      <c r="G21" s="16">
        <v>4.2300000000000004E-2</v>
      </c>
      <c r="H21" s="17">
        <v>42898</v>
      </c>
    </row>
    <row r="22" spans="1:8" ht="12.75" customHeight="1" x14ac:dyDescent="0.2">
      <c r="A22">
        <v>7</v>
      </c>
      <c r="B22" t="s">
        <v>436</v>
      </c>
      <c r="C22" t="s">
        <v>437</v>
      </c>
      <c r="D22" t="s">
        <v>431</v>
      </c>
      <c r="E22">
        <v>36</v>
      </c>
      <c r="F22" s="15">
        <v>448.03620000000001</v>
      </c>
      <c r="G22" s="16">
        <v>3.73E-2</v>
      </c>
      <c r="H22" s="17">
        <v>44123</v>
      </c>
    </row>
    <row r="23" spans="1:8" ht="12.75" customHeight="1" x14ac:dyDescent="0.2">
      <c r="A23">
        <v>8</v>
      </c>
      <c r="B23" t="s">
        <v>434</v>
      </c>
      <c r="C23" t="s">
        <v>435</v>
      </c>
      <c r="D23" t="s">
        <v>430</v>
      </c>
      <c r="E23">
        <v>40</v>
      </c>
      <c r="F23" s="15">
        <v>402.11079999999998</v>
      </c>
      <c r="G23" s="16">
        <v>3.3500000000000002E-2</v>
      </c>
      <c r="H23" s="17">
        <v>42160</v>
      </c>
    </row>
    <row r="24" spans="1:8" ht="12.75" customHeight="1" x14ac:dyDescent="0.2">
      <c r="A24">
        <v>9</v>
      </c>
      <c r="B24" t="s">
        <v>453</v>
      </c>
      <c r="C24" t="s">
        <v>454</v>
      </c>
      <c r="D24" t="s">
        <v>430</v>
      </c>
      <c r="E24">
        <v>30</v>
      </c>
      <c r="F24" s="15">
        <v>301.3338</v>
      </c>
      <c r="G24" s="16">
        <v>2.5099999999999997E-2</v>
      </c>
      <c r="H24" s="17">
        <v>41984</v>
      </c>
    </row>
    <row r="25" spans="1:8" ht="12.75" customHeight="1" x14ac:dyDescent="0.2">
      <c r="A25">
        <v>10</v>
      </c>
      <c r="B25" t="s">
        <v>455</v>
      </c>
      <c r="C25" t="s">
        <v>456</v>
      </c>
      <c r="D25" t="s">
        <v>431</v>
      </c>
      <c r="E25">
        <v>25</v>
      </c>
      <c r="F25" s="15">
        <v>253.14699999999999</v>
      </c>
      <c r="G25" s="16">
        <v>2.1099999999999997E-2</v>
      </c>
      <c r="H25" s="17">
        <v>42437</v>
      </c>
    </row>
    <row r="26" spans="1:8" ht="12.75" customHeight="1" x14ac:dyDescent="0.2">
      <c r="A26">
        <v>11</v>
      </c>
      <c r="B26" t="s">
        <v>457</v>
      </c>
      <c r="C26" t="s">
        <v>458</v>
      </c>
      <c r="D26" t="s">
        <v>449</v>
      </c>
      <c r="E26">
        <v>17</v>
      </c>
      <c r="F26" s="15">
        <v>169.84138999999999</v>
      </c>
      <c r="G26" s="16">
        <v>1.4199999999999999E-2</v>
      </c>
      <c r="H26" s="17">
        <v>41385</v>
      </c>
    </row>
    <row r="27" spans="1:8" ht="12.75" customHeight="1" x14ac:dyDescent="0.2">
      <c r="A27">
        <v>12</v>
      </c>
      <c r="B27" t="s">
        <v>432</v>
      </c>
      <c r="C27" t="s">
        <v>433</v>
      </c>
      <c r="D27" t="s">
        <v>95</v>
      </c>
      <c r="E27">
        <v>20</v>
      </c>
      <c r="F27" s="15">
        <v>164.946</v>
      </c>
      <c r="G27" s="16">
        <v>1.37E-2</v>
      </c>
      <c r="H27" s="17">
        <v>42093</v>
      </c>
    </row>
    <row r="28" spans="1:8" ht="12.75" customHeight="1" x14ac:dyDescent="0.2">
      <c r="A28">
        <v>13</v>
      </c>
      <c r="B28" t="s">
        <v>459</v>
      </c>
      <c r="C28" t="s">
        <v>460</v>
      </c>
      <c r="D28" t="s">
        <v>450</v>
      </c>
      <c r="E28">
        <v>15</v>
      </c>
      <c r="F28" s="15">
        <v>163.28925000000001</v>
      </c>
      <c r="G28" s="16">
        <v>1.3600000000000001E-2</v>
      </c>
      <c r="H28" s="17">
        <v>42093</v>
      </c>
    </row>
    <row r="29" spans="1:8" ht="12.75" customHeight="1" x14ac:dyDescent="0.2">
      <c r="A29">
        <v>14</v>
      </c>
      <c r="B29" t="s">
        <v>461</v>
      </c>
      <c r="C29" t="s">
        <v>462</v>
      </c>
      <c r="D29" t="s">
        <v>95</v>
      </c>
      <c r="E29">
        <v>10</v>
      </c>
      <c r="F29" s="15">
        <v>100.1908</v>
      </c>
      <c r="G29" s="16">
        <v>8.3000000000000001E-3</v>
      </c>
      <c r="H29" s="17">
        <v>42251</v>
      </c>
    </row>
    <row r="30" spans="1:8" ht="12.75" customHeight="1" x14ac:dyDescent="0.2">
      <c r="B30" s="18" t="s">
        <v>183</v>
      </c>
      <c r="C30" s="18"/>
      <c r="D30" s="18"/>
      <c r="E30" s="18"/>
      <c r="F30" s="19">
        <f>SUM(F20:F29)</f>
        <v>3047.2487399999995</v>
      </c>
      <c r="G30" s="20">
        <f>SUM(G20:G29)</f>
        <v>0.25379999999999997</v>
      </c>
      <c r="H30" s="21"/>
    </row>
    <row r="31" spans="1:8" ht="12.75" customHeight="1" x14ac:dyDescent="0.2">
      <c r="F31" s="15"/>
      <c r="G31" s="16"/>
      <c r="H31" s="17"/>
    </row>
    <row r="32" spans="1:8" ht="12.75" customHeight="1" x14ac:dyDescent="0.2">
      <c r="B32" s="1" t="s">
        <v>593</v>
      </c>
      <c r="C32" s="1"/>
      <c r="F32" s="15"/>
      <c r="G32" s="16"/>
      <c r="H32" s="17"/>
    </row>
    <row r="33" spans="1:8" ht="12.75" customHeight="1" x14ac:dyDescent="0.2">
      <c r="A33">
        <v>15</v>
      </c>
      <c r="B33" t="s">
        <v>463</v>
      </c>
      <c r="C33" t="s">
        <v>464</v>
      </c>
      <c r="D33" t="s">
        <v>405</v>
      </c>
      <c r="E33">
        <v>40</v>
      </c>
      <c r="F33" s="15">
        <v>399.34160000000003</v>
      </c>
      <c r="G33" s="16">
        <v>3.3300000000000003E-2</v>
      </c>
      <c r="H33" s="17">
        <v>41635</v>
      </c>
    </row>
    <row r="34" spans="1:8" ht="12.75" customHeight="1" x14ac:dyDescent="0.2">
      <c r="B34" s="18" t="s">
        <v>183</v>
      </c>
      <c r="C34" s="18"/>
      <c r="D34" s="18"/>
      <c r="E34" s="18"/>
      <c r="F34" s="19">
        <f>SUM(F33:F33)</f>
        <v>399.34160000000003</v>
      </c>
      <c r="G34" s="20">
        <f>SUM(G33:G33)</f>
        <v>3.3300000000000003E-2</v>
      </c>
      <c r="H34" s="21"/>
    </row>
    <row r="35" spans="1:8" ht="12.75" customHeight="1" x14ac:dyDescent="0.2">
      <c r="F35" s="15"/>
      <c r="G35" s="16"/>
      <c r="H35" s="17"/>
    </row>
    <row r="36" spans="1:8" ht="12.75" customHeight="1" x14ac:dyDescent="0.2">
      <c r="B36" s="1" t="s">
        <v>554</v>
      </c>
      <c r="E36" s="37"/>
      <c r="F36" s="15">
        <v>1916.08719</v>
      </c>
      <c r="G36" s="16">
        <v>0.15970000000000001</v>
      </c>
      <c r="H36" s="17"/>
    </row>
    <row r="37" spans="1:8" ht="12.75" customHeight="1" x14ac:dyDescent="0.2">
      <c r="B37" s="18" t="s">
        <v>183</v>
      </c>
      <c r="C37" s="18"/>
      <c r="D37" s="18"/>
      <c r="E37" s="48"/>
      <c r="F37" s="19">
        <f>SUM(F36:F36)</f>
        <v>1916.08719</v>
      </c>
      <c r="G37" s="20">
        <f>SUM(G36:G36)</f>
        <v>0.15970000000000001</v>
      </c>
      <c r="H37" s="21"/>
    </row>
    <row r="38" spans="1:8" ht="12.75" customHeight="1" x14ac:dyDescent="0.2">
      <c r="F38" s="15"/>
      <c r="G38" s="16"/>
      <c r="H38" s="17"/>
    </row>
    <row r="39" spans="1:8" ht="12.75" customHeight="1" x14ac:dyDescent="0.2">
      <c r="B39" s="1" t="s">
        <v>188</v>
      </c>
      <c r="C39" s="1"/>
      <c r="F39" s="15"/>
      <c r="G39" s="16"/>
      <c r="H39" s="17"/>
    </row>
    <row r="40" spans="1:8" ht="12.75" customHeight="1" x14ac:dyDescent="0.2">
      <c r="B40" s="1" t="s">
        <v>189</v>
      </c>
      <c r="C40" s="1"/>
      <c r="F40" s="15">
        <v>1116.5452969999999</v>
      </c>
      <c r="G40" s="16">
        <v>9.2999999999999999E-2</v>
      </c>
      <c r="H40" s="17"/>
    </row>
    <row r="41" spans="1:8" ht="12.75" customHeight="1" x14ac:dyDescent="0.2">
      <c r="B41" s="18" t="s">
        <v>183</v>
      </c>
      <c r="C41" s="18"/>
      <c r="D41" s="18"/>
      <c r="E41" s="18"/>
      <c r="F41" s="19">
        <f>SUM(F40:F40)</f>
        <v>1116.5452969999999</v>
      </c>
      <c r="G41" s="20">
        <f>SUM(G40:G40)</f>
        <v>9.2999999999999999E-2</v>
      </c>
      <c r="H41" s="21"/>
    </row>
    <row r="42" spans="1:8" ht="12.75" customHeight="1" x14ac:dyDescent="0.2">
      <c r="B42" s="22" t="s">
        <v>190</v>
      </c>
      <c r="C42" s="22"/>
      <c r="D42" s="22"/>
      <c r="E42" s="22"/>
      <c r="F42" s="23">
        <f>SUM(F10,F16,F30,F34,F37,F41)</f>
        <v>11999.226907</v>
      </c>
      <c r="G42" s="38">
        <f>SUM(G10,G16,G30,G34,G37,G41)</f>
        <v>1</v>
      </c>
      <c r="H42" s="25"/>
    </row>
    <row r="43" spans="1:8" ht="12.75" customHeight="1" x14ac:dyDescent="0.2"/>
    <row r="44" spans="1:8" ht="12.75" customHeight="1" x14ac:dyDescent="0.2">
      <c r="B44" s="1" t="s">
        <v>191</v>
      </c>
      <c r="C44" s="1"/>
      <c r="F44" s="15"/>
    </row>
    <row r="45" spans="1:8" ht="12.75" customHeight="1" x14ac:dyDescent="0.2">
      <c r="B45" s="1" t="s">
        <v>575</v>
      </c>
      <c r="C45" s="1"/>
    </row>
    <row r="46" spans="1:8" ht="12.75" customHeight="1" x14ac:dyDescent="0.2">
      <c r="B46" s="1"/>
      <c r="C46" s="1"/>
    </row>
    <row r="47" spans="1:8" ht="12.75" customHeight="1" x14ac:dyDescent="0.2">
      <c r="B47" s="1"/>
      <c r="C47" s="1"/>
    </row>
    <row r="48" spans="1:8" ht="12.75" customHeight="1" x14ac:dyDescent="0.2">
      <c r="B48" s="1"/>
      <c r="C48" s="1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defaultColWidth="9.140625" defaultRowHeight="12.75" x14ac:dyDescent="0.2"/>
  <cols>
    <col min="1" max="1" width="7.5703125" customWidth="1"/>
    <col min="2" max="2" width="53.42578125" customWidth="1"/>
    <col min="3" max="3" width="16.28515625" customWidth="1"/>
    <col min="4" max="4" width="15.5703125" customWidth="1"/>
    <col min="5" max="5" width="13.42578125" customWidth="1"/>
    <col min="6" max="6" width="23.5703125" customWidth="1"/>
    <col min="7" max="7" width="15.140625" customWidth="1"/>
    <col min="8" max="8" width="13" customWidth="1"/>
    <col min="9" max="9" width="14.5703125" style="28" customWidth="1"/>
  </cols>
  <sheetData>
    <row r="1" spans="1:9" ht="18.75" x14ac:dyDescent="0.2">
      <c r="A1" s="3"/>
      <c r="B1" s="55" t="s">
        <v>465</v>
      </c>
      <c r="C1" s="55"/>
      <c r="D1" s="55"/>
      <c r="E1" s="55"/>
      <c r="F1" s="55"/>
      <c r="G1" s="55"/>
      <c r="H1" s="26"/>
    </row>
    <row r="2" spans="1:9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9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9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  <c r="I4" s="29"/>
    </row>
    <row r="5" spans="1:9" ht="12.75" customHeight="1" x14ac:dyDescent="0.2">
      <c r="F5" s="15"/>
      <c r="G5" s="16"/>
      <c r="H5" s="17"/>
    </row>
    <row r="6" spans="1:9" ht="12.75" customHeight="1" x14ac:dyDescent="0.2">
      <c r="F6" s="15"/>
      <c r="G6" s="16"/>
      <c r="H6" s="17"/>
    </row>
    <row r="7" spans="1:9" ht="12.75" customHeight="1" x14ac:dyDescent="0.2">
      <c r="B7" s="1" t="s">
        <v>184</v>
      </c>
      <c r="C7" s="1"/>
      <c r="F7" s="15"/>
      <c r="G7" s="16"/>
      <c r="H7" s="17"/>
    </row>
    <row r="8" spans="1:9" ht="12.75" customHeight="1" x14ac:dyDescent="0.2">
      <c r="B8" s="1" t="s">
        <v>388</v>
      </c>
      <c r="C8" s="1"/>
      <c r="F8" s="15"/>
      <c r="G8" s="16"/>
      <c r="H8" s="17"/>
    </row>
    <row r="9" spans="1:9" ht="12.75" customHeight="1" x14ac:dyDescent="0.2">
      <c r="A9">
        <v>1</v>
      </c>
      <c r="B9" t="s">
        <v>321</v>
      </c>
      <c r="C9" t="s">
        <v>466</v>
      </c>
      <c r="D9" t="s">
        <v>386</v>
      </c>
      <c r="E9">
        <v>600</v>
      </c>
      <c r="F9" s="15">
        <v>581.70180000000005</v>
      </c>
      <c r="G9" s="16">
        <v>0.43719999999999998</v>
      </c>
      <c r="H9" s="17">
        <v>41452</v>
      </c>
    </row>
    <row r="10" spans="1:9" ht="12.75" customHeight="1" x14ac:dyDescent="0.2">
      <c r="A10">
        <v>2</v>
      </c>
      <c r="B10" t="s">
        <v>12</v>
      </c>
      <c r="C10" t="s">
        <v>467</v>
      </c>
      <c r="D10" t="s">
        <v>386</v>
      </c>
      <c r="E10">
        <v>430</v>
      </c>
      <c r="F10" s="15">
        <v>416.89747</v>
      </c>
      <c r="G10" s="16">
        <v>0.31329999999999997</v>
      </c>
      <c r="H10" s="17">
        <v>41453</v>
      </c>
    </row>
    <row r="11" spans="1:9" ht="12.75" customHeight="1" x14ac:dyDescent="0.2">
      <c r="B11" s="18" t="s">
        <v>183</v>
      </c>
      <c r="C11" s="18"/>
      <c r="D11" s="18"/>
      <c r="E11" s="18"/>
      <c r="F11" s="19">
        <f>SUM(F9:F10)</f>
        <v>998.59927000000005</v>
      </c>
      <c r="G11" s="20">
        <f>SUM(G9:G10)</f>
        <v>0.75049999999999994</v>
      </c>
      <c r="H11" s="21"/>
      <c r="I11" s="30"/>
    </row>
    <row r="12" spans="1:9" ht="12.75" customHeight="1" x14ac:dyDescent="0.2">
      <c r="F12" s="15"/>
      <c r="G12" s="16"/>
      <c r="H12" s="17"/>
    </row>
    <row r="13" spans="1:9" ht="12.75" customHeight="1" x14ac:dyDescent="0.2">
      <c r="B13" s="1" t="s">
        <v>185</v>
      </c>
      <c r="C13" s="1"/>
      <c r="F13" s="15"/>
      <c r="G13" s="16"/>
      <c r="H13" s="17"/>
    </row>
    <row r="14" spans="1:9" ht="12.75" customHeight="1" x14ac:dyDescent="0.2">
      <c r="B14" s="1" t="s">
        <v>572</v>
      </c>
      <c r="C14" s="1"/>
      <c r="F14" s="15"/>
      <c r="G14" s="16"/>
      <c r="H14" s="17"/>
      <c r="I14" s="30"/>
    </row>
    <row r="15" spans="1:9" ht="12.75" customHeight="1" x14ac:dyDescent="0.2">
      <c r="A15">
        <v>3</v>
      </c>
      <c r="B15" t="s">
        <v>457</v>
      </c>
      <c r="C15" t="s">
        <v>458</v>
      </c>
      <c r="D15" t="s">
        <v>449</v>
      </c>
      <c r="E15">
        <v>33</v>
      </c>
      <c r="F15" s="15">
        <v>329.69211000000001</v>
      </c>
      <c r="G15" s="16">
        <v>0.24780000000000002</v>
      </c>
      <c r="H15" s="17">
        <v>41385</v>
      </c>
    </row>
    <row r="16" spans="1:9" ht="12.75" customHeight="1" x14ac:dyDescent="0.2">
      <c r="B16" s="18" t="s">
        <v>183</v>
      </c>
      <c r="C16" s="18"/>
      <c r="D16" s="18"/>
      <c r="E16" s="18"/>
      <c r="F16" s="19">
        <f>SUM(F15:F15)</f>
        <v>329.69211000000001</v>
      </c>
      <c r="G16" s="20">
        <f>SUM(G15:G15)</f>
        <v>0.24780000000000002</v>
      </c>
      <c r="H16" s="21"/>
    </row>
    <row r="17" spans="2:9" ht="12.75" customHeight="1" x14ac:dyDescent="0.2">
      <c r="F17" s="15"/>
      <c r="G17" s="16"/>
      <c r="H17" s="17"/>
    </row>
    <row r="18" spans="2:9" ht="12.75" customHeight="1" x14ac:dyDescent="0.2">
      <c r="B18" s="1" t="s">
        <v>554</v>
      </c>
      <c r="E18" s="37"/>
      <c r="F18" s="15">
        <v>3.0612400000000002</v>
      </c>
      <c r="G18" s="16">
        <v>2.3007407165457059E-3</v>
      </c>
      <c r="H18" s="17"/>
    </row>
    <row r="19" spans="2:9" ht="12.75" customHeight="1" x14ac:dyDescent="0.2">
      <c r="B19" s="18" t="s">
        <v>183</v>
      </c>
      <c r="C19" s="18"/>
      <c r="D19" s="18"/>
      <c r="E19" s="48"/>
      <c r="F19" s="19">
        <f>SUM(F18:F18)</f>
        <v>3.0612400000000002</v>
      </c>
      <c r="G19" s="20">
        <f>SUM(G18:G18)</f>
        <v>2.3007407165457059E-3</v>
      </c>
      <c r="H19" s="21"/>
    </row>
    <row r="20" spans="2:9" ht="12.75" customHeight="1" x14ac:dyDescent="0.2">
      <c r="F20" s="15"/>
      <c r="G20" s="16"/>
      <c r="H20" s="17"/>
    </row>
    <row r="21" spans="2:9" ht="12.75" customHeight="1" x14ac:dyDescent="0.2">
      <c r="B21" s="1" t="s">
        <v>188</v>
      </c>
      <c r="C21" s="1"/>
      <c r="F21" s="15"/>
      <c r="G21" s="16"/>
      <c r="H21" s="17"/>
    </row>
    <row r="22" spans="2:9" ht="12.75" customHeight="1" x14ac:dyDescent="0.2">
      <c r="B22" s="1" t="s">
        <v>189</v>
      </c>
      <c r="C22" s="1"/>
      <c r="F22" s="15">
        <v>-0.8072099999998863</v>
      </c>
      <c r="G22" s="16">
        <v>-6.0667602468365671E-4</v>
      </c>
      <c r="H22" s="17"/>
      <c r="I22" s="30"/>
    </row>
    <row r="23" spans="2:9" ht="12.75" customHeight="1" x14ac:dyDescent="0.2">
      <c r="B23" s="18" t="s">
        <v>183</v>
      </c>
      <c r="C23" s="18"/>
      <c r="D23" s="18"/>
      <c r="E23" s="18"/>
      <c r="F23" s="19">
        <f>SUM(F22:F22)</f>
        <v>-0.8072099999998863</v>
      </c>
      <c r="G23" s="20">
        <f>SUM(G22:G22)</f>
        <v>-6.0667602468365671E-4</v>
      </c>
      <c r="H23" s="21"/>
    </row>
    <row r="24" spans="2:9" ht="12.75" customHeight="1" x14ac:dyDescent="0.2">
      <c r="B24" s="22" t="s">
        <v>190</v>
      </c>
      <c r="C24" s="22"/>
      <c r="D24" s="22"/>
      <c r="E24" s="22"/>
      <c r="F24" s="23">
        <f>SUM(F11,F16,F19,F23)</f>
        <v>1330.5454100000002</v>
      </c>
      <c r="G24" s="38">
        <f>SUM(G11,G16,G19,G23)</f>
        <v>0.99999406469186192</v>
      </c>
      <c r="H24" s="25"/>
    </row>
    <row r="25" spans="2:9" ht="12.75" customHeight="1" x14ac:dyDescent="0.2"/>
    <row r="26" spans="2:9" ht="12.75" customHeight="1" x14ac:dyDescent="0.2">
      <c r="B26" s="1" t="s">
        <v>191</v>
      </c>
      <c r="C26" s="1"/>
      <c r="F26" s="15"/>
      <c r="I26" s="30"/>
    </row>
    <row r="27" spans="2:9" ht="12.75" customHeight="1" x14ac:dyDescent="0.2">
      <c r="B27" s="1" t="s">
        <v>575</v>
      </c>
      <c r="C27" s="1"/>
      <c r="I27" s="31"/>
    </row>
    <row r="28" spans="2:9" ht="12.75" customHeight="1" x14ac:dyDescent="0.2">
      <c r="B28" s="1"/>
      <c r="C28" s="1"/>
    </row>
    <row r="29" spans="2:9" ht="12.75" customHeight="1" x14ac:dyDescent="0.2">
      <c r="B29" s="1"/>
      <c r="C29" s="1"/>
    </row>
    <row r="30" spans="2:9" ht="12.75" customHeight="1" x14ac:dyDescent="0.2">
      <c r="B30" s="1"/>
      <c r="C30" s="1"/>
    </row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48.5703125" customWidth="1"/>
    <col min="3" max="3" width="17.7109375" customWidth="1"/>
    <col min="4" max="4" width="15.5703125" customWidth="1"/>
    <col min="5" max="5" width="16.42578125" style="37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468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50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50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51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388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467</v>
      </c>
      <c r="D9" t="s">
        <v>386</v>
      </c>
      <c r="E9" s="37">
        <v>170</v>
      </c>
      <c r="F9" s="15">
        <v>164.81993</v>
      </c>
      <c r="G9" s="16">
        <v>9.0000000000000011E-3</v>
      </c>
      <c r="H9" s="17">
        <v>41453</v>
      </c>
    </row>
    <row r="10" spans="1:8" ht="12.75" customHeight="1" x14ac:dyDescent="0.2">
      <c r="B10" s="18" t="s">
        <v>183</v>
      </c>
      <c r="C10" s="18"/>
      <c r="D10" s="18"/>
      <c r="E10" s="48"/>
      <c r="F10" s="19">
        <f>SUM(F9:F9)</f>
        <v>164.81993</v>
      </c>
      <c r="G10" s="20">
        <f>SUM(G9:G9)</f>
        <v>9.0000000000000011E-3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391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394</v>
      </c>
      <c r="C13" t="s">
        <v>422</v>
      </c>
      <c r="D13" t="s">
        <v>386</v>
      </c>
      <c r="E13" s="37">
        <v>120</v>
      </c>
      <c r="F13" s="15">
        <v>578.20140000000004</v>
      </c>
      <c r="G13" s="16">
        <v>3.1600000000000003E-2</v>
      </c>
      <c r="H13" s="17">
        <v>41457</v>
      </c>
    </row>
    <row r="14" spans="1:8" ht="12.75" customHeight="1" x14ac:dyDescent="0.2">
      <c r="B14" s="18" t="s">
        <v>183</v>
      </c>
      <c r="C14" s="18"/>
      <c r="D14" s="18"/>
      <c r="E14" s="48"/>
      <c r="F14" s="19">
        <f>SUM(F13:F13)</f>
        <v>578.20140000000004</v>
      </c>
      <c r="G14" s="20">
        <f>SUM(G13:G13)</f>
        <v>3.1600000000000003E-2</v>
      </c>
      <c r="H14" s="21"/>
    </row>
    <row r="15" spans="1:8" ht="12.75" customHeight="1" x14ac:dyDescent="0.2">
      <c r="F15" s="15"/>
      <c r="G15" s="16"/>
      <c r="H15" s="17"/>
    </row>
    <row r="16" spans="1:8" ht="12.75" customHeight="1" x14ac:dyDescent="0.2">
      <c r="B16" s="1" t="s">
        <v>425</v>
      </c>
      <c r="C16" s="1"/>
      <c r="F16" s="15"/>
      <c r="G16" s="16"/>
      <c r="H16" s="17"/>
    </row>
    <row r="17" spans="1:8" ht="12.75" customHeight="1" x14ac:dyDescent="0.2">
      <c r="A17">
        <v>3</v>
      </c>
      <c r="B17" t="s">
        <v>426</v>
      </c>
      <c r="C17" t="s">
        <v>589</v>
      </c>
      <c r="D17" t="s">
        <v>406</v>
      </c>
      <c r="E17" s="37">
        <v>40000</v>
      </c>
      <c r="F17" s="15">
        <v>39.76352</v>
      </c>
      <c r="G17" s="16">
        <v>2.2000000000000001E-3</v>
      </c>
      <c r="H17" s="17">
        <v>41361</v>
      </c>
    </row>
    <row r="18" spans="1:8" ht="12.75" customHeight="1" x14ac:dyDescent="0.2">
      <c r="B18" s="18" t="s">
        <v>183</v>
      </c>
      <c r="C18" s="18"/>
      <c r="D18" s="18"/>
      <c r="E18" s="48"/>
      <c r="F18" s="19">
        <f>SUM(F17:F17)</f>
        <v>39.76352</v>
      </c>
      <c r="G18" s="20">
        <f>SUM(G17:G17)</f>
        <v>2.2000000000000001E-3</v>
      </c>
      <c r="H18" s="21"/>
    </row>
    <row r="19" spans="1:8" ht="12.75" customHeight="1" x14ac:dyDescent="0.2">
      <c r="F19" s="15"/>
      <c r="G19" s="16"/>
      <c r="H19" s="17"/>
    </row>
    <row r="20" spans="1:8" ht="12.75" customHeight="1" x14ac:dyDescent="0.2">
      <c r="B20" s="1" t="s">
        <v>441</v>
      </c>
      <c r="C20" s="1"/>
      <c r="F20" s="15"/>
      <c r="G20" s="16"/>
      <c r="H20" s="17"/>
    </row>
    <row r="21" spans="1:8" ht="12.75" customHeight="1" x14ac:dyDescent="0.2">
      <c r="A21">
        <v>4</v>
      </c>
      <c r="B21" t="s">
        <v>470</v>
      </c>
      <c r="C21" t="s">
        <v>471</v>
      </c>
      <c r="D21" t="s">
        <v>406</v>
      </c>
      <c r="E21" s="37">
        <v>1500000</v>
      </c>
      <c r="F21" s="15">
        <v>1510.2</v>
      </c>
      <c r="G21" s="16">
        <v>8.2500000000000004E-2</v>
      </c>
      <c r="H21" s="17">
        <v>42919</v>
      </c>
    </row>
    <row r="22" spans="1:8" ht="12.75" customHeight="1" x14ac:dyDescent="0.2">
      <c r="B22" s="18" t="s">
        <v>183</v>
      </c>
      <c r="C22" s="18"/>
      <c r="D22" s="18"/>
      <c r="E22" s="48"/>
      <c r="F22" s="19">
        <f>SUM(F21:F21)</f>
        <v>1510.2</v>
      </c>
      <c r="G22" s="20">
        <f>SUM(G21:G21)</f>
        <v>8.2500000000000004E-2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185</v>
      </c>
      <c r="C24" s="1"/>
      <c r="F24" s="15"/>
      <c r="G24" s="16"/>
      <c r="H24" s="17"/>
    </row>
    <row r="25" spans="1:8" ht="12.75" customHeight="1" x14ac:dyDescent="0.2">
      <c r="B25" s="1" t="s">
        <v>572</v>
      </c>
      <c r="C25" s="1"/>
      <c r="F25" s="15"/>
      <c r="G25" s="16"/>
      <c r="H25" s="17"/>
    </row>
    <row r="26" spans="1:8" ht="12.75" customHeight="1" x14ac:dyDescent="0.2">
      <c r="A26">
        <v>5</v>
      </c>
      <c r="B26" t="s">
        <v>459</v>
      </c>
      <c r="C26" t="s">
        <v>460</v>
      </c>
      <c r="D26" t="s">
        <v>450</v>
      </c>
      <c r="E26" s="37">
        <v>125</v>
      </c>
      <c r="F26" s="15">
        <v>1360.7437500000001</v>
      </c>
      <c r="G26" s="16">
        <v>7.4400000000000008E-2</v>
      </c>
      <c r="H26" s="17">
        <v>42093</v>
      </c>
    </row>
    <row r="27" spans="1:8" ht="12.75" customHeight="1" x14ac:dyDescent="0.2">
      <c r="A27">
        <v>6</v>
      </c>
      <c r="B27" t="s">
        <v>396</v>
      </c>
      <c r="C27" t="s">
        <v>397</v>
      </c>
      <c r="D27" t="s">
        <v>95</v>
      </c>
      <c r="E27" s="37">
        <v>100</v>
      </c>
      <c r="F27" s="15">
        <v>1073.8689999999999</v>
      </c>
      <c r="G27" s="16">
        <v>5.8700000000000002E-2</v>
      </c>
      <c r="H27" s="17">
        <v>42185</v>
      </c>
    </row>
    <row r="28" spans="1:8" ht="12.75" customHeight="1" x14ac:dyDescent="0.2">
      <c r="A28">
        <v>7</v>
      </c>
      <c r="B28" t="s">
        <v>472</v>
      </c>
      <c r="C28" t="s">
        <v>473</v>
      </c>
      <c r="D28" t="s">
        <v>430</v>
      </c>
      <c r="E28" s="37">
        <v>100</v>
      </c>
      <c r="F28" s="15">
        <v>1014.293</v>
      </c>
      <c r="G28" s="16">
        <v>5.5399999999999998E-2</v>
      </c>
      <c r="H28" s="17">
        <v>42592</v>
      </c>
    </row>
    <row r="29" spans="1:8" ht="12.75" customHeight="1" x14ac:dyDescent="0.2">
      <c r="A29">
        <v>8</v>
      </c>
      <c r="B29" t="s">
        <v>474</v>
      </c>
      <c r="C29" t="s">
        <v>475</v>
      </c>
      <c r="D29" t="s">
        <v>430</v>
      </c>
      <c r="E29" s="37">
        <v>100</v>
      </c>
      <c r="F29" s="15">
        <v>1012.986</v>
      </c>
      <c r="G29" s="16">
        <v>5.5399999999999998E-2</v>
      </c>
      <c r="H29" s="17">
        <v>42570</v>
      </c>
    </row>
    <row r="30" spans="1:8" ht="12.75" customHeight="1" x14ac:dyDescent="0.2">
      <c r="A30">
        <v>9</v>
      </c>
      <c r="B30" t="s">
        <v>476</v>
      </c>
      <c r="C30" t="s">
        <v>477</v>
      </c>
      <c r="D30" t="s">
        <v>431</v>
      </c>
      <c r="E30" s="37">
        <v>100</v>
      </c>
      <c r="F30" s="15">
        <v>1000.691</v>
      </c>
      <c r="G30" s="16">
        <v>5.4699999999999999E-2</v>
      </c>
      <c r="H30" s="17">
        <v>41880</v>
      </c>
    </row>
    <row r="31" spans="1:8" ht="12.75" customHeight="1" x14ac:dyDescent="0.2">
      <c r="A31">
        <v>10</v>
      </c>
      <c r="B31" t="s">
        <v>478</v>
      </c>
      <c r="C31" t="s">
        <v>479</v>
      </c>
      <c r="D31" t="s">
        <v>430</v>
      </c>
      <c r="E31" s="37">
        <v>100</v>
      </c>
      <c r="F31" s="15">
        <v>998.149</v>
      </c>
      <c r="G31" s="16">
        <v>5.45E-2</v>
      </c>
      <c r="H31" s="17">
        <v>43150</v>
      </c>
    </row>
    <row r="32" spans="1:8" ht="12.75" customHeight="1" x14ac:dyDescent="0.2">
      <c r="A32">
        <v>11</v>
      </c>
      <c r="B32" t="s">
        <v>432</v>
      </c>
      <c r="C32" t="s">
        <v>433</v>
      </c>
      <c r="D32" t="s">
        <v>95</v>
      </c>
      <c r="E32" s="37">
        <v>110</v>
      </c>
      <c r="F32" s="15">
        <v>907.20299999999997</v>
      </c>
      <c r="G32" s="16">
        <v>4.9599999999999998E-2</v>
      </c>
      <c r="H32" s="17">
        <v>42093</v>
      </c>
    </row>
    <row r="33" spans="1:8" ht="12.75" customHeight="1" x14ac:dyDescent="0.2">
      <c r="A33">
        <v>12</v>
      </c>
      <c r="B33" t="s">
        <v>453</v>
      </c>
      <c r="C33" t="s">
        <v>454</v>
      </c>
      <c r="D33" t="s">
        <v>430</v>
      </c>
      <c r="E33" s="37">
        <v>70</v>
      </c>
      <c r="F33" s="15">
        <v>703.11220000000003</v>
      </c>
      <c r="G33" s="16">
        <v>3.8399999999999997E-2</v>
      </c>
      <c r="H33" s="17">
        <v>41984</v>
      </c>
    </row>
    <row r="34" spans="1:8" ht="12.75" customHeight="1" x14ac:dyDescent="0.2">
      <c r="A34">
        <v>13</v>
      </c>
      <c r="B34" t="s">
        <v>480</v>
      </c>
      <c r="C34" t="s">
        <v>481</v>
      </c>
      <c r="D34" t="s">
        <v>449</v>
      </c>
      <c r="E34" s="37">
        <v>50</v>
      </c>
      <c r="F34" s="15">
        <v>513.10500000000002</v>
      </c>
      <c r="G34" s="16">
        <v>2.7999999999999997E-2</v>
      </c>
      <c r="H34" s="17">
        <v>44727</v>
      </c>
    </row>
    <row r="35" spans="1:8" ht="12.75" customHeight="1" x14ac:dyDescent="0.2">
      <c r="A35">
        <v>14</v>
      </c>
      <c r="B35" t="s">
        <v>482</v>
      </c>
      <c r="C35" t="s">
        <v>483</v>
      </c>
      <c r="D35" t="s">
        <v>430</v>
      </c>
      <c r="E35" s="37">
        <v>50</v>
      </c>
      <c r="F35" s="15">
        <v>507.91050000000001</v>
      </c>
      <c r="G35" s="16">
        <v>2.7799999999999998E-2</v>
      </c>
      <c r="H35" s="17">
        <v>44774</v>
      </c>
    </row>
    <row r="36" spans="1:8" ht="12.75" customHeight="1" x14ac:dyDescent="0.2">
      <c r="A36">
        <v>15</v>
      </c>
      <c r="B36" t="s">
        <v>484</v>
      </c>
      <c r="C36" t="s">
        <v>485</v>
      </c>
      <c r="D36" t="s">
        <v>95</v>
      </c>
      <c r="E36" s="37">
        <v>50</v>
      </c>
      <c r="F36" s="15">
        <v>501.01150000000001</v>
      </c>
      <c r="G36" s="16">
        <v>2.7400000000000001E-2</v>
      </c>
      <c r="H36" s="17">
        <v>41879</v>
      </c>
    </row>
    <row r="37" spans="1:8" ht="12.75" customHeight="1" x14ac:dyDescent="0.2">
      <c r="A37">
        <v>16</v>
      </c>
      <c r="B37" t="s">
        <v>486</v>
      </c>
      <c r="C37" t="s">
        <v>487</v>
      </c>
      <c r="D37" t="s">
        <v>430</v>
      </c>
      <c r="E37" s="37">
        <v>50</v>
      </c>
      <c r="F37" s="15">
        <v>499.07499999999999</v>
      </c>
      <c r="G37" s="16">
        <v>2.7300000000000001E-2</v>
      </c>
      <c r="H37" s="17">
        <v>41973</v>
      </c>
    </row>
    <row r="38" spans="1:8" ht="12.75" customHeight="1" x14ac:dyDescent="0.2">
      <c r="A38">
        <v>17</v>
      </c>
      <c r="B38" t="s">
        <v>455</v>
      </c>
      <c r="C38" t="s">
        <v>456</v>
      </c>
      <c r="D38" t="s">
        <v>431</v>
      </c>
      <c r="E38" s="37">
        <v>25</v>
      </c>
      <c r="F38" s="15">
        <v>253.14699999999999</v>
      </c>
      <c r="G38" s="16">
        <v>1.38E-2</v>
      </c>
      <c r="H38" s="17">
        <v>42437</v>
      </c>
    </row>
    <row r="39" spans="1:8" ht="12.75" customHeight="1" x14ac:dyDescent="0.2">
      <c r="A39">
        <v>18</v>
      </c>
      <c r="B39" t="s">
        <v>488</v>
      </c>
      <c r="C39" t="s">
        <v>489</v>
      </c>
      <c r="D39" t="s">
        <v>430</v>
      </c>
      <c r="E39" s="37">
        <v>5</v>
      </c>
      <c r="F39" s="15">
        <v>49.816000000000003</v>
      </c>
      <c r="G39" s="16">
        <v>2.7000000000000001E-3</v>
      </c>
      <c r="H39" s="17">
        <v>43110</v>
      </c>
    </row>
    <row r="40" spans="1:8" ht="12.75" customHeight="1" x14ac:dyDescent="0.2">
      <c r="A40">
        <v>19</v>
      </c>
      <c r="B40" t="s">
        <v>490</v>
      </c>
      <c r="C40" t="s">
        <v>491</v>
      </c>
      <c r="D40" t="s">
        <v>430</v>
      </c>
      <c r="E40" s="37">
        <v>5</v>
      </c>
      <c r="F40" s="15">
        <v>49.601599999999998</v>
      </c>
      <c r="G40" s="16">
        <v>2.7000000000000001E-3</v>
      </c>
      <c r="H40" s="17">
        <v>42255</v>
      </c>
    </row>
    <row r="41" spans="1:8" ht="12.75" customHeight="1" x14ac:dyDescent="0.2">
      <c r="A41">
        <v>20</v>
      </c>
      <c r="B41" t="s">
        <v>434</v>
      </c>
      <c r="C41" t="s">
        <v>435</v>
      </c>
      <c r="D41" t="s">
        <v>430</v>
      </c>
      <c r="E41" s="37">
        <v>2</v>
      </c>
      <c r="F41" s="15">
        <v>20.105540000000001</v>
      </c>
      <c r="G41" s="16">
        <v>1.1000000000000001E-3</v>
      </c>
      <c r="H41" s="17">
        <v>42160</v>
      </c>
    </row>
    <row r="42" spans="1:8" ht="12.75" customHeight="1" x14ac:dyDescent="0.2">
      <c r="B42" s="18" t="s">
        <v>183</v>
      </c>
      <c r="C42" s="18"/>
      <c r="D42" s="18"/>
      <c r="E42" s="48"/>
      <c r="F42" s="19">
        <f>SUM(F26:F41)</f>
        <v>10464.819090000003</v>
      </c>
      <c r="G42" s="20">
        <f>SUM(G26:G41)</f>
        <v>0.57190000000000007</v>
      </c>
      <c r="H42" s="21"/>
    </row>
    <row r="43" spans="1:8" ht="12.75" customHeight="1" x14ac:dyDescent="0.2">
      <c r="F43" s="15"/>
      <c r="G43" s="16"/>
      <c r="H43" s="17"/>
    </row>
    <row r="44" spans="1:8" ht="12.75" customHeight="1" x14ac:dyDescent="0.2">
      <c r="B44" s="1" t="s">
        <v>593</v>
      </c>
      <c r="C44" s="1"/>
      <c r="F44" s="15"/>
      <c r="G44" s="16"/>
      <c r="H44" s="17"/>
    </row>
    <row r="45" spans="1:8" ht="12.75" customHeight="1" x14ac:dyDescent="0.2">
      <c r="A45">
        <v>21</v>
      </c>
      <c r="B45" t="s">
        <v>427</v>
      </c>
      <c r="C45" t="s">
        <v>428</v>
      </c>
      <c r="D45" t="s">
        <v>405</v>
      </c>
      <c r="E45" s="37">
        <v>200</v>
      </c>
      <c r="F45" s="15">
        <v>1993.9680000000001</v>
      </c>
      <c r="G45" s="16">
        <v>0.109</v>
      </c>
      <c r="H45" s="17">
        <v>41850</v>
      </c>
    </row>
    <row r="46" spans="1:8" ht="12.75" customHeight="1" x14ac:dyDescent="0.2">
      <c r="A46">
        <v>22</v>
      </c>
      <c r="B46" t="s">
        <v>492</v>
      </c>
      <c r="C46" t="s">
        <v>493</v>
      </c>
      <c r="D46" t="s">
        <v>431</v>
      </c>
      <c r="E46" s="37">
        <v>50</v>
      </c>
      <c r="F46" s="15">
        <v>509.72300000000001</v>
      </c>
      <c r="G46" s="16">
        <v>2.7900000000000001E-2</v>
      </c>
      <c r="H46" s="17">
        <v>42933</v>
      </c>
    </row>
    <row r="47" spans="1:8" ht="12.75" customHeight="1" x14ac:dyDescent="0.2">
      <c r="A47">
        <v>23</v>
      </c>
      <c r="B47" t="s">
        <v>463</v>
      </c>
      <c r="C47" t="s">
        <v>464</v>
      </c>
      <c r="D47" t="s">
        <v>405</v>
      </c>
      <c r="E47" s="37">
        <v>50</v>
      </c>
      <c r="F47" s="15">
        <v>499.17700000000002</v>
      </c>
      <c r="G47" s="16">
        <v>2.7300000000000001E-2</v>
      </c>
      <c r="H47" s="17">
        <v>41635</v>
      </c>
    </row>
    <row r="48" spans="1:8" ht="12.75" customHeight="1" x14ac:dyDescent="0.2">
      <c r="A48">
        <v>24</v>
      </c>
      <c r="B48" t="s">
        <v>494</v>
      </c>
      <c r="C48" t="s">
        <v>495</v>
      </c>
      <c r="D48" t="s">
        <v>469</v>
      </c>
      <c r="E48" s="37">
        <v>50</v>
      </c>
      <c r="F48" s="15">
        <v>499.0265</v>
      </c>
      <c r="G48" s="16">
        <v>2.7300000000000001E-2</v>
      </c>
      <c r="H48" s="17">
        <v>41845</v>
      </c>
    </row>
    <row r="49" spans="2:8" ht="12.75" customHeight="1" x14ac:dyDescent="0.2">
      <c r="B49" s="18" t="s">
        <v>183</v>
      </c>
      <c r="C49" s="18"/>
      <c r="D49" s="18"/>
      <c r="E49" s="48"/>
      <c r="F49" s="19">
        <f>SUM(F45:F48)</f>
        <v>3501.8945000000003</v>
      </c>
      <c r="G49" s="20">
        <f>SUM(G45:G48)</f>
        <v>0.19149999999999998</v>
      </c>
      <c r="H49" s="21"/>
    </row>
    <row r="50" spans="2:8" ht="12.75" customHeight="1" x14ac:dyDescent="0.2">
      <c r="F50" s="15"/>
      <c r="G50" s="16"/>
      <c r="H50" s="17"/>
    </row>
    <row r="51" spans="2:8" ht="12.75" customHeight="1" x14ac:dyDescent="0.2">
      <c r="B51" s="1" t="s">
        <v>554</v>
      </c>
      <c r="F51" s="15">
        <v>2089.3577399999999</v>
      </c>
      <c r="G51" s="16">
        <v>0.1142</v>
      </c>
      <c r="H51" s="17"/>
    </row>
    <row r="52" spans="2:8" ht="12.75" customHeight="1" x14ac:dyDescent="0.2">
      <c r="B52" s="18" t="s">
        <v>183</v>
      </c>
      <c r="C52" s="18"/>
      <c r="D52" s="18"/>
      <c r="E52" s="48"/>
      <c r="F52" s="19">
        <f>SUM(F51:F51)</f>
        <v>2089.3577399999999</v>
      </c>
      <c r="G52" s="20">
        <f>SUM(G51:G51)</f>
        <v>0.1142</v>
      </c>
      <c r="H52" s="21"/>
    </row>
    <row r="53" spans="2:8" ht="12.75" customHeight="1" x14ac:dyDescent="0.2">
      <c r="F53" s="15"/>
      <c r="G53" s="16"/>
      <c r="H53" s="17"/>
    </row>
    <row r="54" spans="2:8" ht="12.75" customHeight="1" x14ac:dyDescent="0.2">
      <c r="B54" s="1" t="s">
        <v>188</v>
      </c>
      <c r="C54" s="1"/>
      <c r="F54" s="15"/>
      <c r="G54" s="16"/>
      <c r="H54" s="17"/>
    </row>
    <row r="55" spans="2:8" ht="12.75" customHeight="1" x14ac:dyDescent="0.2">
      <c r="B55" s="1" t="s">
        <v>189</v>
      </c>
      <c r="C55" s="1"/>
      <c r="F55" s="15">
        <v>-48.342425000006642</v>
      </c>
      <c r="G55" s="16">
        <v>-2.8999999999999998E-3</v>
      </c>
      <c r="H55" s="17"/>
    </row>
    <row r="56" spans="2:8" ht="12.75" customHeight="1" x14ac:dyDescent="0.2">
      <c r="B56" s="18" t="s">
        <v>183</v>
      </c>
      <c r="C56" s="18"/>
      <c r="D56" s="18"/>
      <c r="E56" s="48"/>
      <c r="F56" s="19">
        <f>SUM(F55:F55)</f>
        <v>-48.342425000006642</v>
      </c>
      <c r="G56" s="20">
        <f>SUM(G55:G55)</f>
        <v>-2.8999999999999998E-3</v>
      </c>
      <c r="H56" s="21"/>
    </row>
    <row r="57" spans="2:8" ht="12.75" customHeight="1" x14ac:dyDescent="0.2">
      <c r="B57" s="22" t="s">
        <v>190</v>
      </c>
      <c r="C57" s="22"/>
      <c r="D57" s="22"/>
      <c r="E57" s="52"/>
      <c r="F57" s="23">
        <f>SUM(F10,F14,F18,F22,F42,F49,F52,F56)</f>
        <v>18300.713754999997</v>
      </c>
      <c r="G57" s="38">
        <f>SUM(G10,G14,G18,G22,G42,G49,G52,G56)</f>
        <v>1.0000000000000002</v>
      </c>
      <c r="H57" s="25"/>
    </row>
    <row r="58" spans="2:8" ht="12.75" customHeight="1" x14ac:dyDescent="0.2"/>
    <row r="59" spans="2:8" ht="12.75" customHeight="1" x14ac:dyDescent="0.2">
      <c r="B59" s="1" t="s">
        <v>191</v>
      </c>
      <c r="C59" s="1"/>
      <c r="F59" s="15"/>
    </row>
    <row r="60" spans="2:8" ht="12.75" customHeight="1" x14ac:dyDescent="0.2">
      <c r="B60" s="1" t="s">
        <v>575</v>
      </c>
      <c r="C60" s="1"/>
    </row>
    <row r="61" spans="2:8" ht="12.75" customHeight="1" x14ac:dyDescent="0.2">
      <c r="B61" s="1"/>
      <c r="C61" s="1"/>
    </row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/>
  </sheetViews>
  <sheetFormatPr defaultColWidth="9.140625" defaultRowHeight="12.75" x14ac:dyDescent="0.2"/>
  <cols>
    <col min="1" max="1" width="7.5703125" customWidth="1"/>
    <col min="2" max="2" width="48.7109375" customWidth="1"/>
    <col min="3" max="3" width="17.7109375" customWidth="1"/>
    <col min="4" max="4" width="22.42578125" customWidth="1"/>
    <col min="5" max="5" width="16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496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37">
        <v>13326</v>
      </c>
      <c r="F9" s="15">
        <v>138.64370400000001</v>
      </c>
      <c r="G9" s="16">
        <v>6.2899999999999998E-2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37">
        <v>13307</v>
      </c>
      <c r="F10" s="15">
        <v>108.29902</v>
      </c>
      <c r="G10" s="16">
        <v>4.9200000000000001E-2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37">
        <v>35206</v>
      </c>
      <c r="F11" s="15">
        <v>103.787288</v>
      </c>
      <c r="G11" s="16">
        <v>4.7100000000000003E-2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37">
        <v>11032</v>
      </c>
      <c r="F12" s="15">
        <v>79.805487999999997</v>
      </c>
      <c r="G12" s="16">
        <v>3.6200000000000003E-2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13</v>
      </c>
      <c r="E13" s="37">
        <v>11799</v>
      </c>
      <c r="F13" s="15">
        <v>73.785047000000006</v>
      </c>
      <c r="G13" s="16">
        <v>3.3500000000000002E-2</v>
      </c>
      <c r="H13" s="17"/>
    </row>
    <row r="14" spans="1:8" ht="12.75" customHeight="1" x14ac:dyDescent="0.2">
      <c r="A14">
        <v>6</v>
      </c>
      <c r="B14" t="s">
        <v>27</v>
      </c>
      <c r="C14" t="s">
        <v>28</v>
      </c>
      <c r="D14" t="s">
        <v>22</v>
      </c>
      <c r="E14" s="37">
        <v>2369</v>
      </c>
      <c r="F14" s="15">
        <v>68.866829999999993</v>
      </c>
      <c r="G14" s="16">
        <v>3.1300000000000001E-2</v>
      </c>
      <c r="H14" s="17"/>
    </row>
    <row r="15" spans="1:8" ht="12.75" customHeight="1" x14ac:dyDescent="0.2">
      <c r="A15">
        <v>7</v>
      </c>
      <c r="B15" t="s">
        <v>29</v>
      </c>
      <c r="C15" t="s">
        <v>30</v>
      </c>
      <c r="D15" t="s">
        <v>22</v>
      </c>
      <c r="E15" s="37">
        <v>2236</v>
      </c>
      <c r="F15" s="15">
        <v>62.875202000000002</v>
      </c>
      <c r="G15" s="16">
        <v>2.8500000000000001E-2</v>
      </c>
      <c r="H15" s="17"/>
    </row>
    <row r="16" spans="1:8" ht="12.75" customHeight="1" x14ac:dyDescent="0.2">
      <c r="A16">
        <v>8</v>
      </c>
      <c r="B16" t="s">
        <v>31</v>
      </c>
      <c r="C16" t="s">
        <v>33</v>
      </c>
      <c r="D16" t="s">
        <v>13</v>
      </c>
      <c r="E16" s="37">
        <v>2478</v>
      </c>
      <c r="F16" s="15">
        <v>51.564701999999997</v>
      </c>
      <c r="G16" s="16">
        <v>2.3399999999999997E-2</v>
      </c>
      <c r="H16" s="17"/>
    </row>
    <row r="17" spans="1:8" ht="12.75" customHeight="1" x14ac:dyDescent="0.2">
      <c r="A17">
        <v>9</v>
      </c>
      <c r="B17" t="s">
        <v>34</v>
      </c>
      <c r="C17" t="s">
        <v>37</v>
      </c>
      <c r="D17" t="s">
        <v>35</v>
      </c>
      <c r="E17" s="37">
        <v>23490</v>
      </c>
      <c r="F17" s="15">
        <v>46.251809999999999</v>
      </c>
      <c r="G17" s="16">
        <v>2.1000000000000001E-2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39</v>
      </c>
      <c r="E18" s="37">
        <v>7196</v>
      </c>
      <c r="F18" s="15">
        <v>45.903283999999999</v>
      </c>
      <c r="G18" s="16">
        <v>2.0799999999999999E-2</v>
      </c>
      <c r="H18" s="17"/>
    </row>
    <row r="19" spans="1:8" ht="12.75" customHeight="1" x14ac:dyDescent="0.2">
      <c r="A19">
        <v>11</v>
      </c>
      <c r="B19" t="s">
        <v>41</v>
      </c>
      <c r="C19" t="s">
        <v>43</v>
      </c>
      <c r="D19" t="s">
        <v>25</v>
      </c>
      <c r="E19" s="37">
        <v>7820</v>
      </c>
      <c r="F19" s="15">
        <v>45.743090000000002</v>
      </c>
      <c r="G19" s="16">
        <v>2.0799999999999999E-2</v>
      </c>
      <c r="H19" s="17"/>
    </row>
    <row r="20" spans="1:8" ht="12.75" customHeight="1" x14ac:dyDescent="0.2">
      <c r="A20">
        <v>12</v>
      </c>
      <c r="B20" t="s">
        <v>47</v>
      </c>
      <c r="C20" t="s">
        <v>49</v>
      </c>
      <c r="D20" t="s">
        <v>13</v>
      </c>
      <c r="E20" s="37">
        <v>8782</v>
      </c>
      <c r="F20" s="15">
        <v>43.317214999999997</v>
      </c>
      <c r="G20" s="16">
        <v>1.9699999999999999E-2</v>
      </c>
      <c r="H20" s="17"/>
    </row>
    <row r="21" spans="1:8" ht="12.75" customHeight="1" x14ac:dyDescent="0.2">
      <c r="A21">
        <v>13</v>
      </c>
      <c r="B21" t="s">
        <v>50</v>
      </c>
      <c r="C21" t="s">
        <v>51</v>
      </c>
      <c r="D21" t="s">
        <v>32</v>
      </c>
      <c r="E21" s="37">
        <v>27120</v>
      </c>
      <c r="F21" s="15">
        <v>43.093679999999999</v>
      </c>
      <c r="G21" s="16">
        <v>1.9599999999999999E-2</v>
      </c>
      <c r="H21" s="17"/>
    </row>
    <row r="22" spans="1:8" ht="12.75" customHeight="1" x14ac:dyDescent="0.2">
      <c r="A22">
        <v>14</v>
      </c>
      <c r="B22" t="s">
        <v>44</v>
      </c>
      <c r="C22" t="s">
        <v>46</v>
      </c>
      <c r="D22" t="s">
        <v>39</v>
      </c>
      <c r="E22" s="37">
        <v>16069</v>
      </c>
      <c r="F22" s="15">
        <v>41.924021000000003</v>
      </c>
      <c r="G22" s="16">
        <v>1.9E-2</v>
      </c>
      <c r="H22" s="17"/>
    </row>
    <row r="23" spans="1:8" ht="12.75" customHeight="1" x14ac:dyDescent="0.2">
      <c r="A23">
        <v>15</v>
      </c>
      <c r="B23" t="s">
        <v>52</v>
      </c>
      <c r="C23" t="s">
        <v>54</v>
      </c>
      <c r="D23" t="s">
        <v>36</v>
      </c>
      <c r="E23" s="37">
        <v>5474</v>
      </c>
      <c r="F23" s="15">
        <v>41.473761000000003</v>
      </c>
      <c r="G23" s="16">
        <v>1.8799999999999997E-2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32</v>
      </c>
      <c r="E24" s="37">
        <v>3018</v>
      </c>
      <c r="F24" s="15">
        <v>40.874282999999998</v>
      </c>
      <c r="G24" s="16">
        <v>1.8600000000000002E-2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36</v>
      </c>
      <c r="E25" s="37">
        <v>22870</v>
      </c>
      <c r="F25" s="15">
        <v>34.144910000000003</v>
      </c>
      <c r="G25" s="16">
        <v>1.55E-2</v>
      </c>
      <c r="H25" s="17"/>
    </row>
    <row r="26" spans="1:8" ht="12.75" customHeight="1" x14ac:dyDescent="0.2">
      <c r="A26">
        <v>18</v>
      </c>
      <c r="B26" t="s">
        <v>64</v>
      </c>
      <c r="C26" t="s">
        <v>66</v>
      </c>
      <c r="D26" t="s">
        <v>48</v>
      </c>
      <c r="E26" s="37">
        <v>113548</v>
      </c>
      <c r="F26" s="15">
        <v>32.645049999999998</v>
      </c>
      <c r="G26" s="16">
        <v>1.4800000000000001E-2</v>
      </c>
      <c r="H26" s="17"/>
    </row>
    <row r="27" spans="1:8" ht="12.75" customHeight="1" x14ac:dyDescent="0.2">
      <c r="A27">
        <v>19</v>
      </c>
      <c r="B27" t="s">
        <v>67</v>
      </c>
      <c r="C27" t="s">
        <v>69</v>
      </c>
      <c r="D27" t="s">
        <v>62</v>
      </c>
      <c r="E27" s="37">
        <v>54097</v>
      </c>
      <c r="F27" s="15">
        <v>32.404102999999999</v>
      </c>
      <c r="G27" s="16">
        <v>1.47E-2</v>
      </c>
      <c r="H27" s="17"/>
    </row>
    <row r="28" spans="1:8" ht="12.75" customHeight="1" x14ac:dyDescent="0.2">
      <c r="A28">
        <v>20</v>
      </c>
      <c r="B28" t="s">
        <v>61</v>
      </c>
      <c r="C28" t="s">
        <v>63</v>
      </c>
      <c r="D28" t="s">
        <v>59</v>
      </c>
      <c r="E28" s="37">
        <v>18599</v>
      </c>
      <c r="F28" s="15">
        <v>31.943783</v>
      </c>
      <c r="G28" s="16">
        <v>1.4499999999999999E-2</v>
      </c>
      <c r="H28" s="17"/>
    </row>
    <row r="29" spans="1:8" ht="12.75" customHeight="1" x14ac:dyDescent="0.2">
      <c r="A29">
        <v>21</v>
      </c>
      <c r="B29" t="s">
        <v>70</v>
      </c>
      <c r="C29" t="s">
        <v>72</v>
      </c>
      <c r="D29" t="s">
        <v>25</v>
      </c>
      <c r="E29" s="37">
        <v>19113</v>
      </c>
      <c r="F29" s="15">
        <v>30.752817</v>
      </c>
      <c r="G29" s="16">
        <v>1.3999999999999999E-2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45</v>
      </c>
      <c r="E30" s="37">
        <v>8680</v>
      </c>
      <c r="F30" s="15">
        <v>27.606739999999999</v>
      </c>
      <c r="G30" s="16">
        <v>1.2500000000000001E-2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13</v>
      </c>
      <c r="E31" s="37">
        <v>5150</v>
      </c>
      <c r="F31" s="15">
        <v>27.575675</v>
      </c>
      <c r="G31" s="16">
        <v>1.2500000000000001E-2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16</v>
      </c>
      <c r="E32" s="37">
        <v>7377</v>
      </c>
      <c r="F32" s="15">
        <v>27.438752000000001</v>
      </c>
      <c r="G32" s="16">
        <v>1.2500000000000001E-2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48</v>
      </c>
      <c r="E33" s="37">
        <v>261408</v>
      </c>
      <c r="F33" s="15">
        <v>26.402208000000002</v>
      </c>
      <c r="G33" s="16">
        <v>1.2E-2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25</v>
      </c>
      <c r="E34" s="37">
        <v>4990</v>
      </c>
      <c r="F34" s="15">
        <v>24.752894999999999</v>
      </c>
      <c r="G34" s="16">
        <v>1.1200000000000002E-2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32</v>
      </c>
      <c r="E35" s="37">
        <v>8586</v>
      </c>
      <c r="F35" s="15">
        <v>24.689043000000002</v>
      </c>
      <c r="G35" s="16">
        <v>1.1200000000000002E-2</v>
      </c>
      <c r="H35" s="17"/>
    </row>
    <row r="36" spans="1:8" ht="12.75" customHeight="1" x14ac:dyDescent="0.2">
      <c r="A36">
        <v>28</v>
      </c>
      <c r="B36" t="s">
        <v>97</v>
      </c>
      <c r="C36" t="s">
        <v>99</v>
      </c>
      <c r="D36" t="s">
        <v>19</v>
      </c>
      <c r="E36" s="37">
        <v>1330</v>
      </c>
      <c r="F36" s="15">
        <v>24.473330000000001</v>
      </c>
      <c r="G36" s="16">
        <v>1.11E-2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42</v>
      </c>
      <c r="E37" s="37">
        <v>11098</v>
      </c>
      <c r="F37" s="15">
        <v>24.193639999999998</v>
      </c>
      <c r="G37" s="16">
        <v>1.1000000000000001E-2</v>
      </c>
      <c r="H37" s="17"/>
    </row>
    <row r="38" spans="1:8" ht="12.75" customHeight="1" x14ac:dyDescent="0.2">
      <c r="A38">
        <v>30</v>
      </c>
      <c r="B38" t="s">
        <v>109</v>
      </c>
      <c r="C38" t="s">
        <v>111</v>
      </c>
      <c r="D38" t="s">
        <v>77</v>
      </c>
      <c r="E38" s="37">
        <v>2365</v>
      </c>
      <c r="F38" s="15">
        <v>23.755243</v>
      </c>
      <c r="G38" s="16">
        <v>1.0800000000000001E-2</v>
      </c>
      <c r="H38" s="17"/>
    </row>
    <row r="39" spans="1:8" ht="12.75" customHeight="1" x14ac:dyDescent="0.2">
      <c r="A39">
        <v>31</v>
      </c>
      <c r="B39" t="s">
        <v>106</v>
      </c>
      <c r="C39" t="s">
        <v>108</v>
      </c>
      <c r="D39" t="s">
        <v>74</v>
      </c>
      <c r="E39" s="37">
        <v>20194</v>
      </c>
      <c r="F39" s="15">
        <v>23.748144</v>
      </c>
      <c r="G39" s="16">
        <v>1.0800000000000001E-2</v>
      </c>
      <c r="H39" s="17"/>
    </row>
    <row r="40" spans="1:8" ht="12.75" customHeight="1" x14ac:dyDescent="0.2">
      <c r="A40">
        <v>32</v>
      </c>
      <c r="B40" t="s">
        <v>112</v>
      </c>
      <c r="C40" t="s">
        <v>114</v>
      </c>
      <c r="D40" t="s">
        <v>13</v>
      </c>
      <c r="E40" s="37">
        <v>1719</v>
      </c>
      <c r="F40" s="15">
        <v>23.105938999999999</v>
      </c>
      <c r="G40" s="16">
        <v>1.0500000000000001E-2</v>
      </c>
      <c r="H40" s="17"/>
    </row>
    <row r="41" spans="1:8" ht="12.75" customHeight="1" x14ac:dyDescent="0.2">
      <c r="A41">
        <v>33</v>
      </c>
      <c r="B41" t="s">
        <v>100</v>
      </c>
      <c r="C41" t="s">
        <v>102</v>
      </c>
      <c r="D41" t="s">
        <v>68</v>
      </c>
      <c r="E41" s="37">
        <v>24383</v>
      </c>
      <c r="F41" s="15">
        <v>22.907829</v>
      </c>
      <c r="G41" s="16">
        <v>1.04E-2</v>
      </c>
      <c r="H41" s="17"/>
    </row>
    <row r="42" spans="1:8" ht="12.75" customHeight="1" x14ac:dyDescent="0.2">
      <c r="A42">
        <v>34</v>
      </c>
      <c r="B42" t="s">
        <v>123</v>
      </c>
      <c r="C42" t="s">
        <v>124</v>
      </c>
      <c r="D42" t="s">
        <v>45</v>
      </c>
      <c r="E42" s="37">
        <v>26225</v>
      </c>
      <c r="F42" s="15">
        <v>22.225688000000002</v>
      </c>
      <c r="G42" s="16">
        <v>1.01E-2</v>
      </c>
      <c r="H42" s="17"/>
    </row>
    <row r="43" spans="1:8" ht="12.75" customHeight="1" x14ac:dyDescent="0.2">
      <c r="A43">
        <v>35</v>
      </c>
      <c r="B43" t="s">
        <v>125</v>
      </c>
      <c r="C43" t="s">
        <v>126</v>
      </c>
      <c r="D43" t="s">
        <v>25</v>
      </c>
      <c r="E43" s="37">
        <v>2195</v>
      </c>
      <c r="F43" s="15">
        <v>22.169499999999999</v>
      </c>
      <c r="G43" s="16">
        <v>1.01E-2</v>
      </c>
      <c r="H43" s="17"/>
    </row>
    <row r="44" spans="1:8" ht="12.75" customHeight="1" x14ac:dyDescent="0.2">
      <c r="A44">
        <v>36</v>
      </c>
      <c r="B44" t="s">
        <v>117</v>
      </c>
      <c r="C44" t="s">
        <v>118</v>
      </c>
      <c r="D44" t="s">
        <v>13</v>
      </c>
      <c r="E44" s="37">
        <v>3158</v>
      </c>
      <c r="F44" s="15">
        <v>21.968627000000001</v>
      </c>
      <c r="G44" s="16">
        <v>0.01</v>
      </c>
      <c r="H44" s="17"/>
    </row>
    <row r="45" spans="1:8" ht="12.75" customHeight="1" x14ac:dyDescent="0.2">
      <c r="A45">
        <v>37</v>
      </c>
      <c r="B45" t="s">
        <v>129</v>
      </c>
      <c r="C45" t="s">
        <v>130</v>
      </c>
      <c r="D45" t="s">
        <v>53</v>
      </c>
      <c r="E45" s="37">
        <v>7367</v>
      </c>
      <c r="F45" s="15">
        <v>21.949977000000001</v>
      </c>
      <c r="G45" s="16">
        <v>0.01</v>
      </c>
      <c r="H45" s="17"/>
    </row>
    <row r="46" spans="1:8" ht="12.75" customHeight="1" x14ac:dyDescent="0.2">
      <c r="A46">
        <v>38</v>
      </c>
      <c r="B46" t="s">
        <v>127</v>
      </c>
      <c r="C46" t="s">
        <v>128</v>
      </c>
      <c r="D46" t="s">
        <v>42</v>
      </c>
      <c r="E46" s="37">
        <v>9072</v>
      </c>
      <c r="F46" s="15">
        <v>21.945167999999999</v>
      </c>
      <c r="G46" s="16">
        <v>0.01</v>
      </c>
      <c r="H46" s="17"/>
    </row>
    <row r="47" spans="1:8" ht="12.75" customHeight="1" x14ac:dyDescent="0.2">
      <c r="A47">
        <v>39</v>
      </c>
      <c r="B47" t="s">
        <v>131</v>
      </c>
      <c r="C47" t="s">
        <v>132</v>
      </c>
      <c r="D47" t="s">
        <v>80</v>
      </c>
      <c r="E47" s="37">
        <v>4018</v>
      </c>
      <c r="F47" s="15">
        <v>21.661038000000001</v>
      </c>
      <c r="G47" s="16">
        <v>9.7999999999999997E-3</v>
      </c>
      <c r="H47" s="17"/>
    </row>
    <row r="48" spans="1:8" ht="12.75" customHeight="1" x14ac:dyDescent="0.2">
      <c r="A48">
        <v>40</v>
      </c>
      <c r="B48" t="s">
        <v>133</v>
      </c>
      <c r="C48" t="s">
        <v>134</v>
      </c>
      <c r="D48" t="s">
        <v>56</v>
      </c>
      <c r="E48" s="37">
        <v>11675</v>
      </c>
      <c r="F48" s="15">
        <v>21.598749999999999</v>
      </c>
      <c r="G48" s="16">
        <v>9.7999999999999997E-3</v>
      </c>
      <c r="H48" s="17"/>
    </row>
    <row r="49" spans="1:8" ht="12.75" customHeight="1" x14ac:dyDescent="0.2">
      <c r="A49">
        <v>41</v>
      </c>
      <c r="B49" t="s">
        <v>115</v>
      </c>
      <c r="C49" t="s">
        <v>116</v>
      </c>
      <c r="D49" t="s">
        <v>13</v>
      </c>
      <c r="E49" s="37">
        <v>10100</v>
      </c>
      <c r="F49" s="15">
        <v>21.432200000000002</v>
      </c>
      <c r="G49" s="16">
        <v>9.7000000000000003E-3</v>
      </c>
      <c r="H49" s="17"/>
    </row>
    <row r="50" spans="1:8" ht="12.75" customHeight="1" x14ac:dyDescent="0.2">
      <c r="A50">
        <v>42</v>
      </c>
      <c r="B50" t="s">
        <v>119</v>
      </c>
      <c r="C50" t="s">
        <v>120</v>
      </c>
      <c r="D50" t="s">
        <v>22</v>
      </c>
      <c r="E50" s="37">
        <v>8109</v>
      </c>
      <c r="F50" s="15">
        <v>21.419924000000002</v>
      </c>
      <c r="G50" s="16">
        <v>9.7000000000000003E-3</v>
      </c>
      <c r="H50" s="17"/>
    </row>
    <row r="51" spans="1:8" ht="12.75" customHeight="1" x14ac:dyDescent="0.2">
      <c r="A51">
        <v>43</v>
      </c>
      <c r="B51" t="s">
        <v>91</v>
      </c>
      <c r="C51" t="s">
        <v>93</v>
      </c>
      <c r="D51" t="s">
        <v>65</v>
      </c>
      <c r="E51" s="37">
        <v>6827</v>
      </c>
      <c r="F51" s="15">
        <v>21.242211000000001</v>
      </c>
      <c r="G51" s="16">
        <v>9.5999999999999992E-3</v>
      </c>
      <c r="H51" s="17"/>
    </row>
    <row r="52" spans="1:8" ht="12.75" customHeight="1" x14ac:dyDescent="0.2">
      <c r="A52">
        <v>44</v>
      </c>
      <c r="B52" t="s">
        <v>121</v>
      </c>
      <c r="C52" t="s">
        <v>122</v>
      </c>
      <c r="D52" t="s">
        <v>36</v>
      </c>
      <c r="E52" s="37">
        <v>10442</v>
      </c>
      <c r="F52" s="15">
        <v>21.035409000000001</v>
      </c>
      <c r="G52" s="16">
        <v>9.4999999999999998E-3</v>
      </c>
      <c r="H52" s="17"/>
    </row>
    <row r="53" spans="1:8" ht="12.75" customHeight="1" x14ac:dyDescent="0.2">
      <c r="A53">
        <v>45</v>
      </c>
      <c r="B53" t="s">
        <v>137</v>
      </c>
      <c r="C53" t="s">
        <v>138</v>
      </c>
      <c r="D53" t="s">
        <v>83</v>
      </c>
      <c r="E53" s="37">
        <v>7561</v>
      </c>
      <c r="F53" s="15">
        <v>20.460066000000001</v>
      </c>
      <c r="G53" s="16">
        <v>9.300000000000001E-3</v>
      </c>
      <c r="H53" s="17"/>
    </row>
    <row r="54" spans="1:8" ht="12.75" customHeight="1" x14ac:dyDescent="0.2">
      <c r="A54">
        <v>46</v>
      </c>
      <c r="B54" t="s">
        <v>135</v>
      </c>
      <c r="C54" t="s">
        <v>136</v>
      </c>
      <c r="D54" t="s">
        <v>13</v>
      </c>
      <c r="E54" s="37">
        <v>7286</v>
      </c>
      <c r="F54" s="15">
        <v>20.032857</v>
      </c>
      <c r="G54" s="16">
        <v>9.1000000000000004E-3</v>
      </c>
      <c r="H54" s="17"/>
    </row>
    <row r="55" spans="1:8" ht="12.75" customHeight="1" x14ac:dyDescent="0.2">
      <c r="A55">
        <v>47</v>
      </c>
      <c r="B55" t="s">
        <v>139</v>
      </c>
      <c r="C55" t="s">
        <v>140</v>
      </c>
      <c r="D55" t="s">
        <v>53</v>
      </c>
      <c r="E55" s="37">
        <v>3714</v>
      </c>
      <c r="F55" s="15">
        <v>19.609919999999999</v>
      </c>
      <c r="G55" s="16">
        <v>8.8999999999999999E-3</v>
      </c>
      <c r="H55" s="17"/>
    </row>
    <row r="56" spans="1:8" ht="12.75" customHeight="1" x14ac:dyDescent="0.2">
      <c r="A56">
        <v>48</v>
      </c>
      <c r="B56" t="s">
        <v>145</v>
      </c>
      <c r="C56" t="s">
        <v>146</v>
      </c>
      <c r="D56" t="s">
        <v>86</v>
      </c>
      <c r="E56" s="37">
        <v>5350</v>
      </c>
      <c r="F56" s="15">
        <v>18.666149999999998</v>
      </c>
      <c r="G56" s="16">
        <v>8.5000000000000006E-3</v>
      </c>
      <c r="H56" s="17"/>
    </row>
    <row r="57" spans="1:8" ht="12.75" customHeight="1" x14ac:dyDescent="0.2">
      <c r="A57">
        <v>49</v>
      </c>
      <c r="B57" t="s">
        <v>143</v>
      </c>
      <c r="C57" t="s">
        <v>144</v>
      </c>
      <c r="D57" t="s">
        <v>25</v>
      </c>
      <c r="E57" s="37">
        <v>10795</v>
      </c>
      <c r="F57" s="15">
        <v>18.270537999999998</v>
      </c>
      <c r="G57" s="16">
        <v>8.3000000000000001E-3</v>
      </c>
      <c r="H57" s="17"/>
    </row>
    <row r="58" spans="1:8" ht="12.75" customHeight="1" x14ac:dyDescent="0.2">
      <c r="A58">
        <v>50</v>
      </c>
      <c r="B58" t="s">
        <v>147</v>
      </c>
      <c r="C58" t="s">
        <v>148</v>
      </c>
      <c r="D58" t="s">
        <v>25</v>
      </c>
      <c r="E58" s="37">
        <v>2488</v>
      </c>
      <c r="F58" s="15">
        <v>16.710652</v>
      </c>
      <c r="G58" s="16">
        <v>7.6E-3</v>
      </c>
      <c r="H58" s="17"/>
    </row>
    <row r="59" spans="1:8" ht="12.75" customHeight="1" x14ac:dyDescent="0.2">
      <c r="A59">
        <v>51</v>
      </c>
      <c r="B59" t="s">
        <v>141</v>
      </c>
      <c r="C59" t="s">
        <v>142</v>
      </c>
      <c r="D59" t="s">
        <v>45</v>
      </c>
      <c r="E59" s="37">
        <v>8546</v>
      </c>
      <c r="F59" s="15">
        <v>16.369862999999999</v>
      </c>
      <c r="G59" s="16">
        <v>7.4000000000000003E-3</v>
      </c>
      <c r="H59" s="17"/>
    </row>
    <row r="60" spans="1:8" ht="12.75" customHeight="1" x14ac:dyDescent="0.2">
      <c r="A60">
        <v>52</v>
      </c>
      <c r="B60" t="s">
        <v>149</v>
      </c>
      <c r="C60" t="s">
        <v>150</v>
      </c>
      <c r="D60" t="s">
        <v>42</v>
      </c>
      <c r="E60" s="37">
        <v>8762</v>
      </c>
      <c r="F60" s="15">
        <v>15.447406000000001</v>
      </c>
      <c r="G60" s="16">
        <v>6.9999999999999993E-3</v>
      </c>
      <c r="H60" s="17"/>
    </row>
    <row r="61" spans="1:8" ht="12.75" customHeight="1" x14ac:dyDescent="0.2">
      <c r="A61">
        <v>53</v>
      </c>
      <c r="B61" t="s">
        <v>153</v>
      </c>
      <c r="C61" t="s">
        <v>154</v>
      </c>
      <c r="D61" t="s">
        <v>25</v>
      </c>
      <c r="E61" s="37">
        <v>18239</v>
      </c>
      <c r="F61" s="15">
        <v>15.193087</v>
      </c>
      <c r="G61" s="16">
        <v>6.8999999999999999E-3</v>
      </c>
      <c r="H61" s="17"/>
    </row>
    <row r="62" spans="1:8" ht="12.75" customHeight="1" x14ac:dyDescent="0.2">
      <c r="A62">
        <v>54</v>
      </c>
      <c r="B62" t="s">
        <v>155</v>
      </c>
      <c r="C62" t="s">
        <v>156</v>
      </c>
      <c r="D62" t="s">
        <v>89</v>
      </c>
      <c r="E62" s="37">
        <v>6411</v>
      </c>
      <c r="F62" s="15">
        <v>11.296182</v>
      </c>
      <c r="G62" s="16">
        <v>5.1000000000000004E-3</v>
      </c>
      <c r="H62" s="17"/>
    </row>
    <row r="63" spans="1:8" ht="12.75" customHeight="1" x14ac:dyDescent="0.2">
      <c r="A63">
        <v>55</v>
      </c>
      <c r="B63" t="s">
        <v>161</v>
      </c>
      <c r="C63" t="s">
        <v>162</v>
      </c>
      <c r="D63" t="s">
        <v>42</v>
      </c>
      <c r="E63" s="37">
        <v>2703</v>
      </c>
      <c r="F63" s="15">
        <v>11.110682000000001</v>
      </c>
      <c r="G63" s="16">
        <v>5.0000000000000001E-3</v>
      </c>
      <c r="H63" s="17"/>
    </row>
    <row r="64" spans="1:8" ht="12.75" customHeight="1" x14ac:dyDescent="0.2">
      <c r="A64">
        <v>56</v>
      </c>
      <c r="B64" t="s">
        <v>157</v>
      </c>
      <c r="C64" t="s">
        <v>158</v>
      </c>
      <c r="D64" t="s">
        <v>39</v>
      </c>
      <c r="E64" s="37">
        <v>8665</v>
      </c>
      <c r="F64" s="15">
        <v>10.008075</v>
      </c>
      <c r="G64" s="16">
        <v>4.5000000000000005E-3</v>
      </c>
      <c r="H64" s="17"/>
    </row>
    <row r="65" spans="1:8" ht="12.75" customHeight="1" x14ac:dyDescent="0.2">
      <c r="A65">
        <v>57</v>
      </c>
      <c r="B65" t="s">
        <v>167</v>
      </c>
      <c r="C65" t="s">
        <v>168</v>
      </c>
      <c r="D65" t="s">
        <v>45</v>
      </c>
      <c r="E65" s="37">
        <v>14348</v>
      </c>
      <c r="F65" s="15">
        <v>9.9790340000000004</v>
      </c>
      <c r="G65" s="16">
        <v>4.5000000000000005E-3</v>
      </c>
      <c r="H65" s="17"/>
    </row>
    <row r="66" spans="1:8" ht="12.75" customHeight="1" x14ac:dyDescent="0.2">
      <c r="A66">
        <v>58</v>
      </c>
      <c r="B66" t="s">
        <v>165</v>
      </c>
      <c r="C66" t="s">
        <v>166</v>
      </c>
      <c r="D66" t="s">
        <v>42</v>
      </c>
      <c r="E66" s="37">
        <v>14746</v>
      </c>
      <c r="F66" s="15">
        <v>9.6217649999999999</v>
      </c>
      <c r="G66" s="16">
        <v>4.4000000000000003E-3</v>
      </c>
      <c r="H66" s="17"/>
    </row>
    <row r="67" spans="1:8" ht="12.75" customHeight="1" x14ac:dyDescent="0.2">
      <c r="B67" s="18" t="s">
        <v>183</v>
      </c>
      <c r="C67" s="18"/>
      <c r="D67" s="18"/>
      <c r="E67" s="18"/>
      <c r="F67" s="19">
        <f>SUM(F9:F66)</f>
        <v>1950.1732950000005</v>
      </c>
      <c r="G67" s="20">
        <f>SUM(G9:G66)</f>
        <v>0.88519999999999988</v>
      </c>
      <c r="H67" s="21"/>
    </row>
    <row r="68" spans="1:8" ht="12.75" customHeight="1" x14ac:dyDescent="0.2">
      <c r="F68" s="15"/>
      <c r="G68" s="16"/>
      <c r="H68" s="17"/>
    </row>
    <row r="69" spans="1:8" ht="12.75" customHeight="1" x14ac:dyDescent="0.2">
      <c r="B69" s="1" t="s">
        <v>185</v>
      </c>
      <c r="C69" s="1"/>
      <c r="F69" s="15"/>
      <c r="G69" s="16"/>
      <c r="H69" s="17"/>
    </row>
    <row r="70" spans="1:8" ht="12.75" customHeight="1" x14ac:dyDescent="0.2">
      <c r="B70" s="1" t="s">
        <v>572</v>
      </c>
      <c r="C70" s="1"/>
      <c r="F70" s="15"/>
      <c r="G70" s="16"/>
      <c r="H70" s="17"/>
    </row>
    <row r="71" spans="1:8" ht="12.75" customHeight="1" x14ac:dyDescent="0.2">
      <c r="A71">
        <v>59</v>
      </c>
      <c r="B71" t="s">
        <v>459</v>
      </c>
      <c r="C71" t="s">
        <v>460</v>
      </c>
      <c r="D71" t="s">
        <v>450</v>
      </c>
      <c r="E71">
        <v>15</v>
      </c>
      <c r="F71" s="15">
        <v>163.28925000000001</v>
      </c>
      <c r="G71" s="16">
        <v>7.4099999999999999E-2</v>
      </c>
      <c r="H71" s="17">
        <v>42093</v>
      </c>
    </row>
    <row r="72" spans="1:8" ht="12.75" customHeight="1" x14ac:dyDescent="0.2">
      <c r="B72" s="18" t="s">
        <v>183</v>
      </c>
      <c r="C72" s="18"/>
      <c r="D72" s="18"/>
      <c r="E72" s="18"/>
      <c r="F72" s="19">
        <f>SUM(F71:F71)</f>
        <v>163.28925000000001</v>
      </c>
      <c r="G72" s="20">
        <f>SUM(G71:G71)</f>
        <v>7.4099999999999999E-2</v>
      </c>
      <c r="H72" s="21"/>
    </row>
    <row r="73" spans="1:8" ht="12.75" customHeight="1" x14ac:dyDescent="0.2">
      <c r="F73" s="15"/>
      <c r="G73" s="16"/>
      <c r="H73" s="17"/>
    </row>
    <row r="74" spans="1:8" ht="12.75" customHeight="1" x14ac:dyDescent="0.2">
      <c r="B74" s="1" t="s">
        <v>554</v>
      </c>
      <c r="E74" s="37"/>
      <c r="F74" s="15">
        <v>80.622590000000002</v>
      </c>
      <c r="G74" s="16">
        <v>3.6600000000000001E-2</v>
      </c>
      <c r="H74" s="17"/>
    </row>
    <row r="75" spans="1:8" ht="12.75" customHeight="1" x14ac:dyDescent="0.2">
      <c r="B75" s="18" t="s">
        <v>183</v>
      </c>
      <c r="C75" s="18"/>
      <c r="D75" s="18"/>
      <c r="E75" s="48"/>
      <c r="F75" s="19">
        <f>SUM(F74:F74)</f>
        <v>80.622590000000002</v>
      </c>
      <c r="G75" s="20">
        <f>SUM(G74:G74)</f>
        <v>3.6600000000000001E-2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188</v>
      </c>
      <c r="C77" s="1"/>
      <c r="F77" s="15"/>
      <c r="G77" s="16"/>
      <c r="H77" s="17"/>
    </row>
    <row r="78" spans="1:8" ht="12.75" customHeight="1" x14ac:dyDescent="0.2">
      <c r="B78" s="1" t="s">
        <v>189</v>
      </c>
      <c r="C78" s="1"/>
      <c r="F78" s="15">
        <v>8.5971609999998861</v>
      </c>
      <c r="G78" s="16">
        <v>4.1000000000000003E-3</v>
      </c>
      <c r="H78" s="17"/>
    </row>
    <row r="79" spans="1:8" ht="12.75" customHeight="1" x14ac:dyDescent="0.2">
      <c r="B79" s="18" t="s">
        <v>183</v>
      </c>
      <c r="C79" s="18"/>
      <c r="D79" s="18"/>
      <c r="E79" s="18"/>
      <c r="F79" s="19">
        <f>SUM(F78:F78)</f>
        <v>8.5971609999998861</v>
      </c>
      <c r="G79" s="20">
        <f>SUM(G78:G78)</f>
        <v>4.1000000000000003E-3</v>
      </c>
      <c r="H79" s="21"/>
    </row>
    <row r="80" spans="1:8" ht="12.75" customHeight="1" x14ac:dyDescent="0.2">
      <c r="B80" s="22" t="s">
        <v>190</v>
      </c>
      <c r="C80" s="22"/>
      <c r="D80" s="22"/>
      <c r="E80" s="22"/>
      <c r="F80" s="23">
        <f>SUM(F67,F72,F75,F79)</f>
        <v>2202.682296</v>
      </c>
      <c r="G80" s="38">
        <f>SUM(G67,G72,G75,G79)</f>
        <v>0.99999999999999978</v>
      </c>
      <c r="H80" s="25"/>
    </row>
    <row r="81" spans="2:6" ht="12.75" customHeight="1" x14ac:dyDescent="0.2"/>
    <row r="82" spans="2:6" ht="12.75" customHeight="1" x14ac:dyDescent="0.2">
      <c r="B82" s="1" t="s">
        <v>191</v>
      </c>
      <c r="C82" s="1"/>
      <c r="F82" s="15"/>
    </row>
    <row r="83" spans="2:6" ht="12.75" customHeight="1" x14ac:dyDescent="0.2">
      <c r="B83" s="1" t="s">
        <v>575</v>
      </c>
      <c r="C83" s="1"/>
    </row>
    <row r="84" spans="2:6" ht="12.75" customHeight="1" x14ac:dyDescent="0.2">
      <c r="B84" s="1"/>
      <c r="C84" s="1"/>
    </row>
    <row r="85" spans="2:6" ht="12.75" customHeight="1" x14ac:dyDescent="0.2">
      <c r="B85" s="1"/>
      <c r="C85" s="1"/>
    </row>
    <row r="86" spans="2:6" ht="12.75" customHeight="1" x14ac:dyDescent="0.2">
      <c r="B86" s="1"/>
      <c r="C86" s="1"/>
    </row>
    <row r="87" spans="2:6" ht="12.75" customHeight="1" x14ac:dyDescent="0.2"/>
    <row r="88" spans="2:6" ht="12.75" customHeight="1" x14ac:dyDescent="0.2"/>
    <row r="89" spans="2:6" ht="12.75" customHeight="1" x14ac:dyDescent="0.2"/>
    <row r="90" spans="2:6" ht="12.75" customHeight="1" x14ac:dyDescent="0.2"/>
    <row r="91" spans="2:6" ht="12.75" customHeight="1" x14ac:dyDescent="0.2"/>
    <row r="92" spans="2:6" ht="12.75" customHeight="1" x14ac:dyDescent="0.2"/>
    <row r="93" spans="2:6" ht="12.75" customHeight="1" x14ac:dyDescent="0.2"/>
    <row r="94" spans="2:6" ht="12.75" customHeight="1" x14ac:dyDescent="0.2"/>
    <row r="95" spans="2:6" ht="12.75" customHeight="1" x14ac:dyDescent="0.2"/>
    <row r="96" spans="2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/>
  </sheetViews>
  <sheetFormatPr defaultColWidth="9.140625" defaultRowHeight="12.75" x14ac:dyDescent="0.2"/>
  <cols>
    <col min="1" max="1" width="7.5703125" customWidth="1"/>
    <col min="2" max="2" width="56.85546875" customWidth="1"/>
    <col min="3" max="3" width="17.7109375" customWidth="1"/>
    <col min="4" max="4" width="15.5703125" customWidth="1"/>
    <col min="5" max="5" width="16.8554687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497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131</v>
      </c>
      <c r="C9" t="s">
        <v>132</v>
      </c>
      <c r="D9" t="s">
        <v>80</v>
      </c>
      <c r="E9" s="49">
        <v>10500</v>
      </c>
      <c r="F9" s="15">
        <v>56.605499999999999</v>
      </c>
      <c r="G9" s="16">
        <v>1.5900000000000001E-2</v>
      </c>
      <c r="H9" s="17"/>
    </row>
    <row r="10" spans="1:8" ht="12.75" customHeight="1" x14ac:dyDescent="0.2">
      <c r="B10" s="18" t="s">
        <v>183</v>
      </c>
      <c r="C10" s="18"/>
      <c r="D10" s="18"/>
      <c r="E10" s="18"/>
      <c r="F10" s="19">
        <f>SUM(F9:F9)</f>
        <v>56.605499999999999</v>
      </c>
      <c r="G10" s="20">
        <f>SUM(G9:G9)</f>
        <v>1.5900000000000001E-2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184</v>
      </c>
      <c r="C12" s="1"/>
      <c r="F12" s="15"/>
      <c r="G12" s="16"/>
      <c r="H12" s="17"/>
    </row>
    <row r="13" spans="1:8" ht="12.75" customHeight="1" x14ac:dyDescent="0.2">
      <c r="B13" s="1" t="s">
        <v>425</v>
      </c>
      <c r="C13" s="1"/>
      <c r="F13" s="15"/>
      <c r="G13" s="16"/>
      <c r="H13" s="17"/>
    </row>
    <row r="14" spans="1:8" ht="12.75" customHeight="1" x14ac:dyDescent="0.2">
      <c r="A14">
        <v>2</v>
      </c>
      <c r="B14" t="s">
        <v>426</v>
      </c>
      <c r="C14" t="s">
        <v>589</v>
      </c>
      <c r="D14" t="s">
        <v>406</v>
      </c>
      <c r="E14" s="49">
        <v>10000</v>
      </c>
      <c r="F14" s="15">
        <v>9.9408799999999999</v>
      </c>
      <c r="G14" s="16">
        <v>2.8000000000000004E-3</v>
      </c>
      <c r="H14" s="17">
        <v>41361</v>
      </c>
    </row>
    <row r="15" spans="1:8" ht="12.75" customHeight="1" x14ac:dyDescent="0.2">
      <c r="B15" s="18" t="s">
        <v>183</v>
      </c>
      <c r="C15" s="18"/>
      <c r="D15" s="18"/>
      <c r="E15" s="18"/>
      <c r="F15" s="19">
        <f>SUM(F14:F14)</f>
        <v>9.9408799999999999</v>
      </c>
      <c r="G15" s="20">
        <f>SUM(G14:G14)</f>
        <v>2.8000000000000004E-3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185</v>
      </c>
      <c r="C17" s="1"/>
      <c r="F17" s="15"/>
      <c r="G17" s="16"/>
      <c r="H17" s="17"/>
    </row>
    <row r="18" spans="1:8" ht="12.75" customHeight="1" x14ac:dyDescent="0.2">
      <c r="B18" s="1" t="s">
        <v>572</v>
      </c>
      <c r="C18" s="1"/>
      <c r="F18" s="15"/>
      <c r="G18" s="16"/>
      <c r="H18" s="17"/>
    </row>
    <row r="19" spans="1:8" ht="12.75" customHeight="1" x14ac:dyDescent="0.2">
      <c r="A19">
        <v>3</v>
      </c>
      <c r="B19" t="s">
        <v>432</v>
      </c>
      <c r="C19" t="s">
        <v>433</v>
      </c>
      <c r="D19" t="s">
        <v>95</v>
      </c>
      <c r="E19" s="37">
        <v>80</v>
      </c>
      <c r="F19" s="15">
        <v>659.78399999999999</v>
      </c>
      <c r="G19" s="16">
        <v>0.1852</v>
      </c>
      <c r="H19" s="17">
        <v>42093</v>
      </c>
    </row>
    <row r="20" spans="1:8" ht="12.75" customHeight="1" x14ac:dyDescent="0.2">
      <c r="A20">
        <v>4</v>
      </c>
      <c r="B20" t="s">
        <v>488</v>
      </c>
      <c r="C20" t="s">
        <v>489</v>
      </c>
      <c r="D20" t="s">
        <v>430</v>
      </c>
      <c r="E20" s="37">
        <v>50</v>
      </c>
      <c r="F20" s="15">
        <v>498.16</v>
      </c>
      <c r="G20" s="16">
        <v>0.1399</v>
      </c>
      <c r="H20" s="17">
        <v>43110</v>
      </c>
    </row>
    <row r="21" spans="1:8" ht="12.75" customHeight="1" x14ac:dyDescent="0.2">
      <c r="A21">
        <v>5</v>
      </c>
      <c r="B21" t="s">
        <v>459</v>
      </c>
      <c r="C21" t="s">
        <v>460</v>
      </c>
      <c r="D21" t="s">
        <v>450</v>
      </c>
      <c r="E21" s="37">
        <v>30</v>
      </c>
      <c r="F21" s="15">
        <v>326.57850000000002</v>
      </c>
      <c r="G21" s="16">
        <v>9.1700000000000004E-2</v>
      </c>
      <c r="H21" s="17">
        <v>42093</v>
      </c>
    </row>
    <row r="22" spans="1:8" ht="12.75" customHeight="1" x14ac:dyDescent="0.2">
      <c r="A22">
        <v>6</v>
      </c>
      <c r="B22" t="s">
        <v>498</v>
      </c>
      <c r="C22" t="s">
        <v>499</v>
      </c>
      <c r="D22" t="s">
        <v>430</v>
      </c>
      <c r="E22" s="37">
        <v>25</v>
      </c>
      <c r="F22" s="15">
        <v>250.50524999999999</v>
      </c>
      <c r="G22" s="16">
        <v>7.0300000000000001E-2</v>
      </c>
      <c r="H22" s="17">
        <v>44942</v>
      </c>
    </row>
    <row r="23" spans="1:8" ht="12.75" customHeight="1" x14ac:dyDescent="0.2">
      <c r="A23">
        <v>7</v>
      </c>
      <c r="B23" t="s">
        <v>500</v>
      </c>
      <c r="C23" t="s">
        <v>501</v>
      </c>
      <c r="D23" t="s">
        <v>430</v>
      </c>
      <c r="E23" s="37">
        <v>50</v>
      </c>
      <c r="F23" s="15">
        <v>152.6763</v>
      </c>
      <c r="G23" s="16">
        <v>4.2900000000000001E-2</v>
      </c>
      <c r="H23" s="17">
        <v>42176</v>
      </c>
    </row>
    <row r="24" spans="1:8" ht="12.75" customHeight="1" x14ac:dyDescent="0.2">
      <c r="A24">
        <v>8</v>
      </c>
      <c r="B24" t="s">
        <v>461</v>
      </c>
      <c r="C24" t="s">
        <v>462</v>
      </c>
      <c r="D24" t="s">
        <v>95</v>
      </c>
      <c r="E24" s="37">
        <v>15</v>
      </c>
      <c r="F24" s="15">
        <v>150.28620000000001</v>
      </c>
      <c r="G24" s="16">
        <v>4.2199999999999994E-2</v>
      </c>
      <c r="H24" s="17">
        <v>42251</v>
      </c>
    </row>
    <row r="25" spans="1:8" ht="12.75" customHeight="1" x14ac:dyDescent="0.2">
      <c r="A25">
        <v>9</v>
      </c>
      <c r="B25" t="s">
        <v>186</v>
      </c>
      <c r="C25" t="s">
        <v>187</v>
      </c>
      <c r="D25" t="s">
        <v>95</v>
      </c>
      <c r="E25" s="37">
        <v>947586</v>
      </c>
      <c r="F25" s="15">
        <v>47.250996999999998</v>
      </c>
      <c r="G25" s="16">
        <v>1.3300000000000001E-2</v>
      </c>
      <c r="H25" s="17">
        <v>41722</v>
      </c>
    </row>
    <row r="26" spans="1:8" ht="12.75" customHeight="1" x14ac:dyDescent="0.2">
      <c r="B26" s="18" t="s">
        <v>183</v>
      </c>
      <c r="C26" s="18"/>
      <c r="D26" s="18"/>
      <c r="E26" s="18"/>
      <c r="F26" s="19">
        <f>SUM(F19:F25)</f>
        <v>2085.2412469999999</v>
      </c>
      <c r="G26" s="20">
        <f>SUM(G19:G25)</f>
        <v>0.58550000000000002</v>
      </c>
      <c r="H26" s="21"/>
    </row>
    <row r="27" spans="1:8" ht="12.75" customHeight="1" x14ac:dyDescent="0.2">
      <c r="F27" s="15"/>
      <c r="G27" s="16"/>
      <c r="H27" s="17"/>
    </row>
    <row r="28" spans="1:8" ht="12.75" customHeight="1" x14ac:dyDescent="0.2">
      <c r="B28" s="1" t="s">
        <v>593</v>
      </c>
      <c r="C28" s="1"/>
      <c r="F28" s="15"/>
      <c r="G28" s="16"/>
      <c r="H28" s="17"/>
    </row>
    <row r="29" spans="1:8" ht="12.75" customHeight="1" x14ac:dyDescent="0.2">
      <c r="A29">
        <v>10</v>
      </c>
      <c r="B29" t="s">
        <v>502</v>
      </c>
      <c r="C29" t="s">
        <v>503</v>
      </c>
      <c r="D29" t="s">
        <v>405</v>
      </c>
      <c r="E29">
        <v>70</v>
      </c>
      <c r="F29" s="15">
        <v>698.84709999999995</v>
      </c>
      <c r="G29" s="16">
        <v>0.19620000000000001</v>
      </c>
      <c r="H29" s="17">
        <v>41634</v>
      </c>
    </row>
    <row r="30" spans="1:8" ht="12.75" customHeight="1" x14ac:dyDescent="0.2">
      <c r="A30">
        <v>11</v>
      </c>
      <c r="B30" t="s">
        <v>504</v>
      </c>
      <c r="C30" t="s">
        <v>505</v>
      </c>
      <c r="D30" t="s">
        <v>430</v>
      </c>
      <c r="E30">
        <v>20</v>
      </c>
      <c r="F30" s="15">
        <v>201.11660000000001</v>
      </c>
      <c r="G30" s="16">
        <v>5.6500000000000002E-2</v>
      </c>
      <c r="H30" s="17">
        <v>41752</v>
      </c>
    </row>
    <row r="31" spans="1:8" ht="12.75" customHeight="1" x14ac:dyDescent="0.2">
      <c r="B31" s="18" t="s">
        <v>183</v>
      </c>
      <c r="C31" s="18"/>
      <c r="D31" s="18"/>
      <c r="E31" s="18"/>
      <c r="F31" s="19">
        <f>SUM(F29:F30)</f>
        <v>899.96370000000002</v>
      </c>
      <c r="G31" s="20">
        <f>SUM(G29:G30)</f>
        <v>0.25270000000000004</v>
      </c>
      <c r="H31" s="21"/>
    </row>
    <row r="32" spans="1:8" ht="12.75" customHeight="1" x14ac:dyDescent="0.2">
      <c r="F32" s="15"/>
      <c r="G32" s="16"/>
      <c r="H32" s="17"/>
    </row>
    <row r="33" spans="1:8" ht="12.75" customHeight="1" x14ac:dyDescent="0.2">
      <c r="B33" s="1" t="s">
        <v>596</v>
      </c>
      <c r="C33" s="1"/>
      <c r="F33" s="15"/>
      <c r="G33" s="16"/>
      <c r="H33" s="17"/>
    </row>
    <row r="34" spans="1:8" ht="12.75" customHeight="1" x14ac:dyDescent="0.2">
      <c r="A34">
        <v>12</v>
      </c>
      <c r="B34" t="s">
        <v>506</v>
      </c>
      <c r="C34" t="s">
        <v>507</v>
      </c>
      <c r="D34" t="s">
        <v>400</v>
      </c>
      <c r="E34" s="53">
        <v>889497.77399999998</v>
      </c>
      <c r="F34" s="15">
        <v>345.21319699999998</v>
      </c>
      <c r="G34" s="16">
        <v>9.69E-2</v>
      </c>
      <c r="H34" s="17"/>
    </row>
    <row r="35" spans="1:8" ht="12.75" customHeight="1" x14ac:dyDescent="0.2">
      <c r="B35" s="18" t="s">
        <v>183</v>
      </c>
      <c r="C35" s="18"/>
      <c r="D35" s="18"/>
      <c r="E35" s="18"/>
      <c r="F35" s="19">
        <f>SUM(F34:F34)</f>
        <v>345.21319699999998</v>
      </c>
      <c r="G35" s="20">
        <f>SUM(G34:G34)</f>
        <v>9.69E-2</v>
      </c>
      <c r="H35" s="21"/>
    </row>
    <row r="36" spans="1:8" ht="12.75" customHeight="1" x14ac:dyDescent="0.2">
      <c r="F36" s="15"/>
      <c r="G36" s="16"/>
      <c r="H36" s="17"/>
    </row>
    <row r="37" spans="1:8" ht="12.75" customHeight="1" x14ac:dyDescent="0.2">
      <c r="B37" s="1" t="s">
        <v>554</v>
      </c>
      <c r="E37" s="37"/>
      <c r="F37" s="15">
        <v>61.163499999999999</v>
      </c>
      <c r="G37" s="16">
        <v>1.72E-2</v>
      </c>
      <c r="H37" s="17"/>
    </row>
    <row r="38" spans="1:8" ht="12.75" customHeight="1" x14ac:dyDescent="0.2">
      <c r="B38" s="18" t="s">
        <v>183</v>
      </c>
      <c r="C38" s="18"/>
      <c r="D38" s="18"/>
      <c r="E38" s="48"/>
      <c r="F38" s="19">
        <f>SUM(F37:F37)</f>
        <v>61.163499999999999</v>
      </c>
      <c r="G38" s="20">
        <f>SUM(G37:G37)</f>
        <v>1.72E-2</v>
      </c>
      <c r="H38" s="21"/>
    </row>
    <row r="39" spans="1:8" ht="12.75" customHeight="1" x14ac:dyDescent="0.2">
      <c r="F39" s="15"/>
      <c r="G39" s="16"/>
      <c r="H39" s="17"/>
    </row>
    <row r="40" spans="1:8" ht="12.75" customHeight="1" x14ac:dyDescent="0.2">
      <c r="B40" s="1" t="s">
        <v>188</v>
      </c>
      <c r="C40" s="1"/>
      <c r="F40" s="15"/>
      <c r="G40" s="16"/>
      <c r="H40" s="17"/>
    </row>
    <row r="41" spans="1:8" ht="12.75" customHeight="1" x14ac:dyDescent="0.2">
      <c r="B41" s="1" t="s">
        <v>189</v>
      </c>
      <c r="C41" s="1"/>
      <c r="F41" s="15">
        <v>103.80160999999993</v>
      </c>
      <c r="G41" s="16">
        <v>2.9000000000000001E-2</v>
      </c>
      <c r="H41" s="17"/>
    </row>
    <row r="42" spans="1:8" ht="12.75" customHeight="1" x14ac:dyDescent="0.2">
      <c r="B42" s="18" t="s">
        <v>183</v>
      </c>
      <c r="C42" s="18"/>
      <c r="D42" s="18"/>
      <c r="E42" s="18"/>
      <c r="F42" s="19">
        <f>SUM(F41:F41)</f>
        <v>103.80160999999993</v>
      </c>
      <c r="G42" s="20">
        <f>SUM(G41:G41)</f>
        <v>2.9000000000000001E-2</v>
      </c>
      <c r="H42" s="21"/>
    </row>
    <row r="43" spans="1:8" ht="12.75" customHeight="1" x14ac:dyDescent="0.2">
      <c r="B43" s="22" t="s">
        <v>190</v>
      </c>
      <c r="C43" s="22"/>
      <c r="D43" s="22"/>
      <c r="E43" s="22"/>
      <c r="F43" s="23">
        <f>SUM(F10,F15,F26,F31,F35,F38,F42)</f>
        <v>3561.9296340000001</v>
      </c>
      <c r="G43" s="38">
        <f>SUM(G10,G15,G26,G31,G35,G38,G42)</f>
        <v>1</v>
      </c>
      <c r="H43" s="25"/>
    </row>
    <row r="44" spans="1:8" ht="12.75" customHeight="1" x14ac:dyDescent="0.2"/>
    <row r="45" spans="1:8" ht="12.75" customHeight="1" x14ac:dyDescent="0.2">
      <c r="B45" s="1" t="s">
        <v>191</v>
      </c>
      <c r="C45" s="1"/>
      <c r="F45" s="15"/>
    </row>
    <row r="46" spans="1:8" ht="12.75" customHeight="1" x14ac:dyDescent="0.2">
      <c r="B46" s="1" t="s">
        <v>575</v>
      </c>
      <c r="C46" s="1"/>
    </row>
    <row r="47" spans="1:8" ht="12.75" customHeight="1" x14ac:dyDescent="0.2">
      <c r="B47" s="1"/>
      <c r="C47" s="1"/>
    </row>
    <row r="48" spans="1:8" ht="12.75" customHeight="1" x14ac:dyDescent="0.2">
      <c r="B48" s="1"/>
      <c r="C48" s="1"/>
    </row>
    <row r="49" spans="2:3" ht="12.75" customHeight="1" x14ac:dyDescent="0.2">
      <c r="B49" s="1"/>
      <c r="C49" s="1"/>
    </row>
    <row r="50" spans="2:3" ht="12.75" customHeight="1" x14ac:dyDescent="0.2"/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ColWidth="9.140625" defaultRowHeight="12.75" x14ac:dyDescent="0.2"/>
  <cols>
    <col min="1" max="1" width="7.5703125" customWidth="1"/>
    <col min="2" max="2" width="48.5703125" customWidth="1"/>
    <col min="3" max="3" width="17.7109375" customWidth="1"/>
    <col min="4" max="4" width="15.5703125" customWidth="1"/>
    <col min="5" max="5" width="13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597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425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426</v>
      </c>
      <c r="C9" t="s">
        <v>589</v>
      </c>
      <c r="D9" t="s">
        <v>406</v>
      </c>
      <c r="E9" s="37">
        <v>20000</v>
      </c>
      <c r="F9" s="15">
        <v>19.88176</v>
      </c>
      <c r="G9" s="16">
        <v>4.0000000000000001E-3</v>
      </c>
      <c r="H9" s="17">
        <v>41361</v>
      </c>
    </row>
    <row r="10" spans="1:8" ht="12.75" customHeight="1" x14ac:dyDescent="0.2">
      <c r="B10" s="18" t="s">
        <v>183</v>
      </c>
      <c r="C10" s="18"/>
      <c r="D10" s="18"/>
      <c r="E10" s="18"/>
      <c r="F10" s="19">
        <f>SUM(F9:F9)</f>
        <v>19.88176</v>
      </c>
      <c r="G10" s="20">
        <f>SUM(G9:G9)</f>
        <v>4.0000000000000001E-3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185</v>
      </c>
      <c r="C12" s="1"/>
      <c r="F12" s="15"/>
      <c r="G12" s="16"/>
      <c r="H12" s="17"/>
    </row>
    <row r="13" spans="1:8" ht="12.75" customHeight="1" x14ac:dyDescent="0.2">
      <c r="B13" s="1" t="s">
        <v>572</v>
      </c>
      <c r="C13" s="1"/>
      <c r="F13" s="15"/>
      <c r="G13" s="16"/>
      <c r="H13" s="17"/>
    </row>
    <row r="14" spans="1:8" ht="12.75" customHeight="1" x14ac:dyDescent="0.2">
      <c r="A14">
        <v>2</v>
      </c>
      <c r="B14" t="s">
        <v>459</v>
      </c>
      <c r="C14" t="s">
        <v>460</v>
      </c>
      <c r="D14" t="s">
        <v>450</v>
      </c>
      <c r="E14">
        <v>90</v>
      </c>
      <c r="F14" s="15">
        <v>979.7355</v>
      </c>
      <c r="G14" s="16">
        <v>0.19500000000000001</v>
      </c>
      <c r="H14" s="17">
        <v>42093</v>
      </c>
    </row>
    <row r="15" spans="1:8" ht="12.75" customHeight="1" x14ac:dyDescent="0.2">
      <c r="A15">
        <v>3</v>
      </c>
      <c r="B15" t="s">
        <v>488</v>
      </c>
      <c r="C15" t="s">
        <v>489</v>
      </c>
      <c r="D15" t="s">
        <v>430</v>
      </c>
      <c r="E15">
        <v>95</v>
      </c>
      <c r="F15" s="15">
        <v>946.50400000000002</v>
      </c>
      <c r="G15" s="16">
        <v>0.1883</v>
      </c>
      <c r="H15" s="17">
        <v>43110</v>
      </c>
    </row>
    <row r="16" spans="1:8" ht="12.75" customHeight="1" x14ac:dyDescent="0.2">
      <c r="A16">
        <v>4</v>
      </c>
      <c r="B16" t="s">
        <v>432</v>
      </c>
      <c r="C16" t="s">
        <v>433</v>
      </c>
      <c r="D16" t="s">
        <v>95</v>
      </c>
      <c r="E16">
        <v>80</v>
      </c>
      <c r="F16" s="15">
        <v>659.78399999999999</v>
      </c>
      <c r="G16" s="16">
        <v>0.1313</v>
      </c>
      <c r="H16" s="17">
        <v>42093</v>
      </c>
    </row>
    <row r="17" spans="1:8" ht="12.75" customHeight="1" x14ac:dyDescent="0.2">
      <c r="A17">
        <v>5</v>
      </c>
      <c r="B17" t="s">
        <v>498</v>
      </c>
      <c r="C17" t="s">
        <v>499</v>
      </c>
      <c r="D17" t="s">
        <v>430</v>
      </c>
      <c r="E17">
        <v>25</v>
      </c>
      <c r="F17" s="15">
        <v>250.50524999999999</v>
      </c>
      <c r="G17" s="16">
        <v>4.9800000000000004E-2</v>
      </c>
      <c r="H17" s="17">
        <v>44942</v>
      </c>
    </row>
    <row r="18" spans="1:8" ht="12.75" customHeight="1" x14ac:dyDescent="0.2">
      <c r="A18">
        <v>6</v>
      </c>
      <c r="B18" t="s">
        <v>461</v>
      </c>
      <c r="C18" t="s">
        <v>462</v>
      </c>
      <c r="D18" t="s">
        <v>95</v>
      </c>
      <c r="E18">
        <v>25</v>
      </c>
      <c r="F18" s="15">
        <v>250.477</v>
      </c>
      <c r="G18" s="16">
        <v>4.9800000000000004E-2</v>
      </c>
      <c r="H18" s="17">
        <v>42251</v>
      </c>
    </row>
    <row r="19" spans="1:8" ht="12.75" customHeight="1" x14ac:dyDescent="0.2">
      <c r="B19" s="18" t="s">
        <v>183</v>
      </c>
      <c r="C19" s="18"/>
      <c r="D19" s="18"/>
      <c r="E19" s="18"/>
      <c r="F19" s="19">
        <f>SUM(F14:F18)</f>
        <v>3087.0057500000003</v>
      </c>
      <c r="G19" s="20">
        <f>SUM(G14:G18)</f>
        <v>0.61419999999999986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593</v>
      </c>
      <c r="C21" s="1"/>
      <c r="F21" s="15"/>
      <c r="G21" s="16"/>
      <c r="H21" s="17"/>
    </row>
    <row r="22" spans="1:8" ht="12.75" customHeight="1" x14ac:dyDescent="0.2">
      <c r="A22">
        <v>7</v>
      </c>
      <c r="B22" t="s">
        <v>502</v>
      </c>
      <c r="C22" t="s">
        <v>503</v>
      </c>
      <c r="D22" t="s">
        <v>405</v>
      </c>
      <c r="E22">
        <v>80</v>
      </c>
      <c r="F22" s="15">
        <v>798.68240000000003</v>
      </c>
      <c r="G22" s="16">
        <v>0.15890000000000001</v>
      </c>
      <c r="H22" s="17">
        <v>41634</v>
      </c>
    </row>
    <row r="23" spans="1:8" ht="12.75" customHeight="1" x14ac:dyDescent="0.2">
      <c r="A23">
        <v>8</v>
      </c>
      <c r="B23" t="s">
        <v>504</v>
      </c>
      <c r="C23" t="s">
        <v>505</v>
      </c>
      <c r="D23" t="s">
        <v>430</v>
      </c>
      <c r="E23">
        <v>30</v>
      </c>
      <c r="F23" s="15">
        <v>301.67489999999998</v>
      </c>
      <c r="G23" s="16">
        <v>0.06</v>
      </c>
      <c r="H23" s="17">
        <v>41752</v>
      </c>
    </row>
    <row r="24" spans="1:8" ht="12.75" customHeight="1" x14ac:dyDescent="0.2">
      <c r="A24">
        <v>9</v>
      </c>
      <c r="B24" t="s">
        <v>427</v>
      </c>
      <c r="C24" t="s">
        <v>428</v>
      </c>
      <c r="D24" t="s">
        <v>405</v>
      </c>
      <c r="E24">
        <v>20</v>
      </c>
      <c r="F24" s="15">
        <v>199.39680000000001</v>
      </c>
      <c r="G24" s="16">
        <v>3.9699999999999999E-2</v>
      </c>
      <c r="H24" s="17">
        <v>41850</v>
      </c>
    </row>
    <row r="25" spans="1:8" ht="12.75" customHeight="1" x14ac:dyDescent="0.2">
      <c r="A25">
        <v>10</v>
      </c>
      <c r="B25" t="s">
        <v>463</v>
      </c>
      <c r="C25" t="s">
        <v>464</v>
      </c>
      <c r="D25" t="s">
        <v>405</v>
      </c>
      <c r="E25">
        <v>10</v>
      </c>
      <c r="F25" s="15">
        <v>99.835400000000007</v>
      </c>
      <c r="G25" s="16">
        <v>1.9900000000000001E-2</v>
      </c>
      <c r="H25" s="17">
        <v>41635</v>
      </c>
    </row>
    <row r="26" spans="1:8" ht="12.75" customHeight="1" x14ac:dyDescent="0.2">
      <c r="B26" s="18" t="s">
        <v>183</v>
      </c>
      <c r="C26" s="18"/>
      <c r="D26" s="18"/>
      <c r="E26" s="18"/>
      <c r="F26" s="19">
        <f>SUM(F22:F25)</f>
        <v>1399.5895</v>
      </c>
      <c r="G26" s="20">
        <f>SUM(G22:G25)</f>
        <v>0.27849999999999997</v>
      </c>
      <c r="H26" s="21"/>
    </row>
    <row r="27" spans="1:8" ht="12.75" customHeight="1" x14ac:dyDescent="0.2">
      <c r="F27" s="15"/>
      <c r="G27" s="16"/>
      <c r="H27" s="17"/>
    </row>
    <row r="28" spans="1:8" ht="12.75" customHeight="1" x14ac:dyDescent="0.2">
      <c r="B28" s="1" t="s">
        <v>554</v>
      </c>
      <c r="E28" s="37"/>
      <c r="F28" s="15">
        <v>343.99817000000002</v>
      </c>
      <c r="G28" s="16">
        <v>6.8500000000000005E-2</v>
      </c>
      <c r="H28" s="17"/>
    </row>
    <row r="29" spans="1:8" ht="12.75" customHeight="1" x14ac:dyDescent="0.2">
      <c r="B29" s="18" t="s">
        <v>183</v>
      </c>
      <c r="C29" s="18"/>
      <c r="D29" s="18"/>
      <c r="E29" s="48"/>
      <c r="F29" s="19">
        <f>SUM(F28:F28)</f>
        <v>343.99817000000002</v>
      </c>
      <c r="G29" s="20">
        <f>SUM(G28:G28)</f>
        <v>6.8500000000000005E-2</v>
      </c>
      <c r="H29" s="21"/>
    </row>
    <row r="30" spans="1:8" ht="12.75" customHeight="1" x14ac:dyDescent="0.2">
      <c r="F30" s="15"/>
      <c r="G30" s="16"/>
      <c r="H30" s="17"/>
    </row>
    <row r="31" spans="1:8" ht="12.75" customHeight="1" x14ac:dyDescent="0.2">
      <c r="B31" s="1" t="s">
        <v>188</v>
      </c>
      <c r="C31" s="1"/>
      <c r="F31" s="15"/>
      <c r="G31" s="16"/>
      <c r="H31" s="17"/>
    </row>
    <row r="32" spans="1:8" ht="12.75" customHeight="1" x14ac:dyDescent="0.2">
      <c r="B32" s="1" t="s">
        <v>189</v>
      </c>
      <c r="C32" s="1"/>
      <c r="F32" s="15">
        <v>174.98130500000008</v>
      </c>
      <c r="G32" s="16">
        <v>3.4799999999999998E-2</v>
      </c>
      <c r="H32" s="17"/>
    </row>
    <row r="33" spans="2:8" ht="12.75" customHeight="1" x14ac:dyDescent="0.2">
      <c r="B33" s="18" t="s">
        <v>183</v>
      </c>
      <c r="C33" s="18"/>
      <c r="D33" s="18"/>
      <c r="E33" s="18"/>
      <c r="F33" s="19">
        <f>SUM(F32:F32)</f>
        <v>174.98130500000008</v>
      </c>
      <c r="G33" s="20">
        <f>SUM(G32:G32)</f>
        <v>3.4799999999999998E-2</v>
      </c>
      <c r="H33" s="21"/>
    </row>
    <row r="34" spans="2:8" ht="12.75" customHeight="1" x14ac:dyDescent="0.2">
      <c r="B34" s="22" t="s">
        <v>190</v>
      </c>
      <c r="C34" s="22"/>
      <c r="D34" s="22"/>
      <c r="E34" s="22"/>
      <c r="F34" s="23">
        <f>SUM(F10,F19,F26,F29,F33)</f>
        <v>5025.4564850000006</v>
      </c>
      <c r="G34" s="38">
        <f>SUM(G10,G19,G26,G29,G33)</f>
        <v>0.99999999999999978</v>
      </c>
      <c r="H34" s="25"/>
    </row>
    <row r="35" spans="2:8" ht="12.75" customHeight="1" x14ac:dyDescent="0.2"/>
    <row r="36" spans="2:8" ht="12.75" customHeight="1" x14ac:dyDescent="0.2">
      <c r="B36" s="1" t="s">
        <v>191</v>
      </c>
      <c r="C36" s="1"/>
      <c r="F36" s="15"/>
    </row>
    <row r="37" spans="2:8" ht="12.75" customHeight="1" x14ac:dyDescent="0.2">
      <c r="B37" s="1" t="s">
        <v>575</v>
      </c>
      <c r="C37" s="1"/>
    </row>
    <row r="38" spans="2:8" ht="12.75" customHeight="1" x14ac:dyDescent="0.2">
      <c r="B38" s="1"/>
      <c r="C38" s="1"/>
    </row>
    <row r="39" spans="2:8" ht="12.75" customHeight="1" x14ac:dyDescent="0.2"/>
    <row r="40" spans="2:8" ht="12.75" customHeight="1" x14ac:dyDescent="0.2"/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/>
  </sheetViews>
  <sheetFormatPr defaultColWidth="9.140625" defaultRowHeight="12.75" x14ac:dyDescent="0.2"/>
  <cols>
    <col min="1" max="1" width="7.5703125" customWidth="1"/>
    <col min="2" max="2" width="42.7109375" customWidth="1"/>
    <col min="3" max="3" width="17.7109375" customWidth="1"/>
    <col min="4" max="4" width="22.42578125" customWidth="1"/>
    <col min="5" max="5" width="15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508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37">
        <v>6133</v>
      </c>
      <c r="F9" s="15">
        <v>63.807732000000001</v>
      </c>
      <c r="G9" s="16">
        <v>4.3299999999999998E-2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37">
        <v>6491</v>
      </c>
      <c r="F10" s="15">
        <v>52.827004000000002</v>
      </c>
      <c r="G10" s="16">
        <v>3.5799999999999998E-2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37">
        <v>15977</v>
      </c>
      <c r="F11" s="15">
        <v>47.100195999999997</v>
      </c>
      <c r="G11" s="16">
        <v>3.1899999999999998E-2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37">
        <v>5209</v>
      </c>
      <c r="F12" s="15">
        <v>37.681905999999998</v>
      </c>
      <c r="G12" s="16">
        <v>2.5499999999999998E-2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13</v>
      </c>
      <c r="E13" s="37">
        <v>5769</v>
      </c>
      <c r="F13" s="15">
        <v>36.076442</v>
      </c>
      <c r="G13" s="16">
        <v>2.4500000000000001E-2</v>
      </c>
      <c r="H13" s="17"/>
    </row>
    <row r="14" spans="1:8" ht="12.75" customHeight="1" x14ac:dyDescent="0.2">
      <c r="A14">
        <v>6</v>
      </c>
      <c r="B14" t="s">
        <v>27</v>
      </c>
      <c r="C14" t="s">
        <v>28</v>
      </c>
      <c r="D14" t="s">
        <v>22</v>
      </c>
      <c r="E14" s="37">
        <v>1142</v>
      </c>
      <c r="F14" s="15">
        <v>33.197940000000003</v>
      </c>
      <c r="G14" s="16">
        <v>2.2499999999999999E-2</v>
      </c>
      <c r="H14" s="17"/>
    </row>
    <row r="15" spans="1:8" ht="12.75" customHeight="1" x14ac:dyDescent="0.2">
      <c r="A15">
        <v>7</v>
      </c>
      <c r="B15" t="s">
        <v>29</v>
      </c>
      <c r="C15" t="s">
        <v>30</v>
      </c>
      <c r="D15" t="s">
        <v>22</v>
      </c>
      <c r="E15" s="37">
        <v>1034</v>
      </c>
      <c r="F15" s="15">
        <v>29.075562999999999</v>
      </c>
      <c r="G15" s="16">
        <v>1.9699999999999999E-2</v>
      </c>
      <c r="H15" s="17"/>
    </row>
    <row r="16" spans="1:8" ht="12.75" customHeight="1" x14ac:dyDescent="0.2">
      <c r="A16">
        <v>8</v>
      </c>
      <c r="B16" t="s">
        <v>31</v>
      </c>
      <c r="C16" t="s">
        <v>33</v>
      </c>
      <c r="D16" t="s">
        <v>13</v>
      </c>
      <c r="E16" s="37">
        <v>1158</v>
      </c>
      <c r="F16" s="15">
        <v>24.096822</v>
      </c>
      <c r="G16" s="16">
        <v>1.6299999999999999E-2</v>
      </c>
      <c r="H16" s="17"/>
    </row>
    <row r="17" spans="1:8" ht="12.75" customHeight="1" x14ac:dyDescent="0.2">
      <c r="A17">
        <v>9</v>
      </c>
      <c r="B17" t="s">
        <v>34</v>
      </c>
      <c r="C17" t="s">
        <v>37</v>
      </c>
      <c r="D17" t="s">
        <v>35</v>
      </c>
      <c r="E17" s="37">
        <v>11106</v>
      </c>
      <c r="F17" s="15">
        <v>21.867713999999999</v>
      </c>
      <c r="G17" s="16">
        <v>1.4800000000000001E-2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39</v>
      </c>
      <c r="E18" s="37">
        <v>3387</v>
      </c>
      <c r="F18" s="15">
        <v>21.605672999999999</v>
      </c>
      <c r="G18" s="16">
        <v>1.46E-2</v>
      </c>
      <c r="H18" s="17"/>
    </row>
    <row r="19" spans="1:8" ht="12.75" customHeight="1" x14ac:dyDescent="0.2">
      <c r="A19">
        <v>11</v>
      </c>
      <c r="B19" t="s">
        <v>52</v>
      </c>
      <c r="C19" t="s">
        <v>54</v>
      </c>
      <c r="D19" t="s">
        <v>36</v>
      </c>
      <c r="E19" s="37">
        <v>2724</v>
      </c>
      <c r="F19" s="15">
        <v>20.638386000000001</v>
      </c>
      <c r="G19" s="16">
        <v>1.3999999999999999E-2</v>
      </c>
      <c r="H19" s="17"/>
    </row>
    <row r="20" spans="1:8" ht="12.75" customHeight="1" x14ac:dyDescent="0.2">
      <c r="A20">
        <v>12</v>
      </c>
      <c r="B20" t="s">
        <v>41</v>
      </c>
      <c r="C20" t="s">
        <v>43</v>
      </c>
      <c r="D20" t="s">
        <v>25</v>
      </c>
      <c r="E20" s="37">
        <v>3463</v>
      </c>
      <c r="F20" s="15">
        <v>20.256819</v>
      </c>
      <c r="G20" s="16">
        <v>1.37E-2</v>
      </c>
      <c r="H20" s="17"/>
    </row>
    <row r="21" spans="1:8" ht="12.75" customHeight="1" x14ac:dyDescent="0.2">
      <c r="A21">
        <v>13</v>
      </c>
      <c r="B21" t="s">
        <v>47</v>
      </c>
      <c r="C21" t="s">
        <v>49</v>
      </c>
      <c r="D21" t="s">
        <v>13</v>
      </c>
      <c r="E21" s="37">
        <v>4090</v>
      </c>
      <c r="F21" s="15">
        <v>20.173925000000001</v>
      </c>
      <c r="G21" s="16">
        <v>1.37E-2</v>
      </c>
      <c r="H21" s="17"/>
    </row>
    <row r="22" spans="1:8" ht="12.75" customHeight="1" x14ac:dyDescent="0.2">
      <c r="A22">
        <v>14</v>
      </c>
      <c r="B22" t="s">
        <v>50</v>
      </c>
      <c r="C22" t="s">
        <v>51</v>
      </c>
      <c r="D22" t="s">
        <v>32</v>
      </c>
      <c r="E22" s="37">
        <v>12504</v>
      </c>
      <c r="F22" s="15">
        <v>19.868856000000001</v>
      </c>
      <c r="G22" s="16">
        <v>1.3500000000000002E-2</v>
      </c>
      <c r="H22" s="17"/>
    </row>
    <row r="23" spans="1:8" ht="12.75" customHeight="1" x14ac:dyDescent="0.2">
      <c r="A23">
        <v>15</v>
      </c>
      <c r="B23" t="s">
        <v>55</v>
      </c>
      <c r="C23" t="s">
        <v>57</v>
      </c>
      <c r="D23" t="s">
        <v>32</v>
      </c>
      <c r="E23" s="37">
        <v>1466</v>
      </c>
      <c r="F23" s="15">
        <v>19.854771</v>
      </c>
      <c r="G23" s="16">
        <v>1.3500000000000002E-2</v>
      </c>
      <c r="H23" s="17"/>
    </row>
    <row r="24" spans="1:8" ht="12.75" customHeight="1" x14ac:dyDescent="0.2">
      <c r="A24">
        <v>16</v>
      </c>
      <c r="B24" t="s">
        <v>44</v>
      </c>
      <c r="C24" t="s">
        <v>46</v>
      </c>
      <c r="D24" t="s">
        <v>39</v>
      </c>
      <c r="E24" s="37">
        <v>7526</v>
      </c>
      <c r="F24" s="15">
        <v>19.635334</v>
      </c>
      <c r="G24" s="16">
        <v>1.3300000000000001E-2</v>
      </c>
      <c r="H24" s="17"/>
    </row>
    <row r="25" spans="1:8" ht="12.75" customHeight="1" x14ac:dyDescent="0.2">
      <c r="A25">
        <v>17</v>
      </c>
      <c r="B25" t="s">
        <v>61</v>
      </c>
      <c r="C25" t="s">
        <v>63</v>
      </c>
      <c r="D25" t="s">
        <v>59</v>
      </c>
      <c r="E25" s="37">
        <v>8684</v>
      </c>
      <c r="F25" s="15">
        <v>14.914770000000001</v>
      </c>
      <c r="G25" s="16">
        <v>1.01E-2</v>
      </c>
      <c r="H25" s="17"/>
    </row>
    <row r="26" spans="1:8" ht="12.75" customHeight="1" x14ac:dyDescent="0.2">
      <c r="A26">
        <v>18</v>
      </c>
      <c r="B26" t="s">
        <v>64</v>
      </c>
      <c r="C26" t="s">
        <v>66</v>
      </c>
      <c r="D26" t="s">
        <v>48</v>
      </c>
      <c r="E26" s="37">
        <v>49460</v>
      </c>
      <c r="F26" s="15">
        <v>14.219749999999999</v>
      </c>
      <c r="G26" s="16">
        <v>9.5999999999999992E-3</v>
      </c>
      <c r="H26" s="17"/>
    </row>
    <row r="27" spans="1:8" ht="12.75" customHeight="1" x14ac:dyDescent="0.2">
      <c r="A27">
        <v>19</v>
      </c>
      <c r="B27" t="s">
        <v>58</v>
      </c>
      <c r="C27" t="s">
        <v>60</v>
      </c>
      <c r="D27" t="s">
        <v>36</v>
      </c>
      <c r="E27" s="37">
        <v>9508</v>
      </c>
      <c r="F27" s="15">
        <v>14.195444</v>
      </c>
      <c r="G27" s="16">
        <v>9.5999999999999992E-3</v>
      </c>
      <c r="H27" s="17"/>
    </row>
    <row r="28" spans="1:8" ht="12.75" customHeight="1" x14ac:dyDescent="0.2">
      <c r="A28">
        <v>20</v>
      </c>
      <c r="B28" t="s">
        <v>70</v>
      </c>
      <c r="C28" t="s">
        <v>72</v>
      </c>
      <c r="D28" t="s">
        <v>25</v>
      </c>
      <c r="E28" s="37">
        <v>8759</v>
      </c>
      <c r="F28" s="15">
        <v>14.093230999999999</v>
      </c>
      <c r="G28" s="16">
        <v>9.5999999999999992E-3</v>
      </c>
      <c r="H28" s="17"/>
    </row>
    <row r="29" spans="1:8" ht="12.75" customHeight="1" x14ac:dyDescent="0.2">
      <c r="A29">
        <v>21</v>
      </c>
      <c r="B29" t="s">
        <v>67</v>
      </c>
      <c r="C29" t="s">
        <v>69</v>
      </c>
      <c r="D29" t="s">
        <v>62</v>
      </c>
      <c r="E29" s="37">
        <v>22405</v>
      </c>
      <c r="F29" s="15">
        <v>13.420595</v>
      </c>
      <c r="G29" s="16">
        <v>9.1000000000000004E-3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45</v>
      </c>
      <c r="E30" s="37">
        <v>4201</v>
      </c>
      <c r="F30" s="15">
        <v>13.361281</v>
      </c>
      <c r="G30" s="16">
        <v>9.1000000000000004E-3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13</v>
      </c>
      <c r="E31" s="37">
        <v>2454</v>
      </c>
      <c r="F31" s="15">
        <v>13.139943000000001</v>
      </c>
      <c r="G31" s="16">
        <v>8.8999999999999999E-3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16</v>
      </c>
      <c r="E32" s="37">
        <v>3424</v>
      </c>
      <c r="F32" s="15">
        <v>12.735568000000001</v>
      </c>
      <c r="G32" s="16">
        <v>8.6E-3</v>
      </c>
      <c r="H32" s="17"/>
    </row>
    <row r="33" spans="1:8" ht="12.75" customHeight="1" x14ac:dyDescent="0.2">
      <c r="A33">
        <v>25</v>
      </c>
      <c r="B33" t="s">
        <v>85</v>
      </c>
      <c r="C33" t="s">
        <v>87</v>
      </c>
      <c r="D33" t="s">
        <v>25</v>
      </c>
      <c r="E33" s="37">
        <v>2556</v>
      </c>
      <c r="F33" s="15">
        <v>12.679038</v>
      </c>
      <c r="G33" s="16">
        <v>8.6E-3</v>
      </c>
      <c r="H33" s="17"/>
    </row>
    <row r="34" spans="1:8" ht="12.75" customHeight="1" x14ac:dyDescent="0.2">
      <c r="A34">
        <v>26</v>
      </c>
      <c r="B34" t="s">
        <v>82</v>
      </c>
      <c r="C34" t="s">
        <v>84</v>
      </c>
      <c r="D34" t="s">
        <v>48</v>
      </c>
      <c r="E34" s="37">
        <v>120682</v>
      </c>
      <c r="F34" s="15">
        <v>12.188882</v>
      </c>
      <c r="G34" s="16">
        <v>8.3000000000000001E-3</v>
      </c>
      <c r="H34" s="17"/>
    </row>
    <row r="35" spans="1:8" ht="12.75" customHeight="1" x14ac:dyDescent="0.2">
      <c r="A35">
        <v>27</v>
      </c>
      <c r="B35" t="s">
        <v>103</v>
      </c>
      <c r="C35" t="s">
        <v>105</v>
      </c>
      <c r="D35" t="s">
        <v>71</v>
      </c>
      <c r="E35" s="37">
        <v>21105</v>
      </c>
      <c r="F35" s="15">
        <v>11.744933</v>
      </c>
      <c r="G35" s="16">
        <v>8.0000000000000002E-3</v>
      </c>
      <c r="H35" s="17"/>
    </row>
    <row r="36" spans="1:8" ht="12.75" customHeight="1" x14ac:dyDescent="0.2">
      <c r="A36">
        <v>28</v>
      </c>
      <c r="B36" t="s">
        <v>88</v>
      </c>
      <c r="C36" t="s">
        <v>90</v>
      </c>
      <c r="D36" t="s">
        <v>32</v>
      </c>
      <c r="E36" s="37">
        <v>3996</v>
      </c>
      <c r="F36" s="15">
        <v>11.490498000000001</v>
      </c>
      <c r="G36" s="16">
        <v>7.8000000000000005E-3</v>
      </c>
      <c r="H36" s="17"/>
    </row>
    <row r="37" spans="1:8" ht="12.75" customHeight="1" x14ac:dyDescent="0.2">
      <c r="A37">
        <v>29</v>
      </c>
      <c r="B37" t="s">
        <v>97</v>
      </c>
      <c r="C37" t="s">
        <v>99</v>
      </c>
      <c r="D37" t="s">
        <v>19</v>
      </c>
      <c r="E37" s="37">
        <v>624</v>
      </c>
      <c r="F37" s="15">
        <v>11.482224</v>
      </c>
      <c r="G37" s="16">
        <v>7.8000000000000005E-3</v>
      </c>
      <c r="H37" s="17"/>
    </row>
    <row r="38" spans="1:8" ht="12.75" customHeight="1" x14ac:dyDescent="0.2">
      <c r="A38">
        <v>30</v>
      </c>
      <c r="B38" t="s">
        <v>91</v>
      </c>
      <c r="C38" t="s">
        <v>93</v>
      </c>
      <c r="D38" t="s">
        <v>65</v>
      </c>
      <c r="E38" s="37">
        <v>3678</v>
      </c>
      <c r="F38" s="15">
        <v>11.444096999999999</v>
      </c>
      <c r="G38" s="16">
        <v>7.8000000000000005E-3</v>
      </c>
      <c r="H38" s="17"/>
    </row>
    <row r="39" spans="1:8" ht="12.75" customHeight="1" x14ac:dyDescent="0.2">
      <c r="A39">
        <v>31</v>
      </c>
      <c r="B39" t="s">
        <v>117</v>
      </c>
      <c r="C39" t="s">
        <v>118</v>
      </c>
      <c r="D39" t="s">
        <v>13</v>
      </c>
      <c r="E39" s="37">
        <v>1584</v>
      </c>
      <c r="F39" s="15">
        <v>11.019095999999999</v>
      </c>
      <c r="G39" s="16">
        <v>7.4999999999999997E-3</v>
      </c>
      <c r="H39" s="17"/>
    </row>
    <row r="40" spans="1:8" ht="12.75" customHeight="1" x14ac:dyDescent="0.2">
      <c r="A40">
        <v>32</v>
      </c>
      <c r="B40" t="s">
        <v>119</v>
      </c>
      <c r="C40" t="s">
        <v>120</v>
      </c>
      <c r="D40" t="s">
        <v>22</v>
      </c>
      <c r="E40" s="37">
        <v>4132</v>
      </c>
      <c r="F40" s="15">
        <v>10.914678</v>
      </c>
      <c r="G40" s="16">
        <v>7.4000000000000003E-3</v>
      </c>
      <c r="H40" s="17"/>
    </row>
    <row r="41" spans="1:8" ht="12.75" customHeight="1" x14ac:dyDescent="0.2">
      <c r="A41">
        <v>33</v>
      </c>
      <c r="B41" t="s">
        <v>109</v>
      </c>
      <c r="C41" t="s">
        <v>111</v>
      </c>
      <c r="D41" t="s">
        <v>77</v>
      </c>
      <c r="E41" s="37">
        <v>1078</v>
      </c>
      <c r="F41" s="15">
        <v>10.827971</v>
      </c>
      <c r="G41" s="16">
        <v>7.3000000000000001E-3</v>
      </c>
      <c r="H41" s="17"/>
    </row>
    <row r="42" spans="1:8" ht="12.75" customHeight="1" x14ac:dyDescent="0.2">
      <c r="A42">
        <v>34</v>
      </c>
      <c r="B42" t="s">
        <v>106</v>
      </c>
      <c r="C42" t="s">
        <v>108</v>
      </c>
      <c r="D42" t="s">
        <v>74</v>
      </c>
      <c r="E42" s="37">
        <v>9140</v>
      </c>
      <c r="F42" s="15">
        <v>10.74864</v>
      </c>
      <c r="G42" s="16">
        <v>7.3000000000000001E-3</v>
      </c>
      <c r="H42" s="17"/>
    </row>
    <row r="43" spans="1:8" ht="12.75" customHeight="1" x14ac:dyDescent="0.2">
      <c r="A43">
        <v>35</v>
      </c>
      <c r="B43" t="s">
        <v>131</v>
      </c>
      <c r="C43" t="s">
        <v>132</v>
      </c>
      <c r="D43" t="s">
        <v>80</v>
      </c>
      <c r="E43" s="37">
        <v>1983</v>
      </c>
      <c r="F43" s="15">
        <v>10.690353</v>
      </c>
      <c r="G43" s="16">
        <v>7.1999999999999998E-3</v>
      </c>
      <c r="H43" s="17"/>
    </row>
    <row r="44" spans="1:8" ht="12.75" customHeight="1" x14ac:dyDescent="0.2">
      <c r="A44">
        <v>36</v>
      </c>
      <c r="B44" t="s">
        <v>112</v>
      </c>
      <c r="C44" t="s">
        <v>114</v>
      </c>
      <c r="D44" t="s">
        <v>13</v>
      </c>
      <c r="E44" s="37">
        <v>793</v>
      </c>
      <c r="F44" s="15">
        <v>10.65911</v>
      </c>
      <c r="G44" s="16">
        <v>7.1999999999999998E-3</v>
      </c>
      <c r="H44" s="17"/>
    </row>
    <row r="45" spans="1:8" ht="12.75" customHeight="1" x14ac:dyDescent="0.2">
      <c r="A45">
        <v>37</v>
      </c>
      <c r="B45" t="s">
        <v>115</v>
      </c>
      <c r="C45" t="s">
        <v>116</v>
      </c>
      <c r="D45" t="s">
        <v>13</v>
      </c>
      <c r="E45" s="37">
        <v>4934</v>
      </c>
      <c r="F45" s="15">
        <v>10.469948</v>
      </c>
      <c r="G45" s="16">
        <v>7.0999999999999995E-3</v>
      </c>
      <c r="H45" s="17"/>
    </row>
    <row r="46" spans="1:8" ht="12.75" customHeight="1" x14ac:dyDescent="0.2">
      <c r="A46">
        <v>38</v>
      </c>
      <c r="B46" t="s">
        <v>127</v>
      </c>
      <c r="C46" t="s">
        <v>128</v>
      </c>
      <c r="D46" t="s">
        <v>42</v>
      </c>
      <c r="E46" s="37">
        <v>4315</v>
      </c>
      <c r="F46" s="15">
        <v>10.437984999999999</v>
      </c>
      <c r="G46" s="16">
        <v>7.0999999999999995E-3</v>
      </c>
      <c r="H46" s="17"/>
    </row>
    <row r="47" spans="1:8" ht="12.75" customHeight="1" x14ac:dyDescent="0.2">
      <c r="A47">
        <v>39</v>
      </c>
      <c r="B47" t="s">
        <v>129</v>
      </c>
      <c r="C47" t="s">
        <v>130</v>
      </c>
      <c r="D47" t="s">
        <v>53</v>
      </c>
      <c r="E47" s="37">
        <v>3500</v>
      </c>
      <c r="F47" s="15">
        <v>10.42825</v>
      </c>
      <c r="G47" s="16">
        <v>7.0999999999999995E-3</v>
      </c>
      <c r="H47" s="17"/>
    </row>
    <row r="48" spans="1:8" ht="12.75" customHeight="1" x14ac:dyDescent="0.2">
      <c r="A48">
        <v>40</v>
      </c>
      <c r="B48" t="s">
        <v>121</v>
      </c>
      <c r="C48" t="s">
        <v>122</v>
      </c>
      <c r="D48" t="s">
        <v>36</v>
      </c>
      <c r="E48" s="37">
        <v>5136</v>
      </c>
      <c r="F48" s="15">
        <v>10.346472</v>
      </c>
      <c r="G48" s="16">
        <v>6.9999999999999993E-3</v>
      </c>
      <c r="H48" s="17"/>
    </row>
    <row r="49" spans="1:8" ht="12.75" customHeight="1" x14ac:dyDescent="0.2">
      <c r="A49">
        <v>41</v>
      </c>
      <c r="B49" t="s">
        <v>123</v>
      </c>
      <c r="C49" t="s">
        <v>124</v>
      </c>
      <c r="D49" t="s">
        <v>45</v>
      </c>
      <c r="E49" s="37">
        <v>11480</v>
      </c>
      <c r="F49" s="15">
        <v>9.7293000000000003</v>
      </c>
      <c r="G49" s="16">
        <v>6.6E-3</v>
      </c>
      <c r="H49" s="17"/>
    </row>
    <row r="50" spans="1:8" ht="12.75" customHeight="1" x14ac:dyDescent="0.2">
      <c r="A50">
        <v>42</v>
      </c>
      <c r="B50" t="s">
        <v>125</v>
      </c>
      <c r="C50" t="s">
        <v>126</v>
      </c>
      <c r="D50" t="s">
        <v>25</v>
      </c>
      <c r="E50" s="37">
        <v>959</v>
      </c>
      <c r="F50" s="15">
        <v>9.6859000000000002</v>
      </c>
      <c r="G50" s="16">
        <v>6.6E-3</v>
      </c>
      <c r="H50" s="17"/>
    </row>
    <row r="51" spans="1:8" ht="12.75" customHeight="1" x14ac:dyDescent="0.2">
      <c r="A51">
        <v>43</v>
      </c>
      <c r="B51" t="s">
        <v>135</v>
      </c>
      <c r="C51" t="s">
        <v>136</v>
      </c>
      <c r="D51" t="s">
        <v>13</v>
      </c>
      <c r="E51" s="37">
        <v>3504</v>
      </c>
      <c r="F51" s="15">
        <v>9.6342479999999995</v>
      </c>
      <c r="G51" s="16">
        <v>6.5000000000000006E-3</v>
      </c>
      <c r="H51" s="17"/>
    </row>
    <row r="52" spans="1:8" ht="12.75" customHeight="1" x14ac:dyDescent="0.2">
      <c r="A52">
        <v>44</v>
      </c>
      <c r="B52" t="s">
        <v>133</v>
      </c>
      <c r="C52" t="s">
        <v>134</v>
      </c>
      <c r="D52" t="s">
        <v>56</v>
      </c>
      <c r="E52" s="37">
        <v>5177</v>
      </c>
      <c r="F52" s="15">
        <v>9.5774500000000007</v>
      </c>
      <c r="G52" s="16">
        <v>6.5000000000000006E-3</v>
      </c>
      <c r="H52" s="17"/>
    </row>
    <row r="53" spans="1:8" ht="12.75" customHeight="1" x14ac:dyDescent="0.2">
      <c r="A53">
        <v>45</v>
      </c>
      <c r="B53" t="s">
        <v>137</v>
      </c>
      <c r="C53" t="s">
        <v>138</v>
      </c>
      <c r="D53" t="s">
        <v>83</v>
      </c>
      <c r="E53" s="37">
        <v>3431</v>
      </c>
      <c r="F53" s="15">
        <v>9.2842859999999998</v>
      </c>
      <c r="G53" s="16">
        <v>6.3E-3</v>
      </c>
      <c r="H53" s="17"/>
    </row>
    <row r="54" spans="1:8" ht="12.75" customHeight="1" x14ac:dyDescent="0.2">
      <c r="A54">
        <v>46</v>
      </c>
      <c r="B54" t="s">
        <v>141</v>
      </c>
      <c r="C54" t="s">
        <v>142</v>
      </c>
      <c r="D54" t="s">
        <v>45</v>
      </c>
      <c r="E54" s="37">
        <v>4752</v>
      </c>
      <c r="F54" s="15">
        <v>9.1024560000000001</v>
      </c>
      <c r="G54" s="16">
        <v>6.1999999999999998E-3</v>
      </c>
      <c r="H54" s="17"/>
    </row>
    <row r="55" spans="1:8" ht="12.75" customHeight="1" x14ac:dyDescent="0.2">
      <c r="A55">
        <v>47</v>
      </c>
      <c r="B55" t="s">
        <v>143</v>
      </c>
      <c r="C55" t="s">
        <v>144</v>
      </c>
      <c r="D55" t="s">
        <v>25</v>
      </c>
      <c r="E55" s="37">
        <v>5254</v>
      </c>
      <c r="F55" s="15">
        <v>8.8923950000000005</v>
      </c>
      <c r="G55" s="16">
        <v>6.0000000000000001E-3</v>
      </c>
      <c r="H55" s="17"/>
    </row>
    <row r="56" spans="1:8" ht="12.75" customHeight="1" x14ac:dyDescent="0.2">
      <c r="A56">
        <v>48</v>
      </c>
      <c r="B56" t="s">
        <v>139</v>
      </c>
      <c r="C56" t="s">
        <v>140</v>
      </c>
      <c r="D56" t="s">
        <v>53</v>
      </c>
      <c r="E56" s="37">
        <v>1645</v>
      </c>
      <c r="F56" s="15">
        <v>8.6856000000000009</v>
      </c>
      <c r="G56" s="16">
        <v>5.8999999999999999E-3</v>
      </c>
      <c r="H56" s="17"/>
    </row>
    <row r="57" spans="1:8" ht="12.75" customHeight="1" x14ac:dyDescent="0.2">
      <c r="A57">
        <v>49</v>
      </c>
      <c r="B57" t="s">
        <v>145</v>
      </c>
      <c r="C57" t="s">
        <v>146</v>
      </c>
      <c r="D57" t="s">
        <v>86</v>
      </c>
      <c r="E57" s="37">
        <v>2431</v>
      </c>
      <c r="F57" s="15">
        <v>8.4817590000000003</v>
      </c>
      <c r="G57" s="16">
        <v>5.7999999999999996E-3</v>
      </c>
      <c r="H57" s="17"/>
    </row>
    <row r="58" spans="1:8" ht="12.75" customHeight="1" x14ac:dyDescent="0.2">
      <c r="A58">
        <v>50</v>
      </c>
      <c r="B58" t="s">
        <v>100</v>
      </c>
      <c r="C58" t="s">
        <v>102</v>
      </c>
      <c r="D58" t="s">
        <v>68</v>
      </c>
      <c r="E58" s="37">
        <v>8580</v>
      </c>
      <c r="F58" s="15">
        <v>8.0609099999999998</v>
      </c>
      <c r="G58" s="16">
        <v>5.5000000000000005E-3</v>
      </c>
      <c r="H58" s="17"/>
    </row>
    <row r="59" spans="1:8" ht="12.75" customHeight="1" x14ac:dyDescent="0.2">
      <c r="A59">
        <v>51</v>
      </c>
      <c r="B59" t="s">
        <v>147</v>
      </c>
      <c r="C59" t="s">
        <v>148</v>
      </c>
      <c r="D59" t="s">
        <v>25</v>
      </c>
      <c r="E59" s="37">
        <v>1171</v>
      </c>
      <c r="F59" s="15">
        <v>7.8650219999999997</v>
      </c>
      <c r="G59" s="16">
        <v>5.3E-3</v>
      </c>
      <c r="H59" s="17"/>
    </row>
    <row r="60" spans="1:8" ht="12.75" customHeight="1" x14ac:dyDescent="0.2">
      <c r="A60">
        <v>52</v>
      </c>
      <c r="B60" t="s">
        <v>149</v>
      </c>
      <c r="C60" t="s">
        <v>150</v>
      </c>
      <c r="D60" t="s">
        <v>42</v>
      </c>
      <c r="E60" s="37">
        <v>4338</v>
      </c>
      <c r="F60" s="15">
        <v>7.647894</v>
      </c>
      <c r="G60" s="16">
        <v>5.1999999999999998E-3</v>
      </c>
      <c r="H60" s="17"/>
    </row>
    <row r="61" spans="1:8" ht="12.75" customHeight="1" x14ac:dyDescent="0.2">
      <c r="A61">
        <v>53</v>
      </c>
      <c r="B61" t="s">
        <v>151</v>
      </c>
      <c r="C61" t="s">
        <v>152</v>
      </c>
      <c r="D61" t="s">
        <v>56</v>
      </c>
      <c r="E61" s="37">
        <v>5147</v>
      </c>
      <c r="F61" s="15">
        <v>7.0539639999999997</v>
      </c>
      <c r="G61" s="16">
        <v>4.7999999999999996E-3</v>
      </c>
      <c r="H61" s="17"/>
    </row>
    <row r="62" spans="1:8" ht="12.75" customHeight="1" x14ac:dyDescent="0.2">
      <c r="A62">
        <v>54</v>
      </c>
      <c r="B62" t="s">
        <v>153</v>
      </c>
      <c r="C62" t="s">
        <v>154</v>
      </c>
      <c r="D62" t="s">
        <v>25</v>
      </c>
      <c r="E62" s="37">
        <v>8003</v>
      </c>
      <c r="F62" s="15">
        <v>6.666499</v>
      </c>
      <c r="G62" s="16">
        <v>4.5000000000000005E-3</v>
      </c>
      <c r="H62" s="17"/>
    </row>
    <row r="63" spans="1:8" ht="12.75" customHeight="1" x14ac:dyDescent="0.2">
      <c r="A63">
        <v>55</v>
      </c>
      <c r="B63" t="s">
        <v>163</v>
      </c>
      <c r="C63" t="s">
        <v>164</v>
      </c>
      <c r="D63" t="s">
        <v>36</v>
      </c>
      <c r="E63" s="37">
        <v>3311</v>
      </c>
      <c r="F63" s="15">
        <v>5.5393030000000003</v>
      </c>
      <c r="G63" s="16">
        <v>3.8E-3</v>
      </c>
      <c r="H63" s="17"/>
    </row>
    <row r="64" spans="1:8" ht="12.75" customHeight="1" x14ac:dyDescent="0.2">
      <c r="A64">
        <v>56</v>
      </c>
      <c r="B64" t="s">
        <v>161</v>
      </c>
      <c r="C64" t="s">
        <v>162</v>
      </c>
      <c r="D64" t="s">
        <v>42</v>
      </c>
      <c r="E64" s="37">
        <v>1290</v>
      </c>
      <c r="F64" s="15">
        <v>5.3025450000000003</v>
      </c>
      <c r="G64" s="16">
        <v>3.5999999999999999E-3</v>
      </c>
      <c r="H64" s="17"/>
    </row>
    <row r="65" spans="1:8" ht="12.75" customHeight="1" x14ac:dyDescent="0.2">
      <c r="A65">
        <v>57</v>
      </c>
      <c r="B65" t="s">
        <v>94</v>
      </c>
      <c r="C65" t="s">
        <v>96</v>
      </c>
      <c r="D65" t="s">
        <v>42</v>
      </c>
      <c r="E65" s="37">
        <v>2395</v>
      </c>
      <c r="F65" s="15">
        <v>5.2210999999999999</v>
      </c>
      <c r="G65" s="16">
        <v>3.4999999999999996E-3</v>
      </c>
      <c r="H65" s="17"/>
    </row>
    <row r="66" spans="1:8" ht="12.75" customHeight="1" x14ac:dyDescent="0.2">
      <c r="A66">
        <v>58</v>
      </c>
      <c r="B66" t="s">
        <v>155</v>
      </c>
      <c r="C66" t="s">
        <v>156</v>
      </c>
      <c r="D66" t="s">
        <v>89</v>
      </c>
      <c r="E66" s="37">
        <v>2900</v>
      </c>
      <c r="F66" s="15">
        <v>5.1097999999999999</v>
      </c>
      <c r="G66" s="16">
        <v>3.4999999999999996E-3</v>
      </c>
      <c r="H66" s="17"/>
    </row>
    <row r="67" spans="1:8" ht="12.75" customHeight="1" x14ac:dyDescent="0.2">
      <c r="A67">
        <v>59</v>
      </c>
      <c r="B67" t="s">
        <v>159</v>
      </c>
      <c r="C67" t="s">
        <v>160</v>
      </c>
      <c r="D67" t="s">
        <v>22</v>
      </c>
      <c r="E67" s="37">
        <v>5390</v>
      </c>
      <c r="F67" s="15">
        <v>5.1097200000000003</v>
      </c>
      <c r="G67" s="16">
        <v>3.4999999999999996E-3</v>
      </c>
      <c r="H67" s="17"/>
    </row>
    <row r="68" spans="1:8" ht="12.75" customHeight="1" x14ac:dyDescent="0.2">
      <c r="A68">
        <v>60</v>
      </c>
      <c r="B68" t="s">
        <v>157</v>
      </c>
      <c r="C68" t="s">
        <v>158</v>
      </c>
      <c r="D68" t="s">
        <v>39</v>
      </c>
      <c r="E68" s="37">
        <v>4344</v>
      </c>
      <c r="F68" s="15">
        <v>5.0173199999999998</v>
      </c>
      <c r="G68" s="16">
        <v>3.4000000000000002E-3</v>
      </c>
      <c r="H68" s="17"/>
    </row>
    <row r="69" spans="1:8" ht="12.75" customHeight="1" x14ac:dyDescent="0.2">
      <c r="A69">
        <v>61</v>
      </c>
      <c r="B69" t="s">
        <v>165</v>
      </c>
      <c r="C69" t="s">
        <v>166</v>
      </c>
      <c r="D69" t="s">
        <v>42</v>
      </c>
      <c r="E69" s="37">
        <v>7150</v>
      </c>
      <c r="F69" s="15">
        <v>4.665375</v>
      </c>
      <c r="G69" s="16">
        <v>3.2000000000000002E-3</v>
      </c>
      <c r="H69" s="17"/>
    </row>
    <row r="70" spans="1:8" ht="12.75" customHeight="1" x14ac:dyDescent="0.2">
      <c r="A70">
        <v>62</v>
      </c>
      <c r="B70" t="s">
        <v>167</v>
      </c>
      <c r="C70" t="s">
        <v>168</v>
      </c>
      <c r="D70" t="s">
        <v>45</v>
      </c>
      <c r="E70" s="37">
        <v>6376</v>
      </c>
      <c r="F70" s="15">
        <v>4.4345080000000001</v>
      </c>
      <c r="G70" s="16">
        <v>3.0000000000000001E-3</v>
      </c>
      <c r="H70" s="17"/>
    </row>
    <row r="71" spans="1:8" ht="12.75" customHeight="1" x14ac:dyDescent="0.2">
      <c r="B71" s="18" t="s">
        <v>183</v>
      </c>
      <c r="C71" s="18"/>
      <c r="D71" s="18"/>
      <c r="E71" s="18"/>
      <c r="F71" s="19">
        <f>SUM(F9:F70)</f>
        <v>936.18519399999991</v>
      </c>
      <c r="G71" s="20">
        <f>SUM(G9:G70)</f>
        <v>0.63489999999999958</v>
      </c>
      <c r="H71" s="21"/>
    </row>
    <row r="72" spans="1:8" ht="12.75" customHeight="1" x14ac:dyDescent="0.2">
      <c r="F72" s="15"/>
      <c r="G72" s="16"/>
      <c r="H72" s="17"/>
    </row>
    <row r="73" spans="1:8" ht="12.75" customHeight="1" x14ac:dyDescent="0.2">
      <c r="B73" s="1" t="s">
        <v>184</v>
      </c>
      <c r="C73" s="1"/>
      <c r="F73" s="15"/>
      <c r="G73" s="16"/>
      <c r="H73" s="17"/>
    </row>
    <row r="74" spans="1:8" ht="12.75" customHeight="1" x14ac:dyDescent="0.2">
      <c r="B74" s="1" t="s">
        <v>425</v>
      </c>
      <c r="C74" s="1"/>
      <c r="F74" s="15"/>
      <c r="G74" s="16"/>
      <c r="H74" s="17"/>
    </row>
    <row r="75" spans="1:8" ht="12.75" customHeight="1" x14ac:dyDescent="0.2">
      <c r="A75">
        <v>63</v>
      </c>
      <c r="B75" t="s">
        <v>426</v>
      </c>
      <c r="C75" t="s">
        <v>589</v>
      </c>
      <c r="D75" t="s">
        <v>406</v>
      </c>
      <c r="E75" s="37">
        <v>10000</v>
      </c>
      <c r="F75" s="15">
        <v>9.9408799999999999</v>
      </c>
      <c r="G75" s="16">
        <v>6.7000000000000002E-3</v>
      </c>
      <c r="H75" s="17">
        <v>41361</v>
      </c>
    </row>
    <row r="76" spans="1:8" ht="12.75" customHeight="1" x14ac:dyDescent="0.2">
      <c r="B76" s="18" t="s">
        <v>183</v>
      </c>
      <c r="C76" s="18"/>
      <c r="D76" s="18"/>
      <c r="E76" s="18"/>
      <c r="F76" s="19">
        <f>SUM(F75:F75)</f>
        <v>9.9408799999999999</v>
      </c>
      <c r="G76" s="20">
        <f>SUM(G75:G75)</f>
        <v>6.7000000000000002E-3</v>
      </c>
      <c r="H76" s="21"/>
    </row>
    <row r="77" spans="1:8" ht="12.75" customHeight="1" x14ac:dyDescent="0.2">
      <c r="F77" s="15"/>
      <c r="G77" s="16"/>
      <c r="H77" s="17"/>
    </row>
    <row r="78" spans="1:8" ht="12.75" customHeight="1" x14ac:dyDescent="0.2">
      <c r="B78" s="1" t="s">
        <v>185</v>
      </c>
      <c r="C78" s="1"/>
      <c r="F78" s="15"/>
      <c r="G78" s="16"/>
      <c r="H78" s="17"/>
    </row>
    <row r="79" spans="1:8" ht="12.75" customHeight="1" x14ac:dyDescent="0.2">
      <c r="B79" s="1" t="s">
        <v>572</v>
      </c>
      <c r="C79" s="1"/>
      <c r="F79" s="15"/>
      <c r="G79" s="16"/>
      <c r="H79" s="17"/>
    </row>
    <row r="80" spans="1:8" ht="12.75" customHeight="1" x14ac:dyDescent="0.2">
      <c r="A80">
        <v>64</v>
      </c>
      <c r="B80" t="s">
        <v>459</v>
      </c>
      <c r="C80" t="s">
        <v>460</v>
      </c>
      <c r="D80" t="s">
        <v>450</v>
      </c>
      <c r="E80">
        <v>25</v>
      </c>
      <c r="F80" s="15">
        <v>272.14875000000001</v>
      </c>
      <c r="G80" s="16">
        <v>0.1845</v>
      </c>
      <c r="H80" s="17">
        <v>42093</v>
      </c>
    </row>
    <row r="81" spans="1:8" ht="12.75" customHeight="1" x14ac:dyDescent="0.2">
      <c r="A81">
        <v>65</v>
      </c>
      <c r="B81" t="s">
        <v>396</v>
      </c>
      <c r="C81" t="s">
        <v>397</v>
      </c>
      <c r="D81" t="s">
        <v>95</v>
      </c>
      <c r="E81">
        <v>12</v>
      </c>
      <c r="F81" s="15">
        <v>128.86428000000001</v>
      </c>
      <c r="G81" s="16">
        <v>8.7400000000000005E-2</v>
      </c>
      <c r="H81" s="17">
        <v>42185</v>
      </c>
    </row>
    <row r="82" spans="1:8" ht="12.75" customHeight="1" x14ac:dyDescent="0.2">
      <c r="B82" s="18" t="s">
        <v>183</v>
      </c>
      <c r="C82" s="18"/>
      <c r="D82" s="18"/>
      <c r="E82" s="18"/>
      <c r="F82" s="19">
        <f>SUM(F80:F81)</f>
        <v>401.01303000000001</v>
      </c>
      <c r="G82" s="20">
        <f>SUM(G80:G81)</f>
        <v>0.27190000000000003</v>
      </c>
      <c r="H82" s="21"/>
    </row>
    <row r="83" spans="1:8" ht="12.75" customHeight="1" x14ac:dyDescent="0.2">
      <c r="F83" s="15"/>
      <c r="G83" s="16"/>
      <c r="H83" s="17"/>
    </row>
    <row r="84" spans="1:8" ht="12.75" customHeight="1" x14ac:dyDescent="0.2">
      <c r="B84" s="1" t="s">
        <v>554</v>
      </c>
      <c r="E84" s="37"/>
      <c r="F84" s="15">
        <v>137.10208</v>
      </c>
      <c r="G84" s="16">
        <v>9.2899999999999996E-2</v>
      </c>
      <c r="H84" s="17"/>
    </row>
    <row r="85" spans="1:8" ht="12.75" customHeight="1" x14ac:dyDescent="0.2">
      <c r="B85" s="18" t="s">
        <v>183</v>
      </c>
      <c r="C85" s="18"/>
      <c r="D85" s="18"/>
      <c r="E85" s="48"/>
      <c r="F85" s="19">
        <f>SUM(F84:F84)</f>
        <v>137.10208</v>
      </c>
      <c r="G85" s="20">
        <f>SUM(G84:G84)</f>
        <v>9.2899999999999996E-2</v>
      </c>
      <c r="H85" s="21"/>
    </row>
    <row r="86" spans="1:8" ht="12.75" customHeight="1" x14ac:dyDescent="0.2">
      <c r="F86" s="15"/>
      <c r="G86" s="16"/>
      <c r="H86" s="17"/>
    </row>
    <row r="87" spans="1:8" ht="12.75" customHeight="1" x14ac:dyDescent="0.2">
      <c r="B87" s="1" t="s">
        <v>188</v>
      </c>
      <c r="C87" s="1"/>
      <c r="F87" s="15"/>
      <c r="G87" s="16"/>
      <c r="H87" s="17"/>
    </row>
    <row r="88" spans="1:8" ht="12.75" customHeight="1" x14ac:dyDescent="0.2">
      <c r="B88" s="1" t="s">
        <v>189</v>
      </c>
      <c r="C88" s="1"/>
      <c r="F88" s="15">
        <v>-9.4110860000000116</v>
      </c>
      <c r="G88" s="16">
        <v>-6.4000000000000003E-3</v>
      </c>
      <c r="H88" s="17"/>
    </row>
    <row r="89" spans="1:8" ht="12.75" customHeight="1" x14ac:dyDescent="0.2">
      <c r="B89" s="18" t="s">
        <v>183</v>
      </c>
      <c r="C89" s="18"/>
      <c r="D89" s="18"/>
      <c r="E89" s="18"/>
      <c r="F89" s="19">
        <f>SUM(F88:F88)</f>
        <v>-9.4110860000000116</v>
      </c>
      <c r="G89" s="20">
        <f>SUM(G88:G88)</f>
        <v>-6.4000000000000003E-3</v>
      </c>
      <c r="H89" s="21"/>
    </row>
    <row r="90" spans="1:8" ht="12.75" customHeight="1" x14ac:dyDescent="0.2">
      <c r="B90" s="22" t="s">
        <v>190</v>
      </c>
      <c r="C90" s="22"/>
      <c r="D90" s="22"/>
      <c r="E90" s="22"/>
      <c r="F90" s="23">
        <f>SUM(F71,F76,F82,F85,F89)</f>
        <v>1474.8300979999999</v>
      </c>
      <c r="G90" s="38">
        <f>SUM(G71,G76,G82,G85,G89)</f>
        <v>0.99999999999999978</v>
      </c>
      <c r="H90" s="25"/>
    </row>
    <row r="91" spans="1:8" ht="12.75" customHeight="1" x14ac:dyDescent="0.2"/>
    <row r="92" spans="1:8" ht="12.75" customHeight="1" x14ac:dyDescent="0.2">
      <c r="B92" s="1" t="s">
        <v>191</v>
      </c>
      <c r="C92" s="1"/>
      <c r="F92" s="15"/>
    </row>
    <row r="93" spans="1:8" ht="12.75" customHeight="1" x14ac:dyDescent="0.2">
      <c r="B93" s="1" t="s">
        <v>575</v>
      </c>
      <c r="C93" s="1"/>
    </row>
    <row r="94" spans="1:8" ht="12.75" customHeight="1" x14ac:dyDescent="0.2">
      <c r="B94" s="1"/>
      <c r="C94" s="1"/>
    </row>
    <row r="95" spans="1:8" ht="12.75" customHeight="1" x14ac:dyDescent="0.2"/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/>
  </sheetViews>
  <sheetFormatPr defaultColWidth="9.140625" defaultRowHeight="12.75" x14ac:dyDescent="0.2"/>
  <cols>
    <col min="1" max="1" width="7.5703125" customWidth="1"/>
    <col min="2" max="2" width="52.140625" customWidth="1"/>
    <col min="3" max="3" width="17.7109375" customWidth="1"/>
    <col min="4" max="4" width="22.42578125" customWidth="1"/>
    <col min="5" max="5" width="16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193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18</v>
      </c>
      <c r="C9" t="s">
        <v>20</v>
      </c>
      <c r="D9" t="s">
        <v>19</v>
      </c>
      <c r="E9" s="37">
        <v>65741</v>
      </c>
      <c r="F9" s="15">
        <v>193.80446800000001</v>
      </c>
      <c r="G9" s="16">
        <v>8.8900000000000007E-2</v>
      </c>
      <c r="H9" s="17"/>
    </row>
    <row r="10" spans="1:8" ht="12.75" customHeight="1" x14ac:dyDescent="0.2">
      <c r="A10">
        <v>2</v>
      </c>
      <c r="B10" t="s">
        <v>27</v>
      </c>
      <c r="C10" t="s">
        <v>28</v>
      </c>
      <c r="D10" t="s">
        <v>22</v>
      </c>
      <c r="E10" s="37">
        <v>5787</v>
      </c>
      <c r="F10" s="15">
        <v>168.22809000000001</v>
      </c>
      <c r="G10" s="16">
        <v>7.7199999999999991E-2</v>
      </c>
      <c r="H10" s="17"/>
    </row>
    <row r="11" spans="1:8" ht="12.75" customHeight="1" x14ac:dyDescent="0.2">
      <c r="A11">
        <v>3</v>
      </c>
      <c r="B11" t="s">
        <v>15</v>
      </c>
      <c r="C11" t="s">
        <v>17</v>
      </c>
      <c r="D11" t="s">
        <v>16</v>
      </c>
      <c r="E11" s="37">
        <v>19729</v>
      </c>
      <c r="F11" s="15">
        <v>160.56446700000001</v>
      </c>
      <c r="G11" s="16">
        <v>7.3700000000000002E-2</v>
      </c>
      <c r="H11" s="17"/>
    </row>
    <row r="12" spans="1:8" ht="12.75" customHeight="1" x14ac:dyDescent="0.2">
      <c r="A12">
        <v>4</v>
      </c>
      <c r="B12" t="s">
        <v>12</v>
      </c>
      <c r="C12" t="s">
        <v>14</v>
      </c>
      <c r="D12" t="s">
        <v>13</v>
      </c>
      <c r="E12" s="37">
        <v>13864</v>
      </c>
      <c r="F12" s="15">
        <v>144.24105599999999</v>
      </c>
      <c r="G12" s="16">
        <v>6.6199999999999995E-2</v>
      </c>
      <c r="H12" s="17"/>
    </row>
    <row r="13" spans="1:8" ht="12.75" customHeight="1" x14ac:dyDescent="0.2">
      <c r="A13">
        <v>5</v>
      </c>
      <c r="B13" t="s">
        <v>52</v>
      </c>
      <c r="C13" t="s">
        <v>54</v>
      </c>
      <c r="D13" t="s">
        <v>36</v>
      </c>
      <c r="E13" s="37">
        <v>18540</v>
      </c>
      <c r="F13" s="15">
        <v>140.46831</v>
      </c>
      <c r="G13" s="16">
        <v>6.4399999999999999E-2</v>
      </c>
      <c r="H13" s="17"/>
    </row>
    <row r="14" spans="1:8" ht="12.75" customHeight="1" x14ac:dyDescent="0.2">
      <c r="A14">
        <v>6</v>
      </c>
      <c r="B14" t="s">
        <v>24</v>
      </c>
      <c r="C14" t="s">
        <v>26</v>
      </c>
      <c r="D14" t="s">
        <v>13</v>
      </c>
      <c r="E14" s="37">
        <v>21940</v>
      </c>
      <c r="F14" s="15">
        <v>137.20178999999999</v>
      </c>
      <c r="G14" s="16">
        <v>6.2899999999999998E-2</v>
      </c>
      <c r="H14" s="17"/>
    </row>
    <row r="15" spans="1:8" ht="12.75" customHeight="1" x14ac:dyDescent="0.2">
      <c r="A15">
        <v>7</v>
      </c>
      <c r="B15" t="s">
        <v>194</v>
      </c>
      <c r="C15" t="s">
        <v>195</v>
      </c>
      <c r="D15" t="s">
        <v>22</v>
      </c>
      <c r="E15" s="37">
        <v>6117</v>
      </c>
      <c r="F15" s="15">
        <v>92.794889999999995</v>
      </c>
      <c r="G15" s="16">
        <v>4.2599999999999999E-2</v>
      </c>
      <c r="H15" s="17"/>
    </row>
    <row r="16" spans="1:8" ht="12.75" customHeight="1" x14ac:dyDescent="0.2">
      <c r="A16">
        <v>8</v>
      </c>
      <c r="B16" t="s">
        <v>196</v>
      </c>
      <c r="C16" t="s">
        <v>198</v>
      </c>
      <c r="D16" t="s">
        <v>197</v>
      </c>
      <c r="E16" s="37">
        <v>6505</v>
      </c>
      <c r="F16" s="15">
        <v>88.975390000000004</v>
      </c>
      <c r="G16" s="16">
        <v>4.0800000000000003E-2</v>
      </c>
      <c r="H16" s="17"/>
    </row>
    <row r="17" spans="1:8" ht="12.75" customHeight="1" x14ac:dyDescent="0.2">
      <c r="A17">
        <v>9</v>
      </c>
      <c r="B17" t="s">
        <v>199</v>
      </c>
      <c r="C17" t="s">
        <v>200</v>
      </c>
      <c r="D17" t="s">
        <v>53</v>
      </c>
      <c r="E17" s="37">
        <v>21276</v>
      </c>
      <c r="F17" s="15">
        <v>66.689622</v>
      </c>
      <c r="G17" s="16">
        <v>3.0600000000000002E-2</v>
      </c>
      <c r="H17" s="17"/>
    </row>
    <row r="18" spans="1:8" ht="12.75" customHeight="1" x14ac:dyDescent="0.2">
      <c r="A18">
        <v>10</v>
      </c>
      <c r="B18" t="s">
        <v>31</v>
      </c>
      <c r="C18" t="s">
        <v>33</v>
      </c>
      <c r="D18" t="s">
        <v>13</v>
      </c>
      <c r="E18" s="37">
        <v>3102</v>
      </c>
      <c r="F18" s="15">
        <v>64.549518000000006</v>
      </c>
      <c r="G18" s="16">
        <v>2.9600000000000001E-2</v>
      </c>
      <c r="H18" s="17"/>
    </row>
    <row r="19" spans="1:8" ht="12.75" customHeight="1" x14ac:dyDescent="0.2">
      <c r="A19">
        <v>11</v>
      </c>
      <c r="B19" t="s">
        <v>88</v>
      </c>
      <c r="C19" t="s">
        <v>90</v>
      </c>
      <c r="D19" t="s">
        <v>32</v>
      </c>
      <c r="E19" s="37">
        <v>21258</v>
      </c>
      <c r="F19" s="15">
        <v>61.127378999999998</v>
      </c>
      <c r="G19" s="16">
        <v>2.7999999999999997E-2</v>
      </c>
      <c r="H19" s="17"/>
    </row>
    <row r="20" spans="1:8" ht="12.75" customHeight="1" x14ac:dyDescent="0.2">
      <c r="A20">
        <v>12</v>
      </c>
      <c r="B20" t="s">
        <v>201</v>
      </c>
      <c r="C20" t="s">
        <v>202</v>
      </c>
      <c r="D20" t="s">
        <v>19</v>
      </c>
      <c r="E20" s="37">
        <v>12348</v>
      </c>
      <c r="F20" s="15">
        <v>54.707813999999999</v>
      </c>
      <c r="G20" s="16">
        <v>2.5099999999999997E-2</v>
      </c>
      <c r="H20" s="17"/>
    </row>
    <row r="21" spans="1:8" ht="12.75" customHeight="1" x14ac:dyDescent="0.2">
      <c r="A21">
        <v>13</v>
      </c>
      <c r="B21" t="s">
        <v>203</v>
      </c>
      <c r="C21" t="s">
        <v>204</v>
      </c>
      <c r="D21" t="s">
        <v>32</v>
      </c>
      <c r="E21" s="37">
        <v>5513</v>
      </c>
      <c r="F21" s="15">
        <v>48.167081000000003</v>
      </c>
      <c r="G21" s="16">
        <v>2.2099999999999998E-2</v>
      </c>
      <c r="H21" s="17"/>
    </row>
    <row r="22" spans="1:8" ht="12.75" customHeight="1" x14ac:dyDescent="0.2">
      <c r="A22">
        <v>14</v>
      </c>
      <c r="B22" t="s">
        <v>205</v>
      </c>
      <c r="C22" t="s">
        <v>206</v>
      </c>
      <c r="D22" t="s">
        <v>74</v>
      </c>
      <c r="E22" s="37">
        <v>14387</v>
      </c>
      <c r="F22" s="15">
        <v>46.455623000000003</v>
      </c>
      <c r="G22" s="16">
        <v>2.1299999999999999E-2</v>
      </c>
      <c r="H22" s="17"/>
    </row>
    <row r="23" spans="1:8" ht="12.75" customHeight="1" x14ac:dyDescent="0.2">
      <c r="A23">
        <v>15</v>
      </c>
      <c r="B23" t="s">
        <v>112</v>
      </c>
      <c r="C23" t="s">
        <v>114</v>
      </c>
      <c r="D23" t="s">
        <v>13</v>
      </c>
      <c r="E23" s="37">
        <v>3386</v>
      </c>
      <c r="F23" s="15">
        <v>45.512918999999997</v>
      </c>
      <c r="G23" s="16">
        <v>2.0899999999999998E-2</v>
      </c>
      <c r="H23" s="17"/>
    </row>
    <row r="24" spans="1:8" ht="12.75" customHeight="1" x14ac:dyDescent="0.2">
      <c r="A24">
        <v>16</v>
      </c>
      <c r="B24" t="s">
        <v>207</v>
      </c>
      <c r="C24" t="s">
        <v>208</v>
      </c>
      <c r="D24" t="s">
        <v>25</v>
      </c>
      <c r="E24" s="37">
        <v>4527</v>
      </c>
      <c r="F24" s="15">
        <v>36.313330999999998</v>
      </c>
      <c r="G24" s="16">
        <v>1.67E-2</v>
      </c>
      <c r="H24" s="17"/>
    </row>
    <row r="25" spans="1:8" ht="12.75" customHeight="1" x14ac:dyDescent="0.2">
      <c r="A25">
        <v>17</v>
      </c>
      <c r="B25" t="s">
        <v>209</v>
      </c>
      <c r="C25" t="s">
        <v>211</v>
      </c>
      <c r="D25" t="s">
        <v>32</v>
      </c>
      <c r="E25" s="37">
        <v>1620</v>
      </c>
      <c r="F25" s="15">
        <v>31.962599999999998</v>
      </c>
      <c r="G25" s="16">
        <v>1.47E-2</v>
      </c>
      <c r="H25" s="17"/>
    </row>
    <row r="26" spans="1:8" ht="12.75" customHeight="1" x14ac:dyDescent="0.2">
      <c r="A26">
        <v>18</v>
      </c>
      <c r="B26" t="s">
        <v>212</v>
      </c>
      <c r="C26" t="s">
        <v>214</v>
      </c>
      <c r="D26" t="s">
        <v>13</v>
      </c>
      <c r="E26" s="37">
        <v>4501</v>
      </c>
      <c r="F26" s="15">
        <v>29.688596</v>
      </c>
      <c r="G26" s="16">
        <v>1.3600000000000001E-2</v>
      </c>
      <c r="H26" s="17"/>
    </row>
    <row r="27" spans="1:8" ht="12.75" customHeight="1" x14ac:dyDescent="0.2">
      <c r="A27">
        <v>19</v>
      </c>
      <c r="B27" t="s">
        <v>215</v>
      </c>
      <c r="C27" t="s">
        <v>216</v>
      </c>
      <c r="D27" t="s">
        <v>86</v>
      </c>
      <c r="E27" s="37">
        <v>8026</v>
      </c>
      <c r="F27" s="15">
        <v>27.40879</v>
      </c>
      <c r="G27" s="16">
        <v>1.26E-2</v>
      </c>
      <c r="H27" s="17"/>
    </row>
    <row r="28" spans="1:8" ht="12.75" customHeight="1" x14ac:dyDescent="0.2">
      <c r="A28">
        <v>20</v>
      </c>
      <c r="B28" t="s">
        <v>217</v>
      </c>
      <c r="C28" t="s">
        <v>218</v>
      </c>
      <c r="D28" t="s">
        <v>25</v>
      </c>
      <c r="E28" s="37">
        <v>1521</v>
      </c>
      <c r="F28" s="15">
        <v>26.700395</v>
      </c>
      <c r="G28" s="16">
        <v>1.23E-2</v>
      </c>
      <c r="H28" s="17"/>
    </row>
    <row r="29" spans="1:8" ht="12.75" customHeight="1" x14ac:dyDescent="0.2">
      <c r="A29">
        <v>21</v>
      </c>
      <c r="B29" t="s">
        <v>219</v>
      </c>
      <c r="C29" t="s">
        <v>220</v>
      </c>
      <c r="D29" t="s">
        <v>22</v>
      </c>
      <c r="E29" s="37">
        <v>6262</v>
      </c>
      <c r="F29" s="15">
        <v>26.074967999999998</v>
      </c>
      <c r="G29" s="16">
        <v>1.2E-2</v>
      </c>
      <c r="H29" s="17"/>
    </row>
    <row r="30" spans="1:8" ht="12.75" customHeight="1" x14ac:dyDescent="0.2">
      <c r="A30">
        <v>22</v>
      </c>
      <c r="B30" t="s">
        <v>221</v>
      </c>
      <c r="C30" t="s">
        <v>222</v>
      </c>
      <c r="D30" t="s">
        <v>56</v>
      </c>
      <c r="E30" s="37">
        <v>7572</v>
      </c>
      <c r="F30" s="15">
        <v>23.458055999999999</v>
      </c>
      <c r="G30" s="16">
        <v>1.0800000000000001E-2</v>
      </c>
      <c r="H30" s="17"/>
    </row>
    <row r="31" spans="1:8" ht="12.75" customHeight="1" x14ac:dyDescent="0.2">
      <c r="A31">
        <v>23</v>
      </c>
      <c r="B31" t="s">
        <v>223</v>
      </c>
      <c r="C31" t="s">
        <v>224</v>
      </c>
      <c r="D31" t="s">
        <v>19</v>
      </c>
      <c r="E31" s="37">
        <v>547</v>
      </c>
      <c r="F31" s="15">
        <v>23.368933999999999</v>
      </c>
      <c r="G31" s="16">
        <v>1.0700000000000001E-2</v>
      </c>
      <c r="H31" s="17"/>
    </row>
    <row r="32" spans="1:8" ht="12.75" customHeight="1" x14ac:dyDescent="0.2">
      <c r="A32">
        <v>24</v>
      </c>
      <c r="B32" t="s">
        <v>225</v>
      </c>
      <c r="C32" t="s">
        <v>226</v>
      </c>
      <c r="D32" t="s">
        <v>48</v>
      </c>
      <c r="E32" s="37">
        <v>15357</v>
      </c>
      <c r="F32" s="15">
        <v>23.173712999999999</v>
      </c>
      <c r="G32" s="16">
        <v>1.06E-2</v>
      </c>
      <c r="H32" s="17"/>
    </row>
    <row r="33" spans="1:8" ht="12.75" customHeight="1" x14ac:dyDescent="0.2">
      <c r="A33">
        <v>25</v>
      </c>
      <c r="B33" t="s">
        <v>21</v>
      </c>
      <c r="C33" t="s">
        <v>23</v>
      </c>
      <c r="D33" t="s">
        <v>22</v>
      </c>
      <c r="E33" s="37">
        <v>3156</v>
      </c>
      <c r="F33" s="15">
        <v>22.830504000000001</v>
      </c>
      <c r="G33" s="16">
        <v>1.0500000000000001E-2</v>
      </c>
      <c r="H33" s="17"/>
    </row>
    <row r="34" spans="1:8" ht="12.75" customHeight="1" x14ac:dyDescent="0.2">
      <c r="A34">
        <v>26</v>
      </c>
      <c r="B34" t="s">
        <v>227</v>
      </c>
      <c r="C34" t="s">
        <v>228</v>
      </c>
      <c r="D34" t="s">
        <v>45</v>
      </c>
      <c r="E34" s="37">
        <v>1216</v>
      </c>
      <c r="F34" s="15">
        <v>22.715488000000001</v>
      </c>
      <c r="G34" s="16">
        <v>1.04E-2</v>
      </c>
      <c r="H34" s="17"/>
    </row>
    <row r="35" spans="1:8" ht="12.75" customHeight="1" x14ac:dyDescent="0.2">
      <c r="A35">
        <v>27</v>
      </c>
      <c r="B35" t="s">
        <v>229</v>
      </c>
      <c r="C35" t="s">
        <v>230</v>
      </c>
      <c r="D35" t="s">
        <v>45</v>
      </c>
      <c r="E35" s="37">
        <v>760</v>
      </c>
      <c r="F35" s="15">
        <v>22.464839999999999</v>
      </c>
      <c r="G35" s="16">
        <v>1.03E-2</v>
      </c>
      <c r="H35" s="17"/>
    </row>
    <row r="36" spans="1:8" ht="12.75" customHeight="1" x14ac:dyDescent="0.2">
      <c r="A36">
        <v>28</v>
      </c>
      <c r="B36" t="s">
        <v>58</v>
      </c>
      <c r="C36" t="s">
        <v>60</v>
      </c>
      <c r="D36" t="s">
        <v>36</v>
      </c>
      <c r="E36" s="37">
        <v>14920</v>
      </c>
      <c r="F36" s="15">
        <v>22.275559999999999</v>
      </c>
      <c r="G36" s="16">
        <v>1.0200000000000001E-2</v>
      </c>
      <c r="H36" s="17"/>
    </row>
    <row r="37" spans="1:8" ht="12.75" customHeight="1" x14ac:dyDescent="0.2">
      <c r="A37">
        <v>29</v>
      </c>
      <c r="B37" t="s">
        <v>231</v>
      </c>
      <c r="C37" t="s">
        <v>232</v>
      </c>
      <c r="D37" t="s">
        <v>25</v>
      </c>
      <c r="E37" s="37">
        <v>6106</v>
      </c>
      <c r="F37" s="15">
        <v>21.972441</v>
      </c>
      <c r="G37" s="16">
        <v>1.01E-2</v>
      </c>
      <c r="H37" s="17"/>
    </row>
    <row r="38" spans="1:8" ht="12.75" customHeight="1" x14ac:dyDescent="0.2">
      <c r="A38">
        <v>30</v>
      </c>
      <c r="B38" t="s">
        <v>55</v>
      </c>
      <c r="C38" t="s">
        <v>57</v>
      </c>
      <c r="D38" t="s">
        <v>32</v>
      </c>
      <c r="E38" s="37">
        <v>1588</v>
      </c>
      <c r="F38" s="15">
        <v>21.507078</v>
      </c>
      <c r="G38" s="16">
        <v>9.8999999999999991E-3</v>
      </c>
      <c r="H38" s="17"/>
    </row>
    <row r="39" spans="1:8" ht="12.75" customHeight="1" x14ac:dyDescent="0.2">
      <c r="A39">
        <v>31</v>
      </c>
      <c r="B39" t="s">
        <v>129</v>
      </c>
      <c r="C39" t="s">
        <v>130</v>
      </c>
      <c r="D39" t="s">
        <v>53</v>
      </c>
      <c r="E39" s="37">
        <v>7114</v>
      </c>
      <c r="F39" s="15">
        <v>21.196162999999999</v>
      </c>
      <c r="G39" s="16">
        <v>9.7000000000000003E-3</v>
      </c>
      <c r="H39" s="17"/>
    </row>
    <row r="40" spans="1:8" ht="12.75" customHeight="1" x14ac:dyDescent="0.2">
      <c r="A40">
        <v>32</v>
      </c>
      <c r="B40" t="s">
        <v>233</v>
      </c>
      <c r="C40" t="s">
        <v>234</v>
      </c>
      <c r="D40" t="s">
        <v>32</v>
      </c>
      <c r="E40" s="37">
        <v>1148</v>
      </c>
      <c r="F40" s="15">
        <v>19.142326000000001</v>
      </c>
      <c r="G40" s="16">
        <v>8.8000000000000005E-3</v>
      </c>
      <c r="H40" s="17"/>
    </row>
    <row r="41" spans="1:8" ht="12.75" customHeight="1" x14ac:dyDescent="0.2">
      <c r="A41">
        <v>33</v>
      </c>
      <c r="B41" t="s">
        <v>235</v>
      </c>
      <c r="C41" t="s">
        <v>236</v>
      </c>
      <c r="D41" t="s">
        <v>210</v>
      </c>
      <c r="E41" s="37">
        <v>9511</v>
      </c>
      <c r="F41" s="15">
        <v>19.131377000000001</v>
      </c>
      <c r="G41" s="16">
        <v>8.8000000000000005E-3</v>
      </c>
      <c r="H41" s="17"/>
    </row>
    <row r="42" spans="1:8" ht="12.75" customHeight="1" x14ac:dyDescent="0.2">
      <c r="A42">
        <v>34</v>
      </c>
      <c r="B42" t="s">
        <v>237</v>
      </c>
      <c r="C42" t="s">
        <v>238</v>
      </c>
      <c r="D42" t="s">
        <v>48</v>
      </c>
      <c r="E42" s="37">
        <v>19492</v>
      </c>
      <c r="F42" s="15">
        <v>18.400448000000001</v>
      </c>
      <c r="G42" s="16">
        <v>8.3999999999999995E-3</v>
      </c>
      <c r="H42" s="17"/>
    </row>
    <row r="43" spans="1:8" ht="12.75" customHeight="1" x14ac:dyDescent="0.2">
      <c r="A43">
        <v>35</v>
      </c>
      <c r="B43" t="s">
        <v>239</v>
      </c>
      <c r="C43" t="s">
        <v>240</v>
      </c>
      <c r="D43" t="s">
        <v>213</v>
      </c>
      <c r="E43" s="37">
        <v>5385</v>
      </c>
      <c r="F43" s="15">
        <v>17.907817999999999</v>
      </c>
      <c r="G43" s="16">
        <v>8.199999999999999E-3</v>
      </c>
      <c r="H43" s="17"/>
    </row>
    <row r="44" spans="1:8" ht="12.75" customHeight="1" x14ac:dyDescent="0.2">
      <c r="A44">
        <v>36</v>
      </c>
      <c r="B44" t="s">
        <v>241</v>
      </c>
      <c r="C44" t="s">
        <v>242</v>
      </c>
      <c r="D44" t="s">
        <v>48</v>
      </c>
      <c r="E44" s="37">
        <v>17089</v>
      </c>
      <c r="F44" s="15">
        <v>17.823827000000001</v>
      </c>
      <c r="G44" s="16">
        <v>8.199999999999999E-3</v>
      </c>
      <c r="H44" s="17"/>
    </row>
    <row r="45" spans="1:8" ht="12.75" customHeight="1" x14ac:dyDescent="0.2">
      <c r="A45">
        <v>37</v>
      </c>
      <c r="B45" t="s">
        <v>141</v>
      </c>
      <c r="C45" t="s">
        <v>142</v>
      </c>
      <c r="D45" t="s">
        <v>45</v>
      </c>
      <c r="E45" s="37">
        <v>9171</v>
      </c>
      <c r="F45" s="15">
        <v>17.567050999999999</v>
      </c>
      <c r="G45" s="16">
        <v>8.1000000000000013E-3</v>
      </c>
      <c r="H45" s="17"/>
    </row>
    <row r="46" spans="1:8" ht="12.75" customHeight="1" x14ac:dyDescent="0.2">
      <c r="A46">
        <v>38</v>
      </c>
      <c r="B46" t="s">
        <v>41</v>
      </c>
      <c r="C46" t="s">
        <v>43</v>
      </c>
      <c r="D46" t="s">
        <v>25</v>
      </c>
      <c r="E46" s="37">
        <v>2842</v>
      </c>
      <c r="F46" s="15">
        <v>16.624279000000001</v>
      </c>
      <c r="G46" s="16">
        <v>7.6E-3</v>
      </c>
      <c r="H46" s="17"/>
    </row>
    <row r="47" spans="1:8" ht="12.75" customHeight="1" x14ac:dyDescent="0.2">
      <c r="A47">
        <v>39</v>
      </c>
      <c r="B47" t="s">
        <v>145</v>
      </c>
      <c r="C47" t="s">
        <v>146</v>
      </c>
      <c r="D47" t="s">
        <v>86</v>
      </c>
      <c r="E47" s="37">
        <v>4623</v>
      </c>
      <c r="F47" s="15">
        <v>16.129646999999999</v>
      </c>
      <c r="G47" s="16">
        <v>7.4000000000000003E-3</v>
      </c>
      <c r="H47" s="17"/>
    </row>
    <row r="48" spans="1:8" ht="12.75" customHeight="1" x14ac:dyDescent="0.2">
      <c r="A48">
        <v>40</v>
      </c>
      <c r="B48" t="s">
        <v>243</v>
      </c>
      <c r="C48" t="s">
        <v>244</v>
      </c>
      <c r="D48" t="s">
        <v>68</v>
      </c>
      <c r="E48" s="37">
        <v>15400</v>
      </c>
      <c r="F48" s="15">
        <v>15.230600000000001</v>
      </c>
      <c r="G48" s="16">
        <v>6.9999999999999993E-3</v>
      </c>
      <c r="H48" s="17"/>
    </row>
    <row r="49" spans="1:8" ht="12.75" customHeight="1" x14ac:dyDescent="0.2">
      <c r="A49">
        <v>41</v>
      </c>
      <c r="B49" t="s">
        <v>245</v>
      </c>
      <c r="C49" t="s">
        <v>246</v>
      </c>
      <c r="D49" t="s">
        <v>45</v>
      </c>
      <c r="E49" s="37">
        <v>1122</v>
      </c>
      <c r="F49" s="15">
        <v>14.278010999999999</v>
      </c>
      <c r="G49" s="16">
        <v>6.6E-3</v>
      </c>
      <c r="H49" s="17"/>
    </row>
    <row r="50" spans="1:8" ht="12.75" customHeight="1" x14ac:dyDescent="0.2">
      <c r="A50">
        <v>42</v>
      </c>
      <c r="B50" t="s">
        <v>117</v>
      </c>
      <c r="C50" t="s">
        <v>118</v>
      </c>
      <c r="D50" t="s">
        <v>13</v>
      </c>
      <c r="E50" s="37">
        <v>2036</v>
      </c>
      <c r="F50" s="15">
        <v>14.163434000000001</v>
      </c>
      <c r="G50" s="16">
        <v>6.5000000000000006E-3</v>
      </c>
      <c r="H50" s="17"/>
    </row>
    <row r="51" spans="1:8" ht="12.75" customHeight="1" x14ac:dyDescent="0.2">
      <c r="A51">
        <v>43</v>
      </c>
      <c r="B51" t="s">
        <v>247</v>
      </c>
      <c r="C51" t="s">
        <v>248</v>
      </c>
      <c r="D51" t="s">
        <v>13</v>
      </c>
      <c r="E51" s="37">
        <v>1601</v>
      </c>
      <c r="F51" s="15">
        <v>12.655105000000001</v>
      </c>
      <c r="G51" s="16">
        <v>5.7999999999999996E-3</v>
      </c>
      <c r="H51" s="17"/>
    </row>
    <row r="52" spans="1:8" ht="12.75" customHeight="1" x14ac:dyDescent="0.2">
      <c r="A52">
        <v>44</v>
      </c>
      <c r="B52" t="s">
        <v>249</v>
      </c>
      <c r="C52" t="s">
        <v>250</v>
      </c>
      <c r="D52" t="s">
        <v>59</v>
      </c>
      <c r="E52" s="37">
        <v>4347</v>
      </c>
      <c r="F52" s="15">
        <v>12.056405</v>
      </c>
      <c r="G52" s="16">
        <v>5.5000000000000005E-3</v>
      </c>
      <c r="H52" s="17"/>
    </row>
    <row r="53" spans="1:8" ht="12.75" customHeight="1" x14ac:dyDescent="0.2">
      <c r="A53">
        <v>45</v>
      </c>
      <c r="B53" t="s">
        <v>79</v>
      </c>
      <c r="C53" t="s">
        <v>81</v>
      </c>
      <c r="D53" t="s">
        <v>16</v>
      </c>
      <c r="E53" s="37">
        <v>3111</v>
      </c>
      <c r="F53" s="15">
        <v>11.571365</v>
      </c>
      <c r="G53" s="16">
        <v>5.3E-3</v>
      </c>
      <c r="H53" s="17"/>
    </row>
    <row r="54" spans="1:8" ht="12.75" customHeight="1" x14ac:dyDescent="0.2">
      <c r="A54">
        <v>46</v>
      </c>
      <c r="B54" t="s">
        <v>167</v>
      </c>
      <c r="C54" t="s">
        <v>168</v>
      </c>
      <c r="D54" t="s">
        <v>45</v>
      </c>
      <c r="E54" s="37">
        <v>13901</v>
      </c>
      <c r="F54" s="15">
        <v>9.6681460000000001</v>
      </c>
      <c r="G54" s="16">
        <v>4.4000000000000003E-3</v>
      </c>
      <c r="H54" s="17"/>
    </row>
    <row r="55" spans="1:8" ht="12.75" customHeight="1" x14ac:dyDescent="0.2">
      <c r="A55">
        <v>47</v>
      </c>
      <c r="B55" t="s">
        <v>251</v>
      </c>
      <c r="C55" t="s">
        <v>252</v>
      </c>
      <c r="D55" t="s">
        <v>56</v>
      </c>
      <c r="E55" s="37">
        <v>4727</v>
      </c>
      <c r="F55" s="15">
        <v>7.3197599999999996</v>
      </c>
      <c r="G55" s="16">
        <v>3.4000000000000002E-3</v>
      </c>
      <c r="H55" s="17"/>
    </row>
    <row r="56" spans="1:8" ht="12.75" customHeight="1" x14ac:dyDescent="0.2">
      <c r="A56">
        <v>48</v>
      </c>
      <c r="B56" t="s">
        <v>253</v>
      </c>
      <c r="C56" t="s">
        <v>254</v>
      </c>
      <c r="D56" t="s">
        <v>25</v>
      </c>
      <c r="E56" s="37">
        <v>1849</v>
      </c>
      <c r="F56" s="15">
        <v>6.993843</v>
      </c>
      <c r="G56" s="16">
        <v>3.2000000000000002E-3</v>
      </c>
      <c r="H56" s="17"/>
    </row>
    <row r="57" spans="1:8" ht="12.75" customHeight="1" x14ac:dyDescent="0.2">
      <c r="A57">
        <v>49</v>
      </c>
      <c r="B57" t="s">
        <v>255</v>
      </c>
      <c r="C57" t="s">
        <v>256</v>
      </c>
      <c r="D57" t="s">
        <v>48</v>
      </c>
      <c r="E57" s="37">
        <v>1641</v>
      </c>
      <c r="F57" s="15">
        <v>6.8757900000000003</v>
      </c>
      <c r="G57" s="16">
        <v>3.2000000000000002E-3</v>
      </c>
      <c r="H57" s="17"/>
    </row>
    <row r="58" spans="1:8" ht="12.75" customHeight="1" x14ac:dyDescent="0.2">
      <c r="A58">
        <v>50</v>
      </c>
      <c r="B58" t="s">
        <v>257</v>
      </c>
      <c r="C58" t="s">
        <v>258</v>
      </c>
      <c r="D58" t="s">
        <v>210</v>
      </c>
      <c r="E58" s="37">
        <v>1087</v>
      </c>
      <c r="F58" s="15">
        <v>5.4817410000000004</v>
      </c>
      <c r="G58" s="16">
        <v>2.5000000000000001E-3</v>
      </c>
      <c r="H58" s="17"/>
    </row>
    <row r="59" spans="1:8" ht="12.75" customHeight="1" x14ac:dyDescent="0.2">
      <c r="B59" s="18" t="s">
        <v>183</v>
      </c>
      <c r="C59" s="18"/>
      <c r="D59" s="18"/>
      <c r="E59" s="18"/>
      <c r="F59" s="19">
        <f>SUM(F9:F58)</f>
        <v>2175.6208469999997</v>
      </c>
      <c r="G59" s="20">
        <f>SUM(G9:G58)</f>
        <v>0.99829999999999985</v>
      </c>
      <c r="H59" s="21"/>
    </row>
    <row r="60" spans="1:8" ht="12.75" customHeight="1" x14ac:dyDescent="0.2">
      <c r="F60" s="15"/>
      <c r="G60" s="16"/>
      <c r="H60" s="17"/>
    </row>
    <row r="61" spans="1:8" ht="12.75" customHeight="1" x14ac:dyDescent="0.2">
      <c r="B61" s="1" t="s">
        <v>185</v>
      </c>
      <c r="C61" s="1"/>
      <c r="F61" s="15"/>
      <c r="G61" s="16"/>
      <c r="H61" s="17"/>
    </row>
    <row r="62" spans="1:8" ht="12.75" customHeight="1" x14ac:dyDescent="0.2">
      <c r="B62" s="1" t="s">
        <v>572</v>
      </c>
      <c r="C62" s="1"/>
      <c r="F62" s="15"/>
      <c r="G62" s="16"/>
      <c r="H62" s="17"/>
    </row>
    <row r="63" spans="1:8" ht="12.75" customHeight="1" x14ac:dyDescent="0.2">
      <c r="A63">
        <v>51</v>
      </c>
      <c r="B63" t="s">
        <v>186</v>
      </c>
      <c r="C63" t="s">
        <v>187</v>
      </c>
      <c r="D63" t="s">
        <v>95</v>
      </c>
      <c r="E63" s="37">
        <v>8646</v>
      </c>
      <c r="F63" s="15">
        <v>0.43112899999999998</v>
      </c>
      <c r="G63" s="16">
        <v>2.0000000000000001E-4</v>
      </c>
      <c r="H63" s="17">
        <v>41722</v>
      </c>
    </row>
    <row r="64" spans="1:8" ht="12.75" customHeight="1" x14ac:dyDescent="0.2">
      <c r="B64" s="18" t="s">
        <v>183</v>
      </c>
      <c r="C64" s="18"/>
      <c r="D64" s="18"/>
      <c r="E64" s="18"/>
      <c r="F64" s="19">
        <f>SUM(F63:F63)</f>
        <v>0.43112899999999998</v>
      </c>
      <c r="G64" s="20">
        <f>SUM(G63:G63)</f>
        <v>2.0000000000000001E-4</v>
      </c>
      <c r="H64" s="21"/>
    </row>
    <row r="65" spans="2:8" ht="12.75" customHeight="1" x14ac:dyDescent="0.2">
      <c r="F65" s="15"/>
      <c r="G65" s="16"/>
      <c r="H65" s="17"/>
    </row>
    <row r="66" spans="2:8" ht="12.75" customHeight="1" x14ac:dyDescent="0.2">
      <c r="B66" s="1" t="s">
        <v>554</v>
      </c>
      <c r="F66" s="15">
        <v>7.2089800000000004</v>
      </c>
      <c r="G66" s="16">
        <v>3.3E-3</v>
      </c>
      <c r="H66" s="17"/>
    </row>
    <row r="67" spans="2:8" ht="12.75" customHeight="1" x14ac:dyDescent="0.2">
      <c r="B67" s="18" t="s">
        <v>183</v>
      </c>
      <c r="C67" s="18"/>
      <c r="D67" s="18"/>
      <c r="E67" s="18"/>
      <c r="F67" s="19">
        <f>SUM(F66:F66)</f>
        <v>7.2089800000000004</v>
      </c>
      <c r="G67" s="20">
        <f>SUM(G66:G66)</f>
        <v>3.3E-3</v>
      </c>
      <c r="H67" s="21"/>
    </row>
    <row r="68" spans="2:8" ht="12.75" customHeight="1" x14ac:dyDescent="0.2">
      <c r="F68" s="15"/>
      <c r="G68" s="16"/>
      <c r="H68" s="17"/>
    </row>
    <row r="69" spans="2:8" ht="12.75" customHeight="1" x14ac:dyDescent="0.2">
      <c r="B69" s="1" t="s">
        <v>188</v>
      </c>
      <c r="C69" s="1"/>
      <c r="F69" s="15"/>
      <c r="G69" s="16"/>
      <c r="H69" s="17"/>
    </row>
    <row r="70" spans="2:8" ht="12.75" customHeight="1" x14ac:dyDescent="0.2">
      <c r="B70" s="1" t="s">
        <v>189</v>
      </c>
      <c r="C70" s="1"/>
      <c r="F70" s="15">
        <v>-3.6399049999999069</v>
      </c>
      <c r="G70" s="16">
        <v>-1.8E-3</v>
      </c>
      <c r="H70" s="17"/>
    </row>
    <row r="71" spans="2:8" ht="12.75" customHeight="1" x14ac:dyDescent="0.2">
      <c r="B71" s="18" t="s">
        <v>183</v>
      </c>
      <c r="C71" s="18"/>
      <c r="D71" s="18"/>
      <c r="E71" s="18"/>
      <c r="F71" s="19">
        <f>SUM(F70:F70)</f>
        <v>-3.6399049999999069</v>
      </c>
      <c r="G71" s="20">
        <f>SUM(G70:G70)</f>
        <v>-1.8E-3</v>
      </c>
      <c r="H71" s="21"/>
    </row>
    <row r="72" spans="2:8" ht="12.75" customHeight="1" x14ac:dyDescent="0.2">
      <c r="B72" s="22" t="s">
        <v>190</v>
      </c>
      <c r="C72" s="22"/>
      <c r="D72" s="22"/>
      <c r="E72" s="22"/>
      <c r="F72" s="23">
        <f>SUM(F59,F64,F67,F71)</f>
        <v>2179.6210509999996</v>
      </c>
      <c r="G72" s="38">
        <f>SUM(G59,G64,G67,G71)</f>
        <v>0.99999999999999978</v>
      </c>
      <c r="H72" s="25"/>
    </row>
    <row r="73" spans="2:8" ht="12.75" customHeight="1" x14ac:dyDescent="0.2"/>
    <row r="74" spans="2:8" ht="12.75" customHeight="1" x14ac:dyDescent="0.2">
      <c r="B74" s="1" t="s">
        <v>191</v>
      </c>
      <c r="C74" s="1"/>
      <c r="F74" s="15"/>
    </row>
    <row r="75" spans="2:8" ht="12.75" customHeight="1" x14ac:dyDescent="0.2">
      <c r="B75" s="1" t="s">
        <v>575</v>
      </c>
      <c r="C75" s="1"/>
    </row>
    <row r="76" spans="2:8" ht="12.75" customHeight="1" x14ac:dyDescent="0.2">
      <c r="B76" s="1"/>
      <c r="C76" s="1"/>
    </row>
    <row r="77" spans="2:8" ht="12.75" customHeight="1" x14ac:dyDescent="0.2">
      <c r="B77" s="1"/>
      <c r="C77" s="1"/>
    </row>
    <row r="78" spans="2:8" ht="12.75" customHeight="1" x14ac:dyDescent="0.2">
      <c r="B78" s="1"/>
      <c r="C78" s="1"/>
    </row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41.5703125" customWidth="1"/>
    <col min="3" max="3" width="17.7109375" customWidth="1"/>
    <col min="4" max="4" width="15.5703125" customWidth="1"/>
    <col min="5" max="5" width="18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509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388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510</v>
      </c>
      <c r="C9" t="s">
        <v>511</v>
      </c>
      <c r="D9" t="s">
        <v>386</v>
      </c>
      <c r="E9" s="37">
        <v>15000</v>
      </c>
      <c r="F9" s="15">
        <v>14954.07</v>
      </c>
      <c r="G9" s="16">
        <v>5.6399999999999999E-2</v>
      </c>
      <c r="H9" s="17">
        <v>41348</v>
      </c>
    </row>
    <row r="10" spans="1:8" ht="12.75" customHeight="1" x14ac:dyDescent="0.2">
      <c r="A10">
        <v>2</v>
      </c>
      <c r="B10" t="s">
        <v>512</v>
      </c>
      <c r="C10" t="s">
        <v>513</v>
      </c>
      <c r="D10" t="s">
        <v>386</v>
      </c>
      <c r="E10" s="37">
        <v>10000</v>
      </c>
      <c r="F10" s="15">
        <v>10000</v>
      </c>
      <c r="G10" s="16">
        <v>3.7699999999999997E-2</v>
      </c>
      <c r="H10" s="17">
        <v>41334</v>
      </c>
    </row>
    <row r="11" spans="1:8" ht="12.75" customHeight="1" x14ac:dyDescent="0.2">
      <c r="A11">
        <v>3</v>
      </c>
      <c r="B11" t="s">
        <v>514</v>
      </c>
      <c r="C11" t="s">
        <v>515</v>
      </c>
      <c r="D11" t="s">
        <v>386</v>
      </c>
      <c r="E11" s="37">
        <v>10000</v>
      </c>
      <c r="F11" s="15">
        <v>9959.59</v>
      </c>
      <c r="G11" s="16">
        <v>3.7499999999999999E-2</v>
      </c>
      <c r="H11" s="17">
        <v>41353</v>
      </c>
    </row>
    <row r="12" spans="1:8" ht="12.75" customHeight="1" x14ac:dyDescent="0.2">
      <c r="A12">
        <v>4</v>
      </c>
      <c r="B12" t="s">
        <v>401</v>
      </c>
      <c r="C12" t="s">
        <v>516</v>
      </c>
      <c r="D12" t="s">
        <v>386</v>
      </c>
      <c r="E12" s="37">
        <v>10000</v>
      </c>
      <c r="F12" s="15">
        <v>9958.5400000000009</v>
      </c>
      <c r="G12" s="16">
        <v>3.7499999999999999E-2</v>
      </c>
      <c r="H12" s="17">
        <v>41353</v>
      </c>
    </row>
    <row r="13" spans="1:8" ht="12.75" customHeight="1" x14ac:dyDescent="0.2">
      <c r="A13">
        <v>5</v>
      </c>
      <c r="B13" t="s">
        <v>514</v>
      </c>
      <c r="C13" t="s">
        <v>518</v>
      </c>
      <c r="D13" t="s">
        <v>386</v>
      </c>
      <c r="E13" s="37">
        <v>5000</v>
      </c>
      <c r="F13" s="15">
        <v>4995.6049999999996</v>
      </c>
      <c r="G13" s="16">
        <v>1.8799999999999997E-2</v>
      </c>
      <c r="H13" s="17">
        <v>41338</v>
      </c>
    </row>
    <row r="14" spans="1:8" ht="12.75" customHeight="1" x14ac:dyDescent="0.2">
      <c r="A14">
        <v>6</v>
      </c>
      <c r="B14" t="s">
        <v>212</v>
      </c>
      <c r="C14" t="s">
        <v>519</v>
      </c>
      <c r="D14" t="s">
        <v>386</v>
      </c>
      <c r="E14" s="37">
        <v>5000</v>
      </c>
      <c r="F14" s="15">
        <v>4994.4250000000002</v>
      </c>
      <c r="G14" s="16">
        <v>1.8799999999999997E-2</v>
      </c>
      <c r="H14" s="17">
        <v>41339</v>
      </c>
    </row>
    <row r="15" spans="1:8" ht="12.75" customHeight="1" x14ac:dyDescent="0.2">
      <c r="A15">
        <v>7</v>
      </c>
      <c r="B15" t="s">
        <v>514</v>
      </c>
      <c r="C15" t="s">
        <v>520</v>
      </c>
      <c r="D15" t="s">
        <v>386</v>
      </c>
      <c r="E15" s="37">
        <v>5000</v>
      </c>
      <c r="F15" s="15">
        <v>4925.7299999999996</v>
      </c>
      <c r="G15" s="16">
        <v>1.8600000000000002E-2</v>
      </c>
      <c r="H15" s="17">
        <v>41393</v>
      </c>
    </row>
    <row r="16" spans="1:8" ht="12.75" customHeight="1" x14ac:dyDescent="0.2">
      <c r="A16">
        <v>8</v>
      </c>
      <c r="B16" t="s">
        <v>389</v>
      </c>
      <c r="C16" t="s">
        <v>390</v>
      </c>
      <c r="D16" t="s">
        <v>386</v>
      </c>
      <c r="E16" s="37">
        <v>4000</v>
      </c>
      <c r="F16" s="15">
        <v>3996.4760000000001</v>
      </c>
      <c r="G16" s="16">
        <v>1.5100000000000001E-2</v>
      </c>
      <c r="H16" s="17">
        <v>41338</v>
      </c>
    </row>
    <row r="17" spans="1:8" ht="12.75" customHeight="1" x14ac:dyDescent="0.2">
      <c r="A17">
        <v>9</v>
      </c>
      <c r="B17" t="s">
        <v>135</v>
      </c>
      <c r="C17" t="s">
        <v>521</v>
      </c>
      <c r="D17" t="s">
        <v>386</v>
      </c>
      <c r="E17" s="37">
        <v>2500</v>
      </c>
      <c r="F17" s="15">
        <v>2498.35</v>
      </c>
      <c r="G17" s="16">
        <v>9.3999999999999986E-3</v>
      </c>
      <c r="H17" s="17">
        <v>41337</v>
      </c>
    </row>
    <row r="18" spans="1:8" ht="12.75" customHeight="1" x14ac:dyDescent="0.2">
      <c r="A18">
        <v>10</v>
      </c>
      <c r="B18" t="s">
        <v>76</v>
      </c>
      <c r="C18" t="s">
        <v>522</v>
      </c>
      <c r="D18" t="s">
        <v>386</v>
      </c>
      <c r="E18" s="37">
        <v>2500</v>
      </c>
      <c r="F18" s="15">
        <v>2498.3274999999999</v>
      </c>
      <c r="G18" s="16">
        <v>9.3999999999999986E-3</v>
      </c>
      <c r="H18" s="17">
        <v>41337</v>
      </c>
    </row>
    <row r="19" spans="1:8" ht="12.75" customHeight="1" x14ac:dyDescent="0.2">
      <c r="A19">
        <v>11</v>
      </c>
      <c r="B19" t="s">
        <v>264</v>
      </c>
      <c r="C19" t="s">
        <v>523</v>
      </c>
      <c r="D19" t="s">
        <v>386</v>
      </c>
      <c r="E19" s="37">
        <v>2500</v>
      </c>
      <c r="F19" s="15">
        <v>2492.4349999999999</v>
      </c>
      <c r="G19" s="16">
        <v>9.3999999999999986E-3</v>
      </c>
      <c r="H19" s="17">
        <v>41348</v>
      </c>
    </row>
    <row r="20" spans="1:8" ht="12.75" customHeight="1" x14ac:dyDescent="0.2">
      <c r="A20">
        <v>12</v>
      </c>
      <c r="B20" t="s">
        <v>401</v>
      </c>
      <c r="C20" t="s">
        <v>402</v>
      </c>
      <c r="D20" t="s">
        <v>386</v>
      </c>
      <c r="E20" s="37">
        <v>2500</v>
      </c>
      <c r="F20" s="15">
        <v>2486.9850000000001</v>
      </c>
      <c r="G20" s="16">
        <v>9.3999999999999986E-3</v>
      </c>
      <c r="H20" s="17">
        <v>41358</v>
      </c>
    </row>
    <row r="21" spans="1:8" ht="12.75" customHeight="1" x14ac:dyDescent="0.2">
      <c r="A21">
        <v>13</v>
      </c>
      <c r="B21" t="s">
        <v>524</v>
      </c>
      <c r="C21" t="s">
        <v>525</v>
      </c>
      <c r="D21" t="s">
        <v>386</v>
      </c>
      <c r="E21" s="37">
        <v>2450</v>
      </c>
      <c r="F21" s="15">
        <v>2414.8841499999999</v>
      </c>
      <c r="G21" s="16">
        <v>9.1000000000000004E-3</v>
      </c>
      <c r="H21" s="17">
        <v>41389</v>
      </c>
    </row>
    <row r="22" spans="1:8" ht="12.75" customHeight="1" x14ac:dyDescent="0.2">
      <c r="B22" s="18" t="s">
        <v>183</v>
      </c>
      <c r="C22" s="18"/>
      <c r="D22" s="18"/>
      <c r="E22" s="18"/>
      <c r="F22" s="19">
        <f>SUM(F9:F21)</f>
        <v>76175.417650000003</v>
      </c>
      <c r="G22" s="20">
        <f>SUM(G9:G21)</f>
        <v>0.28710000000000002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391</v>
      </c>
      <c r="C24" s="1"/>
      <c r="F24" s="15"/>
      <c r="G24" s="16"/>
      <c r="H24" s="17"/>
    </row>
    <row r="25" spans="1:8" ht="12.75" customHeight="1" x14ac:dyDescent="0.2">
      <c r="A25">
        <v>14</v>
      </c>
      <c r="B25" t="s">
        <v>52</v>
      </c>
      <c r="C25" t="s">
        <v>526</v>
      </c>
      <c r="D25" t="s">
        <v>386</v>
      </c>
      <c r="E25" s="37">
        <v>3000</v>
      </c>
      <c r="F25" s="15">
        <v>14953.695</v>
      </c>
      <c r="G25" s="16">
        <v>5.6399999999999999E-2</v>
      </c>
      <c r="H25" s="17">
        <v>41348</v>
      </c>
    </row>
    <row r="26" spans="1:8" ht="12.75" customHeight="1" x14ac:dyDescent="0.2">
      <c r="A26">
        <v>15</v>
      </c>
      <c r="B26" t="s">
        <v>527</v>
      </c>
      <c r="C26" t="s">
        <v>528</v>
      </c>
      <c r="D26" t="s">
        <v>387</v>
      </c>
      <c r="E26" s="37">
        <v>2700</v>
      </c>
      <c r="F26" s="15">
        <v>13460.769</v>
      </c>
      <c r="G26" s="16">
        <v>5.0700000000000002E-2</v>
      </c>
      <c r="H26" s="17">
        <v>41346</v>
      </c>
    </row>
    <row r="27" spans="1:8" ht="12.75" customHeight="1" x14ac:dyDescent="0.2">
      <c r="A27">
        <v>16</v>
      </c>
      <c r="B27" t="s">
        <v>529</v>
      </c>
      <c r="C27" t="s">
        <v>530</v>
      </c>
      <c r="D27" t="s">
        <v>387</v>
      </c>
      <c r="E27" s="37">
        <v>2000</v>
      </c>
      <c r="F27" s="15">
        <v>9968.98</v>
      </c>
      <c r="G27" s="16">
        <v>3.7599999999999995E-2</v>
      </c>
      <c r="H27" s="17">
        <v>41348</v>
      </c>
    </row>
    <row r="28" spans="1:8" ht="12.75" customHeight="1" x14ac:dyDescent="0.2">
      <c r="A28">
        <v>17</v>
      </c>
      <c r="B28" t="s">
        <v>531</v>
      </c>
      <c r="C28" t="s">
        <v>532</v>
      </c>
      <c r="D28" t="s">
        <v>387</v>
      </c>
      <c r="E28" s="37">
        <v>1996</v>
      </c>
      <c r="F28" s="15">
        <v>9942.4452600000004</v>
      </c>
      <c r="G28" s="16">
        <v>3.7499999999999999E-2</v>
      </c>
      <c r="H28" s="17">
        <v>41351</v>
      </c>
    </row>
    <row r="29" spans="1:8" ht="12.75" customHeight="1" x14ac:dyDescent="0.2">
      <c r="A29">
        <v>18</v>
      </c>
      <c r="B29" t="s">
        <v>533</v>
      </c>
      <c r="C29" t="s">
        <v>534</v>
      </c>
      <c r="D29" t="s">
        <v>386</v>
      </c>
      <c r="E29" s="37">
        <v>2000</v>
      </c>
      <c r="F29" s="15">
        <v>9937.4599999999991</v>
      </c>
      <c r="G29" s="16">
        <v>3.7499999999999999E-2</v>
      </c>
      <c r="H29" s="17">
        <v>41359</v>
      </c>
    </row>
    <row r="30" spans="1:8" ht="12.75" customHeight="1" x14ac:dyDescent="0.2">
      <c r="A30">
        <v>19</v>
      </c>
      <c r="B30" t="s">
        <v>535</v>
      </c>
      <c r="C30" t="s">
        <v>536</v>
      </c>
      <c r="D30" t="s">
        <v>386</v>
      </c>
      <c r="E30" s="37">
        <v>2000</v>
      </c>
      <c r="F30" s="15">
        <v>9937.4599999999991</v>
      </c>
      <c r="G30" s="16">
        <v>3.7499999999999999E-2</v>
      </c>
      <c r="H30" s="17">
        <v>41359</v>
      </c>
    </row>
    <row r="31" spans="1:8" ht="12.75" customHeight="1" x14ac:dyDescent="0.2">
      <c r="A31">
        <v>20</v>
      </c>
      <c r="B31" t="s">
        <v>268</v>
      </c>
      <c r="C31" t="s">
        <v>408</v>
      </c>
      <c r="D31" t="s">
        <v>386</v>
      </c>
      <c r="E31" s="37">
        <v>1100</v>
      </c>
      <c r="F31" s="15">
        <v>5492.5640000000003</v>
      </c>
      <c r="G31" s="16">
        <v>2.07E-2</v>
      </c>
      <c r="H31" s="17">
        <v>41340</v>
      </c>
    </row>
    <row r="32" spans="1:8" ht="12.75" customHeight="1" x14ac:dyDescent="0.2">
      <c r="A32">
        <v>21</v>
      </c>
      <c r="B32" t="s">
        <v>268</v>
      </c>
      <c r="C32" t="s">
        <v>537</v>
      </c>
      <c r="D32" t="s">
        <v>386</v>
      </c>
      <c r="E32" s="37">
        <v>1000</v>
      </c>
      <c r="F32" s="15">
        <v>4992.3100000000004</v>
      </c>
      <c r="G32" s="16">
        <v>1.8799999999999997E-2</v>
      </c>
      <c r="H32" s="17">
        <v>41341</v>
      </c>
    </row>
    <row r="33" spans="1:8" ht="12.75" customHeight="1" x14ac:dyDescent="0.2">
      <c r="A33">
        <v>22</v>
      </c>
      <c r="B33" t="s">
        <v>538</v>
      </c>
      <c r="C33" t="s">
        <v>539</v>
      </c>
      <c r="D33" t="s">
        <v>386</v>
      </c>
      <c r="E33" s="37">
        <v>1000</v>
      </c>
      <c r="F33" s="15">
        <v>4981.1099999999997</v>
      </c>
      <c r="G33" s="16">
        <v>1.8799999999999997E-2</v>
      </c>
      <c r="H33" s="17">
        <v>41351</v>
      </c>
    </row>
    <row r="34" spans="1:8" ht="12.75" customHeight="1" x14ac:dyDescent="0.2">
      <c r="A34">
        <v>23</v>
      </c>
      <c r="B34" t="s">
        <v>540</v>
      </c>
      <c r="C34" t="s">
        <v>541</v>
      </c>
      <c r="D34" t="s">
        <v>386</v>
      </c>
      <c r="E34" s="37">
        <v>1000</v>
      </c>
      <c r="F34" s="15">
        <v>4981.1000000000004</v>
      </c>
      <c r="G34" s="16">
        <v>1.8799999999999997E-2</v>
      </c>
      <c r="H34" s="17">
        <v>41351</v>
      </c>
    </row>
    <row r="35" spans="1:8" ht="12.75" customHeight="1" x14ac:dyDescent="0.2">
      <c r="A35">
        <v>24</v>
      </c>
      <c r="B35" t="s">
        <v>542</v>
      </c>
      <c r="C35" t="s">
        <v>543</v>
      </c>
      <c r="D35" t="s">
        <v>386</v>
      </c>
      <c r="E35" s="37">
        <v>1000</v>
      </c>
      <c r="F35" s="15">
        <v>4979.0550000000003</v>
      </c>
      <c r="G35" s="16">
        <v>1.8799999999999997E-2</v>
      </c>
      <c r="H35" s="17">
        <v>41351</v>
      </c>
    </row>
    <row r="36" spans="1:8" ht="12.75" customHeight="1" x14ac:dyDescent="0.2">
      <c r="A36">
        <v>25</v>
      </c>
      <c r="B36" t="s">
        <v>544</v>
      </c>
      <c r="C36" t="s">
        <v>545</v>
      </c>
      <c r="D36" t="s">
        <v>386</v>
      </c>
      <c r="E36" s="37">
        <v>996</v>
      </c>
      <c r="F36" s="15">
        <v>4976.3197799999998</v>
      </c>
      <c r="G36" s="16">
        <v>1.8799999999999997E-2</v>
      </c>
      <c r="H36" s="17">
        <v>41337</v>
      </c>
    </row>
    <row r="37" spans="1:8" ht="12.75" customHeight="1" x14ac:dyDescent="0.2">
      <c r="A37">
        <v>26</v>
      </c>
      <c r="B37" t="s">
        <v>394</v>
      </c>
      <c r="C37" t="s">
        <v>546</v>
      </c>
      <c r="D37" t="s">
        <v>386</v>
      </c>
      <c r="E37" s="37">
        <v>1000</v>
      </c>
      <c r="F37" s="15">
        <v>4970.4250000000002</v>
      </c>
      <c r="G37" s="16">
        <v>1.8700000000000001E-2</v>
      </c>
      <c r="H37" s="17">
        <v>41359</v>
      </c>
    </row>
    <row r="38" spans="1:8" ht="12.75" customHeight="1" x14ac:dyDescent="0.2">
      <c r="A38">
        <v>27</v>
      </c>
      <c r="B38" t="s">
        <v>527</v>
      </c>
      <c r="C38" t="s">
        <v>547</v>
      </c>
      <c r="D38" t="s">
        <v>387</v>
      </c>
      <c r="E38" s="37">
        <v>498</v>
      </c>
      <c r="F38" s="15">
        <v>2475.4135799999999</v>
      </c>
      <c r="G38" s="16">
        <v>9.300000000000001E-3</v>
      </c>
      <c r="H38" s="17">
        <v>41358</v>
      </c>
    </row>
    <row r="39" spans="1:8" ht="12.75" customHeight="1" x14ac:dyDescent="0.2">
      <c r="A39">
        <v>28</v>
      </c>
      <c r="B39" t="s">
        <v>409</v>
      </c>
      <c r="C39" t="s">
        <v>548</v>
      </c>
      <c r="D39" t="s">
        <v>386</v>
      </c>
      <c r="E39" s="37">
        <v>494</v>
      </c>
      <c r="F39" s="15">
        <v>2467.59422</v>
      </c>
      <c r="G39" s="16">
        <v>9.300000000000001E-3</v>
      </c>
      <c r="H39" s="17">
        <v>41338</v>
      </c>
    </row>
    <row r="40" spans="1:8" ht="12.75" customHeight="1" x14ac:dyDescent="0.2">
      <c r="A40">
        <v>29</v>
      </c>
      <c r="B40" t="s">
        <v>414</v>
      </c>
      <c r="C40" t="s">
        <v>415</v>
      </c>
      <c r="D40" t="s">
        <v>386</v>
      </c>
      <c r="E40" s="37">
        <v>484</v>
      </c>
      <c r="F40" s="15">
        <v>2383.1022600000001</v>
      </c>
      <c r="G40" s="16">
        <v>9.0000000000000011E-3</v>
      </c>
      <c r="H40" s="17">
        <v>41390</v>
      </c>
    </row>
    <row r="41" spans="1:8" ht="12.75" customHeight="1" x14ac:dyDescent="0.2">
      <c r="A41">
        <v>30</v>
      </c>
      <c r="B41" t="s">
        <v>137</v>
      </c>
      <c r="C41" t="s">
        <v>429</v>
      </c>
      <c r="D41" t="s">
        <v>386</v>
      </c>
      <c r="E41" s="37">
        <v>390</v>
      </c>
      <c r="F41" s="15">
        <v>1919.4474</v>
      </c>
      <c r="G41" s="16">
        <v>7.1999999999999998E-3</v>
      </c>
      <c r="H41" s="17">
        <v>41393</v>
      </c>
    </row>
    <row r="42" spans="1:8" ht="12.75" customHeight="1" x14ac:dyDescent="0.2">
      <c r="A42">
        <v>31</v>
      </c>
      <c r="B42" t="s">
        <v>409</v>
      </c>
      <c r="C42" t="s">
        <v>549</v>
      </c>
      <c r="D42" t="s">
        <v>386</v>
      </c>
      <c r="E42" s="37">
        <v>300</v>
      </c>
      <c r="F42" s="15">
        <v>1490.7735</v>
      </c>
      <c r="G42" s="16">
        <v>5.6000000000000008E-3</v>
      </c>
      <c r="H42" s="17">
        <v>41359</v>
      </c>
    </row>
    <row r="43" spans="1:8" ht="12.75" customHeight="1" x14ac:dyDescent="0.2">
      <c r="B43" s="18" t="s">
        <v>183</v>
      </c>
      <c r="C43" s="18"/>
      <c r="D43" s="18"/>
      <c r="E43" s="18"/>
      <c r="F43" s="19">
        <f>SUM(F25:F42)</f>
        <v>114310.024</v>
      </c>
      <c r="G43" s="20">
        <f>SUM(G25:G42)</f>
        <v>0.43099999999999983</v>
      </c>
      <c r="H43" s="21"/>
    </row>
    <row r="44" spans="1:8" ht="12.75" customHeight="1" x14ac:dyDescent="0.2">
      <c r="F44" s="15"/>
      <c r="G44" s="16"/>
      <c r="H44" s="17"/>
    </row>
    <row r="45" spans="1:8" ht="12.75" customHeight="1" x14ac:dyDescent="0.2">
      <c r="B45" s="1" t="s">
        <v>425</v>
      </c>
      <c r="C45" s="1"/>
      <c r="F45" s="15"/>
      <c r="G45" s="16"/>
      <c r="H45" s="17"/>
    </row>
    <row r="46" spans="1:8" ht="12.75" customHeight="1" x14ac:dyDescent="0.2">
      <c r="A46">
        <v>32</v>
      </c>
      <c r="B46" t="s">
        <v>426</v>
      </c>
      <c r="C46" t="s">
        <v>589</v>
      </c>
      <c r="D46" t="s">
        <v>406</v>
      </c>
      <c r="E46" s="37">
        <v>1000000</v>
      </c>
      <c r="F46" s="15">
        <v>994.08799999999997</v>
      </c>
      <c r="G46" s="16">
        <v>3.7000000000000002E-3</v>
      </c>
      <c r="H46" s="17">
        <v>41361</v>
      </c>
    </row>
    <row r="47" spans="1:8" ht="12.75" customHeight="1" x14ac:dyDescent="0.2">
      <c r="B47" s="18" t="s">
        <v>183</v>
      </c>
      <c r="C47" s="18"/>
      <c r="D47" s="18"/>
      <c r="E47" s="18"/>
      <c r="F47" s="19">
        <f>SUM(F46:F46)</f>
        <v>994.08799999999997</v>
      </c>
      <c r="G47" s="20">
        <f>SUM(G46:G46)</f>
        <v>3.7000000000000002E-3</v>
      </c>
      <c r="H47" s="21"/>
    </row>
    <row r="48" spans="1:8" ht="12.75" customHeight="1" x14ac:dyDescent="0.2">
      <c r="F48" s="15"/>
      <c r="G48" s="16"/>
      <c r="H48" s="17"/>
    </row>
    <row r="49" spans="1:8" ht="12.75" customHeight="1" x14ac:dyDescent="0.2">
      <c r="B49" s="1" t="s">
        <v>550</v>
      </c>
      <c r="C49" s="1"/>
      <c r="F49" s="15"/>
      <c r="G49" s="16"/>
      <c r="H49" s="17"/>
    </row>
    <row r="50" spans="1:8" ht="12.75" customHeight="1" x14ac:dyDescent="0.2">
      <c r="A50">
        <v>33</v>
      </c>
      <c r="B50" t="s">
        <v>551</v>
      </c>
      <c r="C50" t="s">
        <v>578</v>
      </c>
      <c r="D50" t="s">
        <v>517</v>
      </c>
      <c r="E50" s="54" t="s">
        <v>578</v>
      </c>
      <c r="F50" s="15">
        <v>10000</v>
      </c>
      <c r="G50" s="16">
        <v>3.7699999999999997E-2</v>
      </c>
      <c r="H50" s="17">
        <v>41351</v>
      </c>
    </row>
    <row r="51" spans="1:8" ht="12.75" customHeight="1" x14ac:dyDescent="0.2">
      <c r="A51">
        <v>34</v>
      </c>
      <c r="B51" t="s">
        <v>552</v>
      </c>
      <c r="C51" t="s">
        <v>578</v>
      </c>
      <c r="D51" t="s">
        <v>517</v>
      </c>
      <c r="E51" s="54" t="s">
        <v>578</v>
      </c>
      <c r="F51" s="15">
        <v>5000</v>
      </c>
      <c r="G51" s="16">
        <v>1.8799999999999997E-2</v>
      </c>
      <c r="H51" s="17">
        <v>41352</v>
      </c>
    </row>
    <row r="52" spans="1:8" ht="12.75" customHeight="1" x14ac:dyDescent="0.2">
      <c r="A52">
        <v>35</v>
      </c>
      <c r="B52" t="s">
        <v>553</v>
      </c>
      <c r="C52" t="s">
        <v>578</v>
      </c>
      <c r="D52" t="s">
        <v>517</v>
      </c>
      <c r="E52" s="54" t="s">
        <v>578</v>
      </c>
      <c r="F52" s="15">
        <v>5000</v>
      </c>
      <c r="G52" s="16">
        <v>1.8799999999999997E-2</v>
      </c>
      <c r="H52" s="17">
        <v>41353</v>
      </c>
    </row>
    <row r="53" spans="1:8" ht="12.75" customHeight="1" x14ac:dyDescent="0.2">
      <c r="B53" s="18" t="s">
        <v>183</v>
      </c>
      <c r="C53" s="18"/>
      <c r="D53" s="18"/>
      <c r="E53" s="18"/>
      <c r="F53" s="19">
        <f>SUM(F50:F52)</f>
        <v>20000</v>
      </c>
      <c r="G53" s="20">
        <f>SUM(G50:G52)</f>
        <v>7.5299999999999992E-2</v>
      </c>
      <c r="H53" s="21"/>
    </row>
    <row r="54" spans="1:8" ht="12.75" customHeight="1" x14ac:dyDescent="0.2">
      <c r="F54" s="15"/>
      <c r="G54" s="16"/>
      <c r="H54" s="17"/>
    </row>
    <row r="55" spans="1:8" ht="12.75" customHeight="1" x14ac:dyDescent="0.2">
      <c r="B55" s="1" t="s">
        <v>554</v>
      </c>
      <c r="C55" s="1"/>
      <c r="F55" s="15">
        <v>53540.746924200001</v>
      </c>
      <c r="G55" s="16">
        <v>0.20180000000000001</v>
      </c>
      <c r="H55" s="17"/>
    </row>
    <row r="56" spans="1:8" ht="12.75" customHeight="1" x14ac:dyDescent="0.2">
      <c r="B56" s="18" t="s">
        <v>183</v>
      </c>
      <c r="C56" s="18"/>
      <c r="D56" s="18"/>
      <c r="E56" s="18"/>
      <c r="F56" s="19">
        <f>SUM(F55:F55)</f>
        <v>53540.746924200001</v>
      </c>
      <c r="G56" s="20">
        <f>SUM(G55:G55)</f>
        <v>0.20180000000000001</v>
      </c>
      <c r="H56" s="21"/>
    </row>
    <row r="57" spans="1:8" ht="12.75" customHeight="1" x14ac:dyDescent="0.2">
      <c r="F57" s="15"/>
      <c r="G57" s="16"/>
      <c r="H57" s="17"/>
    </row>
    <row r="58" spans="1:8" ht="12.75" customHeight="1" x14ac:dyDescent="0.2">
      <c r="B58" s="1" t="s">
        <v>188</v>
      </c>
      <c r="C58" s="1"/>
      <c r="F58" s="15"/>
      <c r="G58" s="16"/>
      <c r="H58" s="17"/>
    </row>
    <row r="59" spans="1:8" ht="12.75" customHeight="1" x14ac:dyDescent="0.2">
      <c r="B59" s="1" t="s">
        <v>189</v>
      </c>
      <c r="C59" s="1"/>
      <c r="F59" s="15">
        <v>277.1227097999581</v>
      </c>
      <c r="G59" s="16">
        <v>1.1000000000000001E-3</v>
      </c>
      <c r="H59" s="17"/>
    </row>
    <row r="60" spans="1:8" ht="12.75" customHeight="1" x14ac:dyDescent="0.2">
      <c r="B60" s="18" t="s">
        <v>183</v>
      </c>
      <c r="C60" s="18"/>
      <c r="D60" s="18"/>
      <c r="E60" s="18"/>
      <c r="F60" s="19">
        <f>SUM(F59:F59)</f>
        <v>277.1227097999581</v>
      </c>
      <c r="G60" s="20">
        <f>SUM(G59:G59)</f>
        <v>1.1000000000000001E-3</v>
      </c>
      <c r="H60" s="21"/>
    </row>
    <row r="61" spans="1:8" ht="12.75" customHeight="1" x14ac:dyDescent="0.2">
      <c r="B61" s="22" t="s">
        <v>190</v>
      </c>
      <c r="C61" s="22"/>
      <c r="D61" s="22"/>
      <c r="E61" s="22"/>
      <c r="F61" s="23">
        <f>SUM(F22,F43,F47,F53,F56,F60)</f>
        <v>265297.39928399993</v>
      </c>
      <c r="G61" s="24">
        <f>SUM(G22,G43,G47,G53,G56,G60)</f>
        <v>0.99999999999999989</v>
      </c>
      <c r="H61" s="25"/>
    </row>
    <row r="62" spans="1:8" ht="12.75" customHeight="1" x14ac:dyDescent="0.2"/>
    <row r="63" spans="1:8" ht="12.75" customHeight="1" x14ac:dyDescent="0.2">
      <c r="B63" s="1" t="s">
        <v>191</v>
      </c>
      <c r="C63" s="1"/>
    </row>
    <row r="64" spans="1:8" ht="12.75" customHeight="1" x14ac:dyDescent="0.2">
      <c r="B64" s="1" t="s">
        <v>575</v>
      </c>
      <c r="C64" s="1"/>
      <c r="F64" s="15"/>
    </row>
    <row r="65" spans="2:3" ht="12.75" customHeight="1" x14ac:dyDescent="0.2">
      <c r="B65" s="1"/>
      <c r="C65" s="1"/>
    </row>
    <row r="66" spans="2:3" ht="12.75" customHeight="1" x14ac:dyDescent="0.2">
      <c r="B66" s="1"/>
      <c r="C66" s="1"/>
    </row>
    <row r="67" spans="2:3" ht="12.75" customHeight="1" x14ac:dyDescent="0.2">
      <c r="B67" s="1"/>
      <c r="C67" s="1"/>
    </row>
    <row r="68" spans="2:3" ht="12.75" customHeight="1" x14ac:dyDescent="0.2"/>
    <row r="69" spans="2:3" ht="12.75" customHeight="1" x14ac:dyDescent="0.2"/>
    <row r="70" spans="2:3" ht="12.75" customHeight="1" x14ac:dyDescent="0.2"/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7" sqref="E7"/>
    </sheetView>
  </sheetViews>
  <sheetFormatPr defaultColWidth="9.140625" defaultRowHeight="12.75" x14ac:dyDescent="0.2"/>
  <cols>
    <col min="1" max="1" width="7.5703125" customWidth="1"/>
    <col min="2" max="2" width="44.140625" customWidth="1"/>
    <col min="3" max="3" width="17.7109375" customWidth="1"/>
    <col min="4" max="4" width="15.5703125" customWidth="1"/>
    <col min="5" max="5" width="12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555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388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524</v>
      </c>
      <c r="C9" t="s">
        <v>525</v>
      </c>
      <c r="D9" t="s">
        <v>386</v>
      </c>
      <c r="E9">
        <v>50</v>
      </c>
      <c r="F9" s="15">
        <v>49.283349999999999</v>
      </c>
      <c r="G9" s="16">
        <v>0.2298</v>
      </c>
      <c r="H9" s="17">
        <v>41389</v>
      </c>
    </row>
    <row r="10" spans="1:8" ht="12.75" customHeight="1" x14ac:dyDescent="0.2">
      <c r="B10" s="18" t="s">
        <v>183</v>
      </c>
      <c r="C10" s="18"/>
      <c r="D10" s="18"/>
      <c r="E10" s="18"/>
      <c r="F10" s="19">
        <f>SUM(F9:F9)</f>
        <v>49.283349999999999</v>
      </c>
      <c r="G10" s="20">
        <f>SUM(G9:G9)</f>
        <v>0.2298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391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409</v>
      </c>
      <c r="C13" t="s">
        <v>548</v>
      </c>
      <c r="D13" t="s">
        <v>386</v>
      </c>
      <c r="E13">
        <v>6</v>
      </c>
      <c r="F13" s="15">
        <v>29.970780000000001</v>
      </c>
      <c r="G13" s="16">
        <v>0.13970000000000002</v>
      </c>
      <c r="H13" s="17">
        <v>41338</v>
      </c>
    </row>
    <row r="14" spans="1:8" ht="12.75" customHeight="1" x14ac:dyDescent="0.2">
      <c r="A14">
        <v>3</v>
      </c>
      <c r="B14" t="s">
        <v>414</v>
      </c>
      <c r="C14" t="s">
        <v>415</v>
      </c>
      <c r="D14" t="s">
        <v>386</v>
      </c>
      <c r="E14">
        <v>6</v>
      </c>
      <c r="F14" s="15">
        <v>29.542590000000001</v>
      </c>
      <c r="G14" s="16">
        <v>0.13769999999999999</v>
      </c>
      <c r="H14" s="17">
        <v>41390</v>
      </c>
    </row>
    <row r="15" spans="1:8" ht="12.75" customHeight="1" x14ac:dyDescent="0.2">
      <c r="A15">
        <v>4</v>
      </c>
      <c r="B15" t="s">
        <v>544</v>
      </c>
      <c r="C15" t="s">
        <v>545</v>
      </c>
      <c r="D15" t="s">
        <v>386</v>
      </c>
      <c r="E15">
        <v>4</v>
      </c>
      <c r="F15" s="15">
        <v>19.985220000000002</v>
      </c>
      <c r="G15" s="16">
        <v>9.3200000000000005E-2</v>
      </c>
      <c r="H15" s="17">
        <v>41337</v>
      </c>
    </row>
    <row r="16" spans="1:8" ht="12.75" customHeight="1" x14ac:dyDescent="0.2">
      <c r="A16">
        <v>5</v>
      </c>
      <c r="B16" t="s">
        <v>531</v>
      </c>
      <c r="C16" t="s">
        <v>532</v>
      </c>
      <c r="D16" t="s">
        <v>387</v>
      </c>
      <c r="E16">
        <v>4</v>
      </c>
      <c r="F16" s="15">
        <v>19.92474</v>
      </c>
      <c r="G16" s="16">
        <v>9.2899999999999996E-2</v>
      </c>
      <c r="H16" s="17">
        <v>41351</v>
      </c>
    </row>
    <row r="17" spans="1:8" ht="12.75" customHeight="1" x14ac:dyDescent="0.2">
      <c r="A17">
        <v>6</v>
      </c>
      <c r="B17" t="s">
        <v>420</v>
      </c>
      <c r="C17" t="s">
        <v>421</v>
      </c>
      <c r="D17" t="s">
        <v>404</v>
      </c>
      <c r="E17">
        <v>4</v>
      </c>
      <c r="F17" s="15">
        <v>19.918859999999999</v>
      </c>
      <c r="G17" s="16">
        <v>9.2899999999999996E-2</v>
      </c>
      <c r="H17" s="17">
        <v>41352</v>
      </c>
    </row>
    <row r="18" spans="1:8" ht="12.75" customHeight="1" x14ac:dyDescent="0.2">
      <c r="A18">
        <v>7</v>
      </c>
      <c r="B18" t="s">
        <v>527</v>
      </c>
      <c r="C18" t="s">
        <v>547</v>
      </c>
      <c r="D18" t="s">
        <v>387</v>
      </c>
      <c r="E18">
        <v>2</v>
      </c>
      <c r="F18" s="15">
        <v>9.9414200000000008</v>
      </c>
      <c r="G18" s="16">
        <v>4.6300000000000001E-2</v>
      </c>
      <c r="H18" s="17">
        <v>41358</v>
      </c>
    </row>
    <row r="19" spans="1:8" ht="12.75" customHeight="1" x14ac:dyDescent="0.2">
      <c r="B19" s="18" t="s">
        <v>183</v>
      </c>
      <c r="C19" s="18"/>
      <c r="D19" s="18"/>
      <c r="E19" s="18"/>
      <c r="F19" s="19">
        <f>SUM(F13:F18)</f>
        <v>129.28361000000001</v>
      </c>
      <c r="G19" s="20">
        <f>SUM(G13:G18)</f>
        <v>0.60270000000000001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554</v>
      </c>
      <c r="C21" s="1"/>
      <c r="F21" s="15">
        <v>35.786990000000003</v>
      </c>
      <c r="G21" s="16">
        <v>0.1668</v>
      </c>
      <c r="H21" s="17"/>
    </row>
    <row r="22" spans="1:8" ht="12.75" customHeight="1" x14ac:dyDescent="0.2">
      <c r="B22" s="18" t="s">
        <v>183</v>
      </c>
      <c r="C22" s="18"/>
      <c r="D22" s="18"/>
      <c r="E22" s="18"/>
      <c r="F22" s="19">
        <f>SUM(F21:F21)</f>
        <v>35.786990000000003</v>
      </c>
      <c r="G22" s="20">
        <f>SUM(G21:G21)</f>
        <v>0.1668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188</v>
      </c>
      <c r="C24" s="1"/>
      <c r="F24" s="15"/>
      <c r="G24" s="16"/>
      <c r="H24" s="17"/>
    </row>
    <row r="25" spans="1:8" ht="12.75" customHeight="1" x14ac:dyDescent="0.2">
      <c r="B25" s="1" t="s">
        <v>189</v>
      </c>
      <c r="C25" s="1"/>
      <c r="F25" s="15">
        <v>0.13957899999996926</v>
      </c>
      <c r="G25" s="16">
        <v>6.9999999999999999E-4</v>
      </c>
      <c r="H25" s="17"/>
    </row>
    <row r="26" spans="1:8" ht="12.75" customHeight="1" x14ac:dyDescent="0.2">
      <c r="B26" s="18" t="s">
        <v>183</v>
      </c>
      <c r="C26" s="18"/>
      <c r="D26" s="18"/>
      <c r="E26" s="18"/>
      <c r="F26" s="19">
        <f>SUM(F25:F25)</f>
        <v>0.13957899999996926</v>
      </c>
      <c r="G26" s="20">
        <f>SUM(G25:G25)</f>
        <v>6.9999999999999999E-4</v>
      </c>
      <c r="H26" s="21"/>
    </row>
    <row r="27" spans="1:8" ht="12.75" customHeight="1" x14ac:dyDescent="0.2">
      <c r="B27" s="22" t="s">
        <v>190</v>
      </c>
      <c r="C27" s="22"/>
      <c r="D27" s="22"/>
      <c r="E27" s="22"/>
      <c r="F27" s="23">
        <f>SUM(F10,F19,F22,F26)</f>
        <v>214.49352899999997</v>
      </c>
      <c r="G27" s="38">
        <f>SUM(G10,G19,G22,G26)</f>
        <v>1</v>
      </c>
      <c r="H27" s="25"/>
    </row>
    <row r="28" spans="1:8" ht="12.75" customHeight="1" x14ac:dyDescent="0.2"/>
    <row r="29" spans="1:8" ht="12.75" customHeight="1" x14ac:dyDescent="0.2">
      <c r="B29" s="1" t="s">
        <v>191</v>
      </c>
      <c r="C29" s="1"/>
      <c r="F29" s="15"/>
    </row>
    <row r="30" spans="1:8" ht="12.75" customHeight="1" x14ac:dyDescent="0.2">
      <c r="B30" s="1" t="s">
        <v>575</v>
      </c>
      <c r="C30" s="1"/>
    </row>
    <row r="31" spans="1:8" ht="12.75" customHeight="1" x14ac:dyDescent="0.2">
      <c r="B31" s="1"/>
      <c r="C31" s="1"/>
    </row>
    <row r="32" spans="1:8" ht="12.75" customHeight="1" x14ac:dyDescent="0.2">
      <c r="B32" s="1"/>
      <c r="C32" s="1"/>
    </row>
    <row r="33" spans="2:3" ht="12.75" customHeight="1" x14ac:dyDescent="0.2">
      <c r="B33" s="1"/>
      <c r="C33" s="1"/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/>
  </sheetViews>
  <sheetFormatPr defaultColWidth="9.140625" defaultRowHeight="12.75" x14ac:dyDescent="0.2"/>
  <cols>
    <col min="1" max="1" width="7.5703125" customWidth="1"/>
    <col min="2" max="2" width="44.85546875" customWidth="1"/>
    <col min="3" max="3" width="17.7109375" customWidth="1"/>
    <col min="4" max="4" width="15.5703125" customWidth="1"/>
    <col min="5" max="5" width="14" customWidth="1"/>
    <col min="6" max="6" width="23.5703125" customWidth="1"/>
    <col min="7" max="7" width="15.140625" customWidth="1"/>
    <col min="8" max="8" width="13" customWidth="1"/>
    <col min="9" max="9" width="15.140625" style="28" customWidth="1"/>
  </cols>
  <sheetData>
    <row r="1" spans="1:9" ht="18.75" x14ac:dyDescent="0.2">
      <c r="A1" s="3"/>
      <c r="B1" s="55" t="s">
        <v>556</v>
      </c>
      <c r="C1" s="55"/>
      <c r="D1" s="55"/>
      <c r="E1" s="55"/>
      <c r="F1" s="55"/>
      <c r="G1" s="55"/>
      <c r="H1" s="26"/>
    </row>
    <row r="2" spans="1:9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9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9" ht="15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  <c r="I4" s="35"/>
    </row>
    <row r="5" spans="1:9" ht="12.75" customHeight="1" x14ac:dyDescent="0.2">
      <c r="F5" s="15"/>
      <c r="G5" s="16"/>
      <c r="H5" s="17"/>
    </row>
    <row r="6" spans="1:9" ht="12.75" customHeight="1" x14ac:dyDescent="0.2">
      <c r="F6" s="15"/>
      <c r="G6" s="16"/>
      <c r="H6" s="17"/>
    </row>
    <row r="7" spans="1:9" ht="12.75" customHeight="1" x14ac:dyDescent="0.2">
      <c r="B7" s="1" t="s">
        <v>184</v>
      </c>
      <c r="C7" s="1"/>
      <c r="F7" s="15"/>
      <c r="G7" s="16"/>
      <c r="H7" s="17"/>
    </row>
    <row r="8" spans="1:9" ht="12.75" customHeight="1" x14ac:dyDescent="0.2">
      <c r="B8" s="1" t="s">
        <v>391</v>
      </c>
      <c r="C8" s="1"/>
      <c r="F8" s="15"/>
      <c r="G8" s="16"/>
      <c r="H8" s="17"/>
    </row>
    <row r="9" spans="1:9" ht="12.75" customHeight="1" x14ac:dyDescent="0.2">
      <c r="A9">
        <v>1</v>
      </c>
      <c r="B9" t="s">
        <v>557</v>
      </c>
      <c r="C9" t="s">
        <v>558</v>
      </c>
      <c r="D9" t="s">
        <v>386</v>
      </c>
      <c r="E9" s="37">
        <v>1200</v>
      </c>
      <c r="F9" s="15">
        <v>5961.7979999999998</v>
      </c>
      <c r="G9" s="16">
        <v>0.28689999999999999</v>
      </c>
      <c r="H9" s="17">
        <v>41362</v>
      </c>
    </row>
    <row r="10" spans="1:9" ht="12.75" customHeight="1" x14ac:dyDescent="0.2">
      <c r="A10">
        <v>2</v>
      </c>
      <c r="B10" t="s">
        <v>423</v>
      </c>
      <c r="C10" t="s">
        <v>424</v>
      </c>
      <c r="D10" t="s">
        <v>386</v>
      </c>
      <c r="E10" s="37">
        <v>980</v>
      </c>
      <c r="F10" s="15">
        <v>4864.7592000000004</v>
      </c>
      <c r="G10" s="16">
        <v>0.2341</v>
      </c>
      <c r="H10" s="17">
        <v>41362</v>
      </c>
    </row>
    <row r="11" spans="1:9" ht="12.75" customHeight="1" x14ac:dyDescent="0.2">
      <c r="A11">
        <v>3</v>
      </c>
      <c r="B11" t="s">
        <v>394</v>
      </c>
      <c r="C11" t="s">
        <v>395</v>
      </c>
      <c r="D11" t="s">
        <v>386</v>
      </c>
      <c r="E11" s="37">
        <v>698</v>
      </c>
      <c r="F11" s="15">
        <v>3468.1700500000002</v>
      </c>
      <c r="G11" s="16">
        <v>0.16690000000000002</v>
      </c>
      <c r="H11" s="17">
        <v>41362</v>
      </c>
    </row>
    <row r="12" spans="1:9" ht="12.75" customHeight="1" x14ac:dyDescent="0.2">
      <c r="A12">
        <v>4</v>
      </c>
      <c r="B12" t="s">
        <v>559</v>
      </c>
      <c r="C12" t="s">
        <v>560</v>
      </c>
      <c r="D12" t="s">
        <v>386</v>
      </c>
      <c r="E12" s="37">
        <v>500</v>
      </c>
      <c r="F12" s="15">
        <v>2484.0825</v>
      </c>
      <c r="G12" s="16">
        <v>0.1195</v>
      </c>
      <c r="H12" s="17">
        <v>41362</v>
      </c>
    </row>
    <row r="13" spans="1:9" ht="12.75" customHeight="1" x14ac:dyDescent="0.2">
      <c r="A13">
        <v>5</v>
      </c>
      <c r="B13" t="s">
        <v>394</v>
      </c>
      <c r="C13" t="s">
        <v>561</v>
      </c>
      <c r="D13" t="s">
        <v>386</v>
      </c>
      <c r="E13" s="37">
        <v>500</v>
      </c>
      <c r="F13" s="15">
        <v>2480.9899999999998</v>
      </c>
      <c r="G13" s="16">
        <v>0.11939999999999999</v>
      </c>
      <c r="H13" s="17">
        <v>41365</v>
      </c>
    </row>
    <row r="14" spans="1:9" ht="12.75" customHeight="1" x14ac:dyDescent="0.2">
      <c r="A14">
        <v>6</v>
      </c>
      <c r="B14" t="s">
        <v>562</v>
      </c>
      <c r="C14" t="s">
        <v>563</v>
      </c>
      <c r="D14" t="s">
        <v>386</v>
      </c>
      <c r="E14" s="37">
        <v>300</v>
      </c>
      <c r="F14" s="15">
        <v>1490.4494999999999</v>
      </c>
      <c r="G14" s="16">
        <v>7.17E-2</v>
      </c>
      <c r="H14" s="17">
        <v>41362</v>
      </c>
    </row>
    <row r="15" spans="1:9" ht="12.75" customHeight="1" x14ac:dyDescent="0.2">
      <c r="B15" s="18" t="s">
        <v>183</v>
      </c>
      <c r="C15" s="18"/>
      <c r="D15" s="18"/>
      <c r="E15" s="18"/>
      <c r="F15" s="19">
        <f>SUM(F9:F14)</f>
        <v>20750.249249999997</v>
      </c>
      <c r="G15" s="20">
        <f>SUM(G9:G14)</f>
        <v>0.99850000000000005</v>
      </c>
      <c r="H15" s="21"/>
    </row>
    <row r="16" spans="1:9" ht="12.75" customHeight="1" x14ac:dyDescent="0.2">
      <c r="F16" s="15"/>
      <c r="G16" s="16"/>
      <c r="H16" s="17"/>
    </row>
    <row r="17" spans="2:8" ht="12.75" customHeight="1" x14ac:dyDescent="0.2">
      <c r="B17" s="1" t="s">
        <v>554</v>
      </c>
      <c r="C17" s="1"/>
      <c r="F17" s="15">
        <v>53.102499999999999</v>
      </c>
      <c r="G17" s="16">
        <v>2.5999999999999999E-3</v>
      </c>
      <c r="H17" s="17"/>
    </row>
    <row r="18" spans="2:8" ht="12.75" customHeight="1" x14ac:dyDescent="0.2">
      <c r="B18" s="18" t="s">
        <v>183</v>
      </c>
      <c r="C18" s="18"/>
      <c r="D18" s="18"/>
      <c r="E18" s="18"/>
      <c r="F18" s="19">
        <f>SUM(F17:F17)</f>
        <v>53.102499999999999</v>
      </c>
      <c r="G18" s="20">
        <f>SUM(G17:G17)</f>
        <v>2.5999999999999999E-3</v>
      </c>
      <c r="H18" s="21"/>
    </row>
    <row r="19" spans="2:8" ht="12.75" customHeight="1" x14ac:dyDescent="0.2">
      <c r="F19" s="15"/>
      <c r="G19" s="16"/>
      <c r="H19" s="17"/>
    </row>
    <row r="20" spans="2:8" ht="12.75" customHeight="1" x14ac:dyDescent="0.2">
      <c r="B20" s="1" t="s">
        <v>188</v>
      </c>
      <c r="C20" s="1"/>
      <c r="F20" s="15"/>
      <c r="G20" s="16"/>
      <c r="H20" s="17"/>
    </row>
    <row r="21" spans="2:8" ht="12.75" customHeight="1" x14ac:dyDescent="0.2">
      <c r="B21" s="1" t="s">
        <v>189</v>
      </c>
      <c r="C21" s="1"/>
      <c r="F21" s="15">
        <v>-24.38994000000006</v>
      </c>
      <c r="G21" s="16">
        <v>-1.1000000000000001E-3</v>
      </c>
      <c r="H21" s="17"/>
    </row>
    <row r="22" spans="2:8" ht="12.75" customHeight="1" x14ac:dyDescent="0.2">
      <c r="B22" s="18" t="s">
        <v>183</v>
      </c>
      <c r="C22" s="18"/>
      <c r="D22" s="18"/>
      <c r="E22" s="18"/>
      <c r="F22" s="19">
        <f>SUM(F21:F21)</f>
        <v>-24.38994000000006</v>
      </c>
      <c r="G22" s="20">
        <f>SUM(G21:G21)</f>
        <v>-1.1000000000000001E-3</v>
      </c>
      <c r="H22" s="21"/>
    </row>
    <row r="23" spans="2:8" ht="12.75" customHeight="1" x14ac:dyDescent="0.2">
      <c r="B23" s="22" t="s">
        <v>190</v>
      </c>
      <c r="C23" s="22"/>
      <c r="D23" s="22"/>
      <c r="E23" s="22"/>
      <c r="F23" s="23">
        <f>SUM(F15,F18,F22)</f>
        <v>20778.961809999997</v>
      </c>
      <c r="G23" s="38">
        <f>SUM(G15,G18,G22)</f>
        <v>1</v>
      </c>
      <c r="H23" s="25"/>
    </row>
    <row r="24" spans="2:8" ht="12.75" customHeight="1" x14ac:dyDescent="0.2"/>
    <row r="25" spans="2:8" ht="12.75" customHeight="1" x14ac:dyDescent="0.2">
      <c r="B25" s="1" t="s">
        <v>191</v>
      </c>
      <c r="C25" s="1"/>
      <c r="F25" s="15"/>
    </row>
    <row r="26" spans="2:8" ht="12.75" customHeight="1" x14ac:dyDescent="0.2">
      <c r="B26" s="1" t="s">
        <v>575</v>
      </c>
      <c r="C26" s="1"/>
    </row>
    <row r="27" spans="2:8" ht="12.75" customHeight="1" x14ac:dyDescent="0.2">
      <c r="B27" s="1"/>
      <c r="C27" s="1"/>
    </row>
    <row r="28" spans="2:8" ht="12.75" customHeight="1" x14ac:dyDescent="0.2">
      <c r="B28" s="1"/>
      <c r="C28" s="1"/>
    </row>
    <row r="29" spans="2:8" ht="12.75" customHeight="1" x14ac:dyDescent="0.2">
      <c r="B29" s="1"/>
      <c r="C29" s="1"/>
    </row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ColWidth="9.140625" defaultRowHeight="12.75" x14ac:dyDescent="0.2"/>
  <cols>
    <col min="1" max="1" width="7.5703125" customWidth="1"/>
    <col min="2" max="2" width="51.85546875" customWidth="1"/>
    <col min="3" max="3" width="17.7109375" customWidth="1"/>
    <col min="4" max="4" width="15.5703125" customWidth="1"/>
    <col min="5" max="5" width="9.285156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598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185</v>
      </c>
      <c r="C6" s="1"/>
      <c r="F6" s="15"/>
      <c r="G6" s="16"/>
      <c r="H6" s="17"/>
    </row>
    <row r="7" spans="1:8" ht="12.75" customHeight="1" x14ac:dyDescent="0.2">
      <c r="B7" s="1" t="s">
        <v>572</v>
      </c>
      <c r="C7" s="1"/>
      <c r="F7" s="15"/>
      <c r="G7" s="16"/>
      <c r="H7" s="17"/>
    </row>
    <row r="8" spans="1:8" ht="12.75" customHeight="1" x14ac:dyDescent="0.2">
      <c r="A8">
        <v>1</v>
      </c>
      <c r="B8" t="s">
        <v>565</v>
      </c>
      <c r="C8" t="s">
        <v>566</v>
      </c>
      <c r="D8" t="s">
        <v>564</v>
      </c>
      <c r="E8">
        <v>44</v>
      </c>
      <c r="F8" s="15">
        <v>458.21731999999997</v>
      </c>
      <c r="G8" s="16">
        <v>0.19589999999999999</v>
      </c>
      <c r="H8" s="17">
        <v>42275</v>
      </c>
    </row>
    <row r="9" spans="1:8" ht="12.75" customHeight="1" x14ac:dyDescent="0.2">
      <c r="A9">
        <v>2</v>
      </c>
      <c r="B9" t="s">
        <v>490</v>
      </c>
      <c r="C9" t="s">
        <v>491</v>
      </c>
      <c r="D9" t="s">
        <v>430</v>
      </c>
      <c r="E9">
        <v>45</v>
      </c>
      <c r="F9" s="15">
        <v>446.4144</v>
      </c>
      <c r="G9" s="16">
        <v>0.19079999999999997</v>
      </c>
      <c r="H9" s="17">
        <v>42255</v>
      </c>
    </row>
    <row r="10" spans="1:8" ht="12.75" customHeight="1" x14ac:dyDescent="0.2">
      <c r="A10">
        <v>3</v>
      </c>
      <c r="B10" t="s">
        <v>438</v>
      </c>
      <c r="C10" t="s">
        <v>439</v>
      </c>
      <c r="D10" t="s">
        <v>430</v>
      </c>
      <c r="E10">
        <v>46</v>
      </c>
      <c r="F10" s="15">
        <v>446.21379999999999</v>
      </c>
      <c r="G10" s="16">
        <v>0.19079999999999997</v>
      </c>
      <c r="H10" s="17">
        <v>42262</v>
      </c>
    </row>
    <row r="11" spans="1:8" ht="12.75" customHeight="1" x14ac:dyDescent="0.2">
      <c r="A11">
        <v>4</v>
      </c>
      <c r="B11" t="s">
        <v>474</v>
      </c>
      <c r="C11" t="s">
        <v>567</v>
      </c>
      <c r="D11" t="s">
        <v>430</v>
      </c>
      <c r="E11">
        <v>40</v>
      </c>
      <c r="F11" s="15">
        <v>404.41759999999999</v>
      </c>
      <c r="G11" s="16">
        <v>0.1729</v>
      </c>
      <c r="H11" s="17">
        <v>42216</v>
      </c>
    </row>
    <row r="12" spans="1:8" ht="12.75" customHeight="1" x14ac:dyDescent="0.2">
      <c r="A12">
        <v>5</v>
      </c>
      <c r="B12" t="s">
        <v>568</v>
      </c>
      <c r="C12" t="s">
        <v>569</v>
      </c>
      <c r="D12" t="s">
        <v>431</v>
      </c>
      <c r="E12">
        <v>50</v>
      </c>
      <c r="F12" s="15">
        <v>400.38850000000002</v>
      </c>
      <c r="G12" s="16">
        <v>0.17120000000000002</v>
      </c>
      <c r="H12" s="17">
        <v>42275</v>
      </c>
    </row>
    <row r="13" spans="1:8" ht="12.75" customHeight="1" x14ac:dyDescent="0.2">
      <c r="A13">
        <v>6</v>
      </c>
      <c r="B13" t="s">
        <v>396</v>
      </c>
      <c r="C13" t="s">
        <v>397</v>
      </c>
      <c r="D13" t="s">
        <v>95</v>
      </c>
      <c r="E13">
        <v>10</v>
      </c>
      <c r="F13" s="15">
        <v>107.3869</v>
      </c>
      <c r="G13" s="16">
        <v>4.5899999999999996E-2</v>
      </c>
      <c r="H13" s="17">
        <v>42185</v>
      </c>
    </row>
    <row r="14" spans="1:8" ht="12.75" customHeight="1" x14ac:dyDescent="0.2">
      <c r="B14" s="18" t="s">
        <v>183</v>
      </c>
      <c r="C14" s="18"/>
      <c r="D14" s="18"/>
      <c r="E14" s="18"/>
      <c r="F14" s="19">
        <f>SUM(F8:F13)</f>
        <v>2263.0385199999996</v>
      </c>
      <c r="G14" s="20">
        <f>SUM(G8:G13)</f>
        <v>0.96750000000000003</v>
      </c>
      <c r="H14" s="21"/>
    </row>
    <row r="15" spans="1:8" ht="12.75" customHeight="1" x14ac:dyDescent="0.2">
      <c r="F15" s="15"/>
      <c r="G15" s="16"/>
      <c r="H15" s="17"/>
    </row>
    <row r="16" spans="1:8" ht="12.75" customHeight="1" x14ac:dyDescent="0.2">
      <c r="B16" s="1" t="s">
        <v>554</v>
      </c>
      <c r="C16" s="1"/>
      <c r="F16" s="15">
        <v>41.582909999999998</v>
      </c>
      <c r="G16" s="16">
        <v>1.78E-2</v>
      </c>
      <c r="H16" s="17"/>
    </row>
    <row r="17" spans="2:8" ht="12.75" customHeight="1" x14ac:dyDescent="0.2">
      <c r="B17" s="18" t="s">
        <v>183</v>
      </c>
      <c r="C17" s="18"/>
      <c r="D17" s="18"/>
      <c r="E17" s="18"/>
      <c r="F17" s="19">
        <f>SUM(F16:F16)</f>
        <v>41.582909999999998</v>
      </c>
      <c r="G17" s="20">
        <f>SUM(G16:G16)</f>
        <v>1.78E-2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188</v>
      </c>
      <c r="C19" s="1"/>
      <c r="F19" s="15"/>
      <c r="G19" s="16"/>
      <c r="H19" s="17"/>
    </row>
    <row r="20" spans="2:8" ht="12.75" customHeight="1" x14ac:dyDescent="0.2">
      <c r="B20" s="1" t="s">
        <v>189</v>
      </c>
      <c r="C20" s="1"/>
      <c r="F20" s="15">
        <v>34.593916999999777</v>
      </c>
      <c r="G20" s="16">
        <v>1.47E-2</v>
      </c>
      <c r="H20" s="17"/>
    </row>
    <row r="21" spans="2:8" ht="12.75" customHeight="1" x14ac:dyDescent="0.2">
      <c r="B21" s="18" t="s">
        <v>183</v>
      </c>
      <c r="C21" s="18"/>
      <c r="D21" s="18"/>
      <c r="E21" s="18"/>
      <c r="F21" s="19">
        <f>SUM(F20:F20)</f>
        <v>34.593916999999777</v>
      </c>
      <c r="G21" s="20">
        <f>SUM(G20:G20)</f>
        <v>1.47E-2</v>
      </c>
      <c r="H21" s="21"/>
    </row>
    <row r="22" spans="2:8" ht="12.75" customHeight="1" x14ac:dyDescent="0.2">
      <c r="B22" s="22" t="s">
        <v>190</v>
      </c>
      <c r="C22" s="22"/>
      <c r="D22" s="22"/>
      <c r="E22" s="22"/>
      <c r="F22" s="23">
        <f>SUM(F14,F17,F21)</f>
        <v>2339.2153469999994</v>
      </c>
      <c r="G22" s="38">
        <f>SUM(G14,G17,G21)</f>
        <v>1</v>
      </c>
      <c r="H22" s="25"/>
    </row>
    <row r="23" spans="2:8" ht="12.75" customHeight="1" x14ac:dyDescent="0.2"/>
    <row r="24" spans="2:8" ht="12.75" customHeight="1" x14ac:dyDescent="0.2">
      <c r="B24" s="1" t="s">
        <v>191</v>
      </c>
      <c r="C24" s="1"/>
      <c r="F24" s="15"/>
    </row>
    <row r="25" spans="2:8" ht="12.75" customHeight="1" x14ac:dyDescent="0.2">
      <c r="B25" s="1" t="s">
        <v>575</v>
      </c>
      <c r="C25" s="1"/>
    </row>
    <row r="26" spans="2:8" ht="12.75" customHeight="1" x14ac:dyDescent="0.2">
      <c r="B26" s="1"/>
      <c r="C26" s="1"/>
    </row>
    <row r="27" spans="2:8" ht="12.75" customHeight="1" x14ac:dyDescent="0.2">
      <c r="B27" s="1"/>
      <c r="C27" s="1"/>
    </row>
    <row r="28" spans="2:8" ht="12.75" customHeight="1" x14ac:dyDescent="0.2">
      <c r="B28" s="1"/>
      <c r="C28" s="1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ColWidth="9.140625" defaultRowHeight="12.75" x14ac:dyDescent="0.2"/>
  <cols>
    <col min="1" max="1" width="7.5703125" customWidth="1"/>
    <col min="2" max="2" width="46.28515625" customWidth="1"/>
    <col min="3" max="3" width="17.7109375" customWidth="1"/>
    <col min="4" max="4" width="15.5703125" customWidth="1"/>
    <col min="5" max="5" width="11.1406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599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184</v>
      </c>
      <c r="C7" s="1"/>
      <c r="F7" s="15"/>
      <c r="G7" s="16"/>
      <c r="H7" s="17"/>
    </row>
    <row r="8" spans="1:8" ht="12.75" customHeight="1" x14ac:dyDescent="0.2">
      <c r="B8" s="1" t="s">
        <v>388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467</v>
      </c>
      <c r="D9" t="s">
        <v>386</v>
      </c>
      <c r="E9">
        <v>900</v>
      </c>
      <c r="F9" s="15">
        <v>872.5761</v>
      </c>
      <c r="G9" s="16">
        <v>0.27810000000000001</v>
      </c>
      <c r="H9" s="17">
        <v>41453</v>
      </c>
    </row>
    <row r="10" spans="1:8" ht="12.75" customHeight="1" x14ac:dyDescent="0.2">
      <c r="A10">
        <v>2</v>
      </c>
      <c r="B10" t="s">
        <v>321</v>
      </c>
      <c r="C10" t="s">
        <v>466</v>
      </c>
      <c r="D10" t="s">
        <v>386</v>
      </c>
      <c r="E10">
        <v>900</v>
      </c>
      <c r="F10" s="15">
        <v>872.55269999999996</v>
      </c>
      <c r="G10" s="16">
        <v>0.27810000000000001</v>
      </c>
      <c r="H10" s="17">
        <v>41452</v>
      </c>
    </row>
    <row r="11" spans="1:8" ht="12.75" customHeight="1" x14ac:dyDescent="0.2">
      <c r="A11">
        <v>3</v>
      </c>
      <c r="B11" t="s">
        <v>112</v>
      </c>
      <c r="C11" t="s">
        <v>570</v>
      </c>
      <c r="D11" t="s">
        <v>404</v>
      </c>
      <c r="E11">
        <v>500</v>
      </c>
      <c r="F11" s="15">
        <v>484.91750000000002</v>
      </c>
      <c r="G11" s="16">
        <v>0.15460000000000002</v>
      </c>
      <c r="H11" s="17">
        <v>41453</v>
      </c>
    </row>
    <row r="12" spans="1:8" ht="12.75" customHeight="1" x14ac:dyDescent="0.2">
      <c r="B12" s="18" t="s">
        <v>183</v>
      </c>
      <c r="C12" s="18"/>
      <c r="D12" s="18"/>
      <c r="E12" s="18"/>
      <c r="F12" s="19">
        <f>SUM(F9:F11)</f>
        <v>2230.0463</v>
      </c>
      <c r="G12" s="20">
        <f>SUM(G9:G11)</f>
        <v>0.7108000000000001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391</v>
      </c>
      <c r="C14" s="1"/>
      <c r="F14" s="15"/>
      <c r="G14" s="16"/>
      <c r="H14" s="17"/>
    </row>
    <row r="15" spans="1:8" ht="12.75" customHeight="1" x14ac:dyDescent="0.2">
      <c r="A15">
        <v>4</v>
      </c>
      <c r="B15" t="s">
        <v>394</v>
      </c>
      <c r="C15" t="s">
        <v>422</v>
      </c>
      <c r="D15" t="s">
        <v>386</v>
      </c>
      <c r="E15">
        <v>180</v>
      </c>
      <c r="F15" s="15">
        <v>867.3021</v>
      </c>
      <c r="G15" s="16">
        <v>0.27649999999999997</v>
      </c>
      <c r="H15" s="17">
        <v>41457</v>
      </c>
    </row>
    <row r="16" spans="1:8" ht="12.75" customHeight="1" x14ac:dyDescent="0.2">
      <c r="A16">
        <v>5</v>
      </c>
      <c r="B16" t="s">
        <v>423</v>
      </c>
      <c r="C16" t="s">
        <v>424</v>
      </c>
      <c r="D16" t="s">
        <v>386</v>
      </c>
      <c r="E16">
        <v>6</v>
      </c>
      <c r="F16" s="15">
        <v>29.78424</v>
      </c>
      <c r="G16" s="16">
        <v>9.4999999999999998E-3</v>
      </c>
      <c r="H16" s="17">
        <v>41362</v>
      </c>
    </row>
    <row r="17" spans="2:8" ht="12.75" customHeight="1" x14ac:dyDescent="0.2">
      <c r="B17" s="18" t="s">
        <v>183</v>
      </c>
      <c r="C17" s="18"/>
      <c r="D17" s="18"/>
      <c r="E17" s="18"/>
      <c r="F17" s="19">
        <f>SUM(F15:F16)</f>
        <v>897.08633999999995</v>
      </c>
      <c r="G17" s="20">
        <f>SUM(G15:G16)</f>
        <v>0.28599999999999998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554</v>
      </c>
      <c r="C19" s="1"/>
      <c r="F19" s="15">
        <v>12.008100000000001</v>
      </c>
      <c r="G19" s="16">
        <v>3.82E-3</v>
      </c>
      <c r="H19" s="17"/>
    </row>
    <row r="20" spans="2:8" ht="12.75" customHeight="1" x14ac:dyDescent="0.2">
      <c r="B20" s="18" t="s">
        <v>183</v>
      </c>
      <c r="C20" s="18"/>
      <c r="D20" s="18"/>
      <c r="E20" s="18"/>
      <c r="F20" s="19">
        <f>SUM(F19:F19)</f>
        <v>12.008100000000001</v>
      </c>
      <c r="G20" s="20">
        <f>SUM(G19:G19)</f>
        <v>3.82E-3</v>
      </c>
      <c r="H20" s="21"/>
    </row>
    <row r="21" spans="2:8" ht="12.75" customHeight="1" x14ac:dyDescent="0.2">
      <c r="F21" s="15"/>
      <c r="G21" s="16"/>
      <c r="H21" s="17"/>
    </row>
    <row r="22" spans="2:8" ht="12.75" customHeight="1" x14ac:dyDescent="0.2">
      <c r="B22" s="1" t="s">
        <v>188</v>
      </c>
      <c r="C22" s="1"/>
      <c r="F22" s="15"/>
      <c r="G22" s="16"/>
      <c r="H22" s="17"/>
    </row>
    <row r="23" spans="2:8" ht="12.75" customHeight="1" x14ac:dyDescent="0.2">
      <c r="B23" s="1" t="s">
        <v>189</v>
      </c>
      <c r="C23" s="1"/>
      <c r="F23" s="15">
        <v>-2.0491419999999483</v>
      </c>
      <c r="G23" s="16">
        <v>-5.9999999999999995E-4</v>
      </c>
      <c r="H23" s="17"/>
    </row>
    <row r="24" spans="2:8" ht="12.75" customHeight="1" x14ac:dyDescent="0.2">
      <c r="B24" s="18" t="s">
        <v>183</v>
      </c>
      <c r="C24" s="18"/>
      <c r="D24" s="18"/>
      <c r="E24" s="18"/>
      <c r="F24" s="19">
        <f>SUM(F23:F23)</f>
        <v>-2.0491419999999483</v>
      </c>
      <c r="G24" s="20">
        <f>SUM(G23:G23)</f>
        <v>-5.9999999999999995E-4</v>
      </c>
      <c r="H24" s="21"/>
    </row>
    <row r="25" spans="2:8" ht="12.75" customHeight="1" x14ac:dyDescent="0.2">
      <c r="B25" s="22" t="s">
        <v>190</v>
      </c>
      <c r="C25" s="22"/>
      <c r="D25" s="22"/>
      <c r="E25" s="22"/>
      <c r="F25" s="23">
        <f>SUM(F12,F17,F20,F24)</f>
        <v>3137.091598</v>
      </c>
      <c r="G25" s="38">
        <f>SUM(G12,G17,G20,G24)</f>
        <v>1.0000200000000001</v>
      </c>
      <c r="H25" s="25"/>
    </row>
    <row r="26" spans="2:8" ht="12.75" customHeight="1" x14ac:dyDescent="0.2"/>
    <row r="27" spans="2:8" ht="12.75" customHeight="1" x14ac:dyDescent="0.2">
      <c r="B27" s="1" t="s">
        <v>191</v>
      </c>
      <c r="C27" s="1"/>
      <c r="F27" s="15"/>
    </row>
    <row r="28" spans="2:8" ht="12.75" customHeight="1" x14ac:dyDescent="0.2">
      <c r="B28" s="1" t="s">
        <v>575</v>
      </c>
      <c r="C28" s="1"/>
    </row>
    <row r="29" spans="2:8" ht="12.75" customHeight="1" x14ac:dyDescent="0.2">
      <c r="B29" s="1"/>
      <c r="C29" s="1"/>
    </row>
    <row r="30" spans="2:8" ht="12.75" customHeight="1" x14ac:dyDescent="0.2">
      <c r="B30" s="1"/>
      <c r="C30" s="1"/>
    </row>
    <row r="31" spans="2:8" ht="12.75" customHeight="1" x14ac:dyDescent="0.2">
      <c r="B31" s="1"/>
      <c r="C31" s="1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/>
  </sheetViews>
  <sheetFormatPr defaultColWidth="9.140625" defaultRowHeight="12.75" x14ac:dyDescent="0.2"/>
  <cols>
    <col min="1" max="1" width="7.5703125" customWidth="1"/>
    <col min="2" max="2" width="53.140625" customWidth="1"/>
    <col min="3" max="3" width="17.7109375" customWidth="1"/>
    <col min="4" max="4" width="22.42578125" customWidth="1"/>
    <col min="5" max="5" width="10.710937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259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27</v>
      </c>
      <c r="C9" t="s">
        <v>28</v>
      </c>
      <c r="D9" t="s">
        <v>22</v>
      </c>
      <c r="E9" s="37">
        <v>98328</v>
      </c>
      <c r="F9" s="15">
        <v>2858.3949600000001</v>
      </c>
      <c r="G9" s="16">
        <v>8.2299999999999998E-2</v>
      </c>
      <c r="H9" s="17"/>
    </row>
    <row r="10" spans="1:8" ht="12.75" customHeight="1" x14ac:dyDescent="0.2">
      <c r="A10">
        <v>2</v>
      </c>
      <c r="B10" t="s">
        <v>12</v>
      </c>
      <c r="C10" t="s">
        <v>14</v>
      </c>
      <c r="D10" t="s">
        <v>13</v>
      </c>
      <c r="E10" s="37">
        <v>235322</v>
      </c>
      <c r="F10" s="15">
        <v>2448.2900880000002</v>
      </c>
      <c r="G10" s="16">
        <v>7.0499999999999993E-2</v>
      </c>
      <c r="H10" s="17"/>
    </row>
    <row r="11" spans="1:8" ht="12.75" customHeight="1" x14ac:dyDescent="0.2">
      <c r="A11">
        <v>3</v>
      </c>
      <c r="B11" t="s">
        <v>15</v>
      </c>
      <c r="C11" t="s">
        <v>17</v>
      </c>
      <c r="D11" t="s">
        <v>16</v>
      </c>
      <c r="E11" s="37">
        <v>265173</v>
      </c>
      <c r="F11" s="15">
        <v>2158.1104610000002</v>
      </c>
      <c r="G11" s="16">
        <v>6.2199999999999998E-2</v>
      </c>
      <c r="H11" s="17"/>
    </row>
    <row r="12" spans="1:8" ht="12.75" customHeight="1" x14ac:dyDescent="0.2">
      <c r="A12">
        <v>4</v>
      </c>
      <c r="B12" t="s">
        <v>18</v>
      </c>
      <c r="C12" t="s">
        <v>20</v>
      </c>
      <c r="D12" t="s">
        <v>19</v>
      </c>
      <c r="E12" s="37">
        <v>696937</v>
      </c>
      <c r="F12" s="15">
        <v>2054.5702759999999</v>
      </c>
      <c r="G12" s="16">
        <v>5.9200000000000003E-2</v>
      </c>
      <c r="H12" s="17"/>
    </row>
    <row r="13" spans="1:8" ht="12.75" customHeight="1" x14ac:dyDescent="0.2">
      <c r="A13">
        <v>5</v>
      </c>
      <c r="B13" t="s">
        <v>52</v>
      </c>
      <c r="C13" t="s">
        <v>54</v>
      </c>
      <c r="D13" t="s">
        <v>36</v>
      </c>
      <c r="E13" s="37">
        <v>227259</v>
      </c>
      <c r="F13" s="15">
        <v>1721.827814</v>
      </c>
      <c r="G13" s="16">
        <v>4.9599999999999998E-2</v>
      </c>
      <c r="H13" s="17"/>
    </row>
    <row r="14" spans="1:8" ht="12.75" customHeight="1" x14ac:dyDescent="0.2">
      <c r="A14">
        <v>6</v>
      </c>
      <c r="B14" t="s">
        <v>88</v>
      </c>
      <c r="C14" t="s">
        <v>90</v>
      </c>
      <c r="D14" t="s">
        <v>32</v>
      </c>
      <c r="E14" s="37">
        <v>574738</v>
      </c>
      <c r="F14" s="15">
        <v>1652.6591189999999</v>
      </c>
      <c r="G14" s="16">
        <v>4.7599999999999996E-2</v>
      </c>
      <c r="H14" s="17"/>
    </row>
    <row r="15" spans="1:8" ht="12.75" customHeight="1" x14ac:dyDescent="0.2">
      <c r="A15">
        <v>7</v>
      </c>
      <c r="B15" t="s">
        <v>21</v>
      </c>
      <c r="C15" t="s">
        <v>23</v>
      </c>
      <c r="D15" t="s">
        <v>22</v>
      </c>
      <c r="E15" s="37">
        <v>225416</v>
      </c>
      <c r="F15" s="15">
        <v>1630.6593439999999</v>
      </c>
      <c r="G15" s="16">
        <v>4.7E-2</v>
      </c>
      <c r="H15" s="17"/>
    </row>
    <row r="16" spans="1:8" ht="12.75" customHeight="1" x14ac:dyDescent="0.2">
      <c r="A16">
        <v>8</v>
      </c>
      <c r="B16" t="s">
        <v>145</v>
      </c>
      <c r="C16" t="s">
        <v>146</v>
      </c>
      <c r="D16" t="s">
        <v>86</v>
      </c>
      <c r="E16" s="37">
        <v>452318</v>
      </c>
      <c r="F16" s="15">
        <v>1578.137502</v>
      </c>
      <c r="G16" s="16">
        <v>4.5499999999999999E-2</v>
      </c>
      <c r="H16" s="17"/>
    </row>
    <row r="17" spans="1:8" ht="12.75" customHeight="1" x14ac:dyDescent="0.2">
      <c r="A17">
        <v>9</v>
      </c>
      <c r="B17" t="s">
        <v>125</v>
      </c>
      <c r="C17" t="s">
        <v>126</v>
      </c>
      <c r="D17" t="s">
        <v>25</v>
      </c>
      <c r="E17" s="37">
        <v>151164</v>
      </c>
      <c r="F17" s="15">
        <v>1526.7564</v>
      </c>
      <c r="G17" s="16">
        <v>4.4000000000000004E-2</v>
      </c>
      <c r="H17" s="17"/>
    </row>
    <row r="18" spans="1:8" ht="12.75" customHeight="1" x14ac:dyDescent="0.2">
      <c r="A18">
        <v>10</v>
      </c>
      <c r="B18" t="s">
        <v>260</v>
      </c>
      <c r="C18" t="s">
        <v>261</v>
      </c>
      <c r="D18" t="s">
        <v>45</v>
      </c>
      <c r="E18" s="37">
        <v>34914</v>
      </c>
      <c r="F18" s="15">
        <v>1521.3950070000001</v>
      </c>
      <c r="G18" s="16">
        <v>4.3799999999999999E-2</v>
      </c>
      <c r="H18" s="17"/>
    </row>
    <row r="19" spans="1:8" ht="12.75" customHeight="1" x14ac:dyDescent="0.2">
      <c r="A19">
        <v>11</v>
      </c>
      <c r="B19" t="s">
        <v>29</v>
      </c>
      <c r="C19" t="s">
        <v>30</v>
      </c>
      <c r="D19" t="s">
        <v>22</v>
      </c>
      <c r="E19" s="37">
        <v>49334</v>
      </c>
      <c r="F19" s="15">
        <v>1387.2474130000001</v>
      </c>
      <c r="G19" s="16">
        <v>0.04</v>
      </c>
      <c r="H19" s="17"/>
    </row>
    <row r="20" spans="1:8" ht="12.75" customHeight="1" x14ac:dyDescent="0.2">
      <c r="A20">
        <v>12</v>
      </c>
      <c r="B20" t="s">
        <v>24</v>
      </c>
      <c r="C20" t="s">
        <v>26</v>
      </c>
      <c r="D20" t="s">
        <v>13</v>
      </c>
      <c r="E20" s="37">
        <v>204636</v>
      </c>
      <c r="F20" s="15">
        <v>1279.6912259999999</v>
      </c>
      <c r="G20" s="16">
        <v>3.6900000000000002E-2</v>
      </c>
      <c r="H20" s="17"/>
    </row>
    <row r="21" spans="1:8" ht="12.75" customHeight="1" x14ac:dyDescent="0.2">
      <c r="A21">
        <v>13</v>
      </c>
      <c r="B21" t="s">
        <v>31</v>
      </c>
      <c r="C21" t="s">
        <v>33</v>
      </c>
      <c r="D21" t="s">
        <v>13</v>
      </c>
      <c r="E21" s="37">
        <v>55059</v>
      </c>
      <c r="F21" s="15">
        <v>1145.7227310000001</v>
      </c>
      <c r="G21" s="16">
        <v>3.3000000000000002E-2</v>
      </c>
      <c r="H21" s="17"/>
    </row>
    <row r="22" spans="1:8" ht="12.75" customHeight="1" x14ac:dyDescent="0.2">
      <c r="A22">
        <v>14</v>
      </c>
      <c r="B22" t="s">
        <v>262</v>
      </c>
      <c r="C22" t="s">
        <v>263</v>
      </c>
      <c r="D22" t="s">
        <v>48</v>
      </c>
      <c r="E22" s="37">
        <v>4185500</v>
      </c>
      <c r="F22" s="15">
        <v>1132.1777500000001</v>
      </c>
      <c r="G22" s="16">
        <v>3.2599999999999997E-2</v>
      </c>
      <c r="H22" s="17"/>
    </row>
    <row r="23" spans="1:8" ht="12.75" customHeight="1" x14ac:dyDescent="0.2">
      <c r="A23">
        <v>15</v>
      </c>
      <c r="B23" t="s">
        <v>79</v>
      </c>
      <c r="C23" t="s">
        <v>81</v>
      </c>
      <c r="D23" t="s">
        <v>16</v>
      </c>
      <c r="E23" s="37">
        <v>252964</v>
      </c>
      <c r="F23" s="15">
        <v>940.89959799999997</v>
      </c>
      <c r="G23" s="16">
        <v>2.7099999999999999E-2</v>
      </c>
      <c r="H23" s="17"/>
    </row>
    <row r="24" spans="1:8" ht="12.75" customHeight="1" x14ac:dyDescent="0.2">
      <c r="A24">
        <v>16</v>
      </c>
      <c r="B24" t="s">
        <v>264</v>
      </c>
      <c r="C24" t="s">
        <v>265</v>
      </c>
      <c r="D24" t="s">
        <v>13</v>
      </c>
      <c r="E24" s="37">
        <v>221136</v>
      </c>
      <c r="F24" s="15">
        <v>919.04121599999996</v>
      </c>
      <c r="G24" s="16">
        <v>2.6499999999999999E-2</v>
      </c>
      <c r="H24" s="17"/>
    </row>
    <row r="25" spans="1:8" ht="12.75" customHeight="1" x14ac:dyDescent="0.2">
      <c r="A25">
        <v>17</v>
      </c>
      <c r="B25" t="s">
        <v>137</v>
      </c>
      <c r="C25" t="s">
        <v>138</v>
      </c>
      <c r="D25" t="s">
        <v>83</v>
      </c>
      <c r="E25" s="37">
        <v>240998</v>
      </c>
      <c r="F25" s="15">
        <v>652.14058799999998</v>
      </c>
      <c r="G25" s="16">
        <v>1.8799999999999997E-2</v>
      </c>
      <c r="H25" s="17"/>
    </row>
    <row r="26" spans="1:8" ht="12.75" customHeight="1" x14ac:dyDescent="0.2">
      <c r="A26">
        <v>18</v>
      </c>
      <c r="B26" t="s">
        <v>106</v>
      </c>
      <c r="C26" t="s">
        <v>108</v>
      </c>
      <c r="D26" t="s">
        <v>74</v>
      </c>
      <c r="E26" s="37">
        <v>534618</v>
      </c>
      <c r="F26" s="15">
        <v>628.71076800000003</v>
      </c>
      <c r="G26" s="16">
        <v>1.8100000000000002E-2</v>
      </c>
      <c r="H26" s="17"/>
    </row>
    <row r="27" spans="1:8" ht="12.75" customHeight="1" x14ac:dyDescent="0.2">
      <c r="A27">
        <v>19</v>
      </c>
      <c r="B27" t="s">
        <v>34</v>
      </c>
      <c r="C27" t="s">
        <v>37</v>
      </c>
      <c r="D27" t="s">
        <v>35</v>
      </c>
      <c r="E27" s="37">
        <v>316109</v>
      </c>
      <c r="F27" s="15">
        <v>622.41862100000003</v>
      </c>
      <c r="G27" s="16">
        <v>1.7899999999999999E-2</v>
      </c>
      <c r="H27" s="17"/>
    </row>
    <row r="28" spans="1:8" ht="12.75" customHeight="1" x14ac:dyDescent="0.2">
      <c r="A28">
        <v>20</v>
      </c>
      <c r="B28" t="s">
        <v>266</v>
      </c>
      <c r="C28" t="s">
        <v>267</v>
      </c>
      <c r="D28" t="s">
        <v>36</v>
      </c>
      <c r="E28" s="37">
        <v>248534</v>
      </c>
      <c r="F28" s="15">
        <v>577.59301600000003</v>
      </c>
      <c r="G28" s="16">
        <v>1.66E-2</v>
      </c>
      <c r="H28" s="17"/>
    </row>
    <row r="29" spans="1:8" ht="12.75" customHeight="1" x14ac:dyDescent="0.2">
      <c r="A29">
        <v>21</v>
      </c>
      <c r="B29" t="s">
        <v>129</v>
      </c>
      <c r="C29" t="s">
        <v>130</v>
      </c>
      <c r="D29" t="s">
        <v>53</v>
      </c>
      <c r="E29" s="37">
        <v>190500</v>
      </c>
      <c r="F29" s="15">
        <v>567.59474999999998</v>
      </c>
      <c r="G29" s="16">
        <v>1.6299999999999999E-2</v>
      </c>
      <c r="H29" s="17"/>
    </row>
    <row r="30" spans="1:8" ht="12.75" customHeight="1" x14ac:dyDescent="0.2">
      <c r="A30">
        <v>22</v>
      </c>
      <c r="B30" t="s">
        <v>139</v>
      </c>
      <c r="C30" t="s">
        <v>140</v>
      </c>
      <c r="D30" t="s">
        <v>53</v>
      </c>
      <c r="E30" s="37">
        <v>104937</v>
      </c>
      <c r="F30" s="15">
        <v>554.06736000000001</v>
      </c>
      <c r="G30" s="16">
        <v>1.6E-2</v>
      </c>
      <c r="H30" s="17"/>
    </row>
    <row r="31" spans="1:8" ht="12.75" customHeight="1" x14ac:dyDescent="0.2">
      <c r="A31">
        <v>23</v>
      </c>
      <c r="B31" t="s">
        <v>55</v>
      </c>
      <c r="C31" t="s">
        <v>57</v>
      </c>
      <c r="D31" t="s">
        <v>32</v>
      </c>
      <c r="E31" s="37">
        <v>40185</v>
      </c>
      <c r="F31" s="15">
        <v>544.24554799999999</v>
      </c>
      <c r="G31" s="16">
        <v>1.5700000000000002E-2</v>
      </c>
      <c r="H31" s="17"/>
    </row>
    <row r="32" spans="1:8" ht="12.75" customHeight="1" x14ac:dyDescent="0.2">
      <c r="A32">
        <v>24</v>
      </c>
      <c r="B32" t="s">
        <v>109</v>
      </c>
      <c r="C32" t="s">
        <v>111</v>
      </c>
      <c r="D32" t="s">
        <v>77</v>
      </c>
      <c r="E32" s="37">
        <v>52040</v>
      </c>
      <c r="F32" s="15">
        <v>522.71578</v>
      </c>
      <c r="G32" s="16">
        <v>1.5100000000000001E-2</v>
      </c>
      <c r="H32" s="17"/>
    </row>
    <row r="33" spans="1:8" ht="12.75" customHeight="1" x14ac:dyDescent="0.2">
      <c r="A33">
        <v>25</v>
      </c>
      <c r="B33" t="s">
        <v>196</v>
      </c>
      <c r="C33" t="s">
        <v>198</v>
      </c>
      <c r="D33" t="s">
        <v>197</v>
      </c>
      <c r="E33" s="37">
        <v>27403</v>
      </c>
      <c r="F33" s="15">
        <v>374.81823400000002</v>
      </c>
      <c r="G33" s="16">
        <v>1.0800000000000001E-2</v>
      </c>
      <c r="H33" s="17"/>
    </row>
    <row r="34" spans="1:8" ht="12.75" customHeight="1" x14ac:dyDescent="0.2">
      <c r="A34">
        <v>26</v>
      </c>
      <c r="B34" t="s">
        <v>151</v>
      </c>
      <c r="C34" t="s">
        <v>152</v>
      </c>
      <c r="D34" t="s">
        <v>56</v>
      </c>
      <c r="E34" s="37">
        <v>267633</v>
      </c>
      <c r="F34" s="15">
        <v>366.79102699999999</v>
      </c>
      <c r="G34" s="16">
        <v>1.06E-2</v>
      </c>
      <c r="H34" s="17"/>
    </row>
    <row r="35" spans="1:8" ht="12.75" customHeight="1" x14ac:dyDescent="0.2">
      <c r="A35">
        <v>27</v>
      </c>
      <c r="B35" t="s">
        <v>121</v>
      </c>
      <c r="C35" t="s">
        <v>122</v>
      </c>
      <c r="D35" t="s">
        <v>36</v>
      </c>
      <c r="E35" s="37">
        <v>175277</v>
      </c>
      <c r="F35" s="15">
        <v>353.09551699999997</v>
      </c>
      <c r="G35" s="16">
        <v>1.0200000000000001E-2</v>
      </c>
      <c r="H35" s="17"/>
    </row>
    <row r="36" spans="1:8" ht="12.75" customHeight="1" x14ac:dyDescent="0.2">
      <c r="A36">
        <v>28</v>
      </c>
      <c r="B36" t="s">
        <v>64</v>
      </c>
      <c r="C36" t="s">
        <v>66</v>
      </c>
      <c r="D36" t="s">
        <v>48</v>
      </c>
      <c r="E36" s="37">
        <v>1147690</v>
      </c>
      <c r="F36" s="15">
        <v>329.96087499999999</v>
      </c>
      <c r="G36" s="16">
        <v>9.4999999999999998E-3</v>
      </c>
      <c r="H36" s="17"/>
    </row>
    <row r="37" spans="1:8" ht="12.75" customHeight="1" x14ac:dyDescent="0.2">
      <c r="A37">
        <v>29</v>
      </c>
      <c r="B37" t="s">
        <v>161</v>
      </c>
      <c r="C37" t="s">
        <v>162</v>
      </c>
      <c r="D37" t="s">
        <v>42</v>
      </c>
      <c r="E37" s="37">
        <v>71768</v>
      </c>
      <c r="F37" s="15">
        <v>295.002364</v>
      </c>
      <c r="G37" s="16">
        <v>8.5000000000000006E-3</v>
      </c>
      <c r="H37" s="17"/>
    </row>
    <row r="38" spans="1:8" ht="12.75" customHeight="1" x14ac:dyDescent="0.2">
      <c r="A38">
        <v>30</v>
      </c>
      <c r="B38" t="s">
        <v>268</v>
      </c>
      <c r="C38" t="s">
        <v>269</v>
      </c>
      <c r="D38" t="s">
        <v>16</v>
      </c>
      <c r="E38" s="37">
        <v>93389</v>
      </c>
      <c r="F38" s="15">
        <v>273.349603</v>
      </c>
      <c r="G38" s="16">
        <v>7.9000000000000008E-3</v>
      </c>
      <c r="H38" s="17"/>
    </row>
    <row r="39" spans="1:8" ht="12.75" customHeight="1" x14ac:dyDescent="0.2">
      <c r="A39">
        <v>31</v>
      </c>
      <c r="B39" t="s">
        <v>217</v>
      </c>
      <c r="C39" t="s">
        <v>218</v>
      </c>
      <c r="D39" t="s">
        <v>25</v>
      </c>
      <c r="E39" s="37">
        <v>14406</v>
      </c>
      <c r="F39" s="15">
        <v>252.89012700000001</v>
      </c>
      <c r="G39" s="16">
        <v>7.3000000000000001E-3</v>
      </c>
      <c r="H39" s="17"/>
    </row>
    <row r="40" spans="1:8" ht="12.75" customHeight="1" x14ac:dyDescent="0.2">
      <c r="A40">
        <v>32</v>
      </c>
      <c r="B40" t="s">
        <v>205</v>
      </c>
      <c r="C40" t="s">
        <v>206</v>
      </c>
      <c r="D40" t="s">
        <v>74</v>
      </c>
      <c r="E40" s="37">
        <v>64266</v>
      </c>
      <c r="F40" s="15">
        <v>207.514914</v>
      </c>
      <c r="G40" s="16">
        <v>6.0000000000000001E-3</v>
      </c>
      <c r="H40" s="17"/>
    </row>
    <row r="41" spans="1:8" ht="12.75" customHeight="1" x14ac:dyDescent="0.2">
      <c r="A41">
        <v>33</v>
      </c>
      <c r="B41" t="s">
        <v>270</v>
      </c>
      <c r="C41" t="s">
        <v>271</v>
      </c>
      <c r="D41" t="s">
        <v>13</v>
      </c>
      <c r="E41" s="37">
        <v>43408</v>
      </c>
      <c r="F41" s="15">
        <v>204.88576</v>
      </c>
      <c r="G41" s="16">
        <v>5.8999999999999999E-3</v>
      </c>
      <c r="H41" s="17"/>
    </row>
    <row r="42" spans="1:8" ht="12.75" customHeight="1" x14ac:dyDescent="0.2">
      <c r="A42">
        <v>34</v>
      </c>
      <c r="B42" t="s">
        <v>272</v>
      </c>
      <c r="C42" t="s">
        <v>273</v>
      </c>
      <c r="D42" t="s">
        <v>16</v>
      </c>
      <c r="E42" s="37">
        <v>43516</v>
      </c>
      <c r="F42" s="15">
        <v>126.08761</v>
      </c>
      <c r="G42" s="16">
        <v>3.5999999999999999E-3</v>
      </c>
      <c r="H42" s="17"/>
    </row>
    <row r="43" spans="1:8" ht="12.75" customHeight="1" x14ac:dyDescent="0.2">
      <c r="B43" s="18" t="s">
        <v>183</v>
      </c>
      <c r="C43" s="18"/>
      <c r="D43" s="18"/>
      <c r="E43" s="18"/>
      <c r="F43" s="19">
        <f>SUM(F9:F42)</f>
        <v>33409.463366999997</v>
      </c>
      <c r="G43" s="20">
        <f>SUM(G9:G42)</f>
        <v>0.96260000000000001</v>
      </c>
      <c r="H43" s="21"/>
    </row>
    <row r="44" spans="1:8" ht="12.75" customHeight="1" x14ac:dyDescent="0.2">
      <c r="F44" s="15"/>
      <c r="G44" s="16"/>
      <c r="H44" s="17"/>
    </row>
    <row r="45" spans="1:8" ht="12.75" customHeight="1" x14ac:dyDescent="0.2">
      <c r="B45" s="1" t="s">
        <v>554</v>
      </c>
      <c r="C45" s="1"/>
      <c r="F45" s="15">
        <v>1223.6881000000001</v>
      </c>
      <c r="G45" s="16">
        <v>3.5200000000000002E-2</v>
      </c>
      <c r="H45" s="17"/>
    </row>
    <row r="46" spans="1:8" ht="12.75" customHeight="1" x14ac:dyDescent="0.2">
      <c r="B46" s="18" t="s">
        <v>183</v>
      </c>
      <c r="C46" s="18"/>
      <c r="D46" s="18"/>
      <c r="E46" s="18"/>
      <c r="F46" s="19">
        <f>SUM(F45:F45)</f>
        <v>1223.6881000000001</v>
      </c>
      <c r="G46" s="34">
        <f>SUM(G45:G45)</f>
        <v>3.5200000000000002E-2</v>
      </c>
      <c r="H46" s="21"/>
    </row>
    <row r="47" spans="1:8" ht="12.75" customHeight="1" x14ac:dyDescent="0.2">
      <c r="F47" s="15"/>
      <c r="G47" s="16"/>
      <c r="H47" s="17"/>
    </row>
    <row r="48" spans="1:8" ht="12.75" customHeight="1" x14ac:dyDescent="0.2">
      <c r="B48" s="1" t="s">
        <v>188</v>
      </c>
      <c r="C48" s="1"/>
      <c r="F48" s="15"/>
      <c r="G48" s="16"/>
      <c r="H48" s="17"/>
    </row>
    <row r="49" spans="2:8" ht="12.75" customHeight="1" x14ac:dyDescent="0.2">
      <c r="B49" s="1" t="s">
        <v>189</v>
      </c>
      <c r="C49" s="1"/>
      <c r="F49" s="15">
        <v>83.869584999999688</v>
      </c>
      <c r="G49" s="16">
        <v>2.2000000000000001E-3</v>
      </c>
      <c r="H49" s="17"/>
    </row>
    <row r="50" spans="2:8" ht="12.75" customHeight="1" x14ac:dyDescent="0.2">
      <c r="B50" s="18" t="s">
        <v>183</v>
      </c>
      <c r="C50" s="18"/>
      <c r="D50" s="18"/>
      <c r="E50" s="18"/>
      <c r="F50" s="19">
        <f>SUM(F49:F49)</f>
        <v>83.869584999999688</v>
      </c>
      <c r="G50" s="20">
        <f>SUM(G49:G49)</f>
        <v>2.2000000000000001E-3</v>
      </c>
      <c r="H50" s="21"/>
    </row>
    <row r="51" spans="2:8" ht="12.75" customHeight="1" x14ac:dyDescent="0.2">
      <c r="B51" s="22" t="s">
        <v>190</v>
      </c>
      <c r="C51" s="22"/>
      <c r="D51" s="22"/>
      <c r="E51" s="22"/>
      <c r="F51" s="23">
        <f>SUM(F43,F46,F50)</f>
        <v>34717.021051999996</v>
      </c>
      <c r="G51" s="38">
        <f>SUM(G43,G46,G50)</f>
        <v>1</v>
      </c>
      <c r="H51" s="25"/>
    </row>
    <row r="52" spans="2:8" ht="12.75" customHeight="1" x14ac:dyDescent="0.2"/>
    <row r="53" spans="2:8" ht="12.75" customHeight="1" x14ac:dyDescent="0.2">
      <c r="B53" s="1" t="s">
        <v>575</v>
      </c>
      <c r="C53" s="1"/>
      <c r="F53" s="15"/>
    </row>
    <row r="54" spans="2:8" ht="12.75" customHeight="1" x14ac:dyDescent="0.2">
      <c r="B54" s="1"/>
      <c r="C54" s="1"/>
    </row>
    <row r="55" spans="2:8" ht="12.75" customHeight="1" x14ac:dyDescent="0.2">
      <c r="B55" s="1"/>
      <c r="C55" s="1"/>
    </row>
    <row r="56" spans="2:8" ht="12.75" customHeight="1" x14ac:dyDescent="0.2">
      <c r="B56" s="1"/>
      <c r="C56" s="1"/>
    </row>
    <row r="57" spans="2:8" ht="12.75" customHeight="1" x14ac:dyDescent="0.2">
      <c r="B57" s="1"/>
      <c r="C57" s="1"/>
    </row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59.140625" customWidth="1"/>
    <col min="3" max="3" width="17.7109375" customWidth="1"/>
    <col min="4" max="4" width="22.42578125" customWidth="1"/>
    <col min="5" max="5" width="18.8554687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274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18</v>
      </c>
      <c r="C9" t="s">
        <v>20</v>
      </c>
      <c r="D9" t="s">
        <v>19</v>
      </c>
      <c r="E9" s="37">
        <v>169500</v>
      </c>
      <c r="F9" s="15">
        <v>499.68599999999998</v>
      </c>
      <c r="G9" s="16">
        <v>4.8600000000000004E-2</v>
      </c>
      <c r="H9" s="17"/>
    </row>
    <row r="10" spans="1:8" ht="12.75" customHeight="1" x14ac:dyDescent="0.2">
      <c r="A10">
        <v>2</v>
      </c>
      <c r="B10" t="s">
        <v>275</v>
      </c>
      <c r="C10" t="s">
        <v>276</v>
      </c>
      <c r="D10" t="s">
        <v>13</v>
      </c>
      <c r="E10" s="37">
        <v>32760</v>
      </c>
      <c r="F10" s="15">
        <v>413.52947999999998</v>
      </c>
      <c r="G10" s="16">
        <v>4.0199999999999993E-2</v>
      </c>
      <c r="H10" s="17"/>
    </row>
    <row r="11" spans="1:8" ht="12.75" customHeight="1" x14ac:dyDescent="0.2">
      <c r="A11">
        <v>3</v>
      </c>
      <c r="B11" t="s">
        <v>50</v>
      </c>
      <c r="C11" t="s">
        <v>51</v>
      </c>
      <c r="D11" t="s">
        <v>32</v>
      </c>
      <c r="E11" s="37">
        <v>243000</v>
      </c>
      <c r="F11" s="15">
        <v>386.12700000000001</v>
      </c>
      <c r="G11" s="16">
        <v>3.7499999999999999E-2</v>
      </c>
      <c r="H11" s="17"/>
    </row>
    <row r="12" spans="1:8" ht="12.75" customHeight="1" x14ac:dyDescent="0.2">
      <c r="A12">
        <v>4</v>
      </c>
      <c r="B12" t="s">
        <v>277</v>
      </c>
      <c r="C12" t="s">
        <v>278</v>
      </c>
      <c r="D12" t="s">
        <v>19</v>
      </c>
      <c r="E12" s="37">
        <v>21840</v>
      </c>
      <c r="F12" s="15">
        <v>349.48367999999999</v>
      </c>
      <c r="G12" s="16">
        <v>3.4000000000000002E-2</v>
      </c>
      <c r="H12" s="17"/>
    </row>
    <row r="13" spans="1:8" ht="12.75" customHeight="1" x14ac:dyDescent="0.2">
      <c r="A13">
        <v>5</v>
      </c>
      <c r="B13" t="s">
        <v>279</v>
      </c>
      <c r="C13" t="s">
        <v>280</v>
      </c>
      <c r="D13" t="s">
        <v>36</v>
      </c>
      <c r="E13" s="37">
        <v>36000</v>
      </c>
      <c r="F13" s="15">
        <v>343.8</v>
      </c>
      <c r="G13" s="16">
        <v>3.3399999999999999E-2</v>
      </c>
      <c r="H13" s="17"/>
    </row>
    <row r="14" spans="1:8" ht="12.75" customHeight="1" x14ac:dyDescent="0.2">
      <c r="A14">
        <v>6</v>
      </c>
      <c r="B14" t="s">
        <v>12</v>
      </c>
      <c r="C14" t="s">
        <v>14</v>
      </c>
      <c r="D14" t="s">
        <v>13</v>
      </c>
      <c r="E14" s="37">
        <v>32400</v>
      </c>
      <c r="F14" s="15">
        <v>337.08960000000002</v>
      </c>
      <c r="G14" s="16">
        <v>3.2799999999999996E-2</v>
      </c>
      <c r="H14" s="17"/>
    </row>
    <row r="15" spans="1:8" ht="12.75" customHeight="1" x14ac:dyDescent="0.2">
      <c r="A15">
        <v>7</v>
      </c>
      <c r="B15" t="s">
        <v>119</v>
      </c>
      <c r="C15" t="s">
        <v>120</v>
      </c>
      <c r="D15" t="s">
        <v>22</v>
      </c>
      <c r="E15" s="37">
        <v>126000</v>
      </c>
      <c r="F15" s="15">
        <v>332.82900000000001</v>
      </c>
      <c r="G15" s="16">
        <v>3.2400000000000005E-2</v>
      </c>
      <c r="H15" s="17"/>
    </row>
    <row r="16" spans="1:8" ht="12.75" customHeight="1" x14ac:dyDescent="0.2">
      <c r="A16">
        <v>8</v>
      </c>
      <c r="B16" t="s">
        <v>199</v>
      </c>
      <c r="C16" t="s">
        <v>200</v>
      </c>
      <c r="D16" t="s">
        <v>53</v>
      </c>
      <c r="E16" s="37">
        <v>102682</v>
      </c>
      <c r="F16" s="15">
        <v>321.85672899999997</v>
      </c>
      <c r="G16" s="16">
        <v>3.1300000000000001E-2</v>
      </c>
      <c r="H16" s="17"/>
    </row>
    <row r="17" spans="1:8" ht="12.75" customHeight="1" x14ac:dyDescent="0.2">
      <c r="A17">
        <v>9</v>
      </c>
      <c r="B17" t="s">
        <v>161</v>
      </c>
      <c r="C17" t="s">
        <v>162</v>
      </c>
      <c r="D17" t="s">
        <v>42</v>
      </c>
      <c r="E17" s="37">
        <v>70200</v>
      </c>
      <c r="F17" s="15">
        <v>288.55709999999999</v>
      </c>
      <c r="G17" s="16">
        <v>2.7999999999999997E-2</v>
      </c>
      <c r="H17" s="17"/>
    </row>
    <row r="18" spans="1:8" ht="12.75" customHeight="1" x14ac:dyDescent="0.2">
      <c r="A18">
        <v>10</v>
      </c>
      <c r="B18" t="s">
        <v>31</v>
      </c>
      <c r="C18" t="s">
        <v>33</v>
      </c>
      <c r="D18" t="s">
        <v>13</v>
      </c>
      <c r="E18" s="37">
        <v>13200</v>
      </c>
      <c r="F18" s="15">
        <v>274.67880000000002</v>
      </c>
      <c r="G18" s="16">
        <v>2.6699999999999998E-2</v>
      </c>
      <c r="H18" s="17"/>
    </row>
    <row r="19" spans="1:8" ht="12.75" customHeight="1" x14ac:dyDescent="0.2">
      <c r="A19">
        <v>11</v>
      </c>
      <c r="B19" t="s">
        <v>281</v>
      </c>
      <c r="C19" t="s">
        <v>282</v>
      </c>
      <c r="D19" t="s">
        <v>80</v>
      </c>
      <c r="E19" s="37">
        <v>200700</v>
      </c>
      <c r="F19" s="15">
        <v>270.54360000000003</v>
      </c>
      <c r="G19" s="16">
        <v>2.63E-2</v>
      </c>
      <c r="H19" s="17"/>
    </row>
    <row r="20" spans="1:8" ht="12.75" customHeight="1" x14ac:dyDescent="0.2">
      <c r="A20">
        <v>12</v>
      </c>
      <c r="B20" t="s">
        <v>283</v>
      </c>
      <c r="C20" t="s">
        <v>284</v>
      </c>
      <c r="D20" t="s">
        <v>48</v>
      </c>
      <c r="E20" s="37">
        <v>366296</v>
      </c>
      <c r="F20" s="15">
        <v>263.73311999999999</v>
      </c>
      <c r="G20" s="16">
        <v>2.5600000000000001E-2</v>
      </c>
      <c r="H20" s="17"/>
    </row>
    <row r="21" spans="1:8" ht="12.75" customHeight="1" x14ac:dyDescent="0.2">
      <c r="A21">
        <v>13</v>
      </c>
      <c r="B21" t="s">
        <v>209</v>
      </c>
      <c r="C21" t="s">
        <v>211</v>
      </c>
      <c r="D21" t="s">
        <v>32</v>
      </c>
      <c r="E21" s="37">
        <v>12360</v>
      </c>
      <c r="F21" s="15">
        <v>243.86279999999999</v>
      </c>
      <c r="G21" s="16">
        <v>2.3700000000000002E-2</v>
      </c>
      <c r="H21" s="17"/>
    </row>
    <row r="22" spans="1:8" ht="12.75" customHeight="1" x14ac:dyDescent="0.2">
      <c r="A22">
        <v>14</v>
      </c>
      <c r="B22" t="s">
        <v>21</v>
      </c>
      <c r="C22" t="s">
        <v>23</v>
      </c>
      <c r="D22" t="s">
        <v>22</v>
      </c>
      <c r="E22" s="37">
        <v>31500</v>
      </c>
      <c r="F22" s="15">
        <v>227.87100000000001</v>
      </c>
      <c r="G22" s="16">
        <v>2.2099999999999998E-2</v>
      </c>
      <c r="H22" s="17"/>
    </row>
    <row r="23" spans="1:8" ht="12.75" customHeight="1" x14ac:dyDescent="0.2">
      <c r="A23">
        <v>15</v>
      </c>
      <c r="B23" t="s">
        <v>285</v>
      </c>
      <c r="C23" t="s">
        <v>286</v>
      </c>
      <c r="D23" t="s">
        <v>19</v>
      </c>
      <c r="E23" s="37">
        <v>17400</v>
      </c>
      <c r="F23" s="15">
        <v>221.36279999999999</v>
      </c>
      <c r="G23" s="16">
        <v>2.1499999999999998E-2</v>
      </c>
      <c r="H23" s="17"/>
    </row>
    <row r="24" spans="1:8" ht="12.75" customHeight="1" x14ac:dyDescent="0.2">
      <c r="A24">
        <v>16</v>
      </c>
      <c r="B24" t="s">
        <v>73</v>
      </c>
      <c r="C24" t="s">
        <v>75</v>
      </c>
      <c r="D24" t="s">
        <v>45</v>
      </c>
      <c r="E24" s="37">
        <v>68508</v>
      </c>
      <c r="F24" s="15">
        <v>217.88969399999999</v>
      </c>
      <c r="G24" s="16">
        <v>2.12E-2</v>
      </c>
      <c r="H24" s="17"/>
    </row>
    <row r="25" spans="1:8" ht="12.75" customHeight="1" x14ac:dyDescent="0.2">
      <c r="A25">
        <v>17</v>
      </c>
      <c r="B25" t="s">
        <v>287</v>
      </c>
      <c r="C25" t="s">
        <v>288</v>
      </c>
      <c r="D25" t="s">
        <v>42</v>
      </c>
      <c r="E25" s="37">
        <v>46618</v>
      </c>
      <c r="F25" s="15">
        <v>215.65486799999999</v>
      </c>
      <c r="G25" s="16">
        <v>2.1000000000000001E-2</v>
      </c>
      <c r="H25" s="17"/>
    </row>
    <row r="26" spans="1:8" ht="12.75" customHeight="1" x14ac:dyDescent="0.2">
      <c r="A26">
        <v>18</v>
      </c>
      <c r="B26" t="s">
        <v>289</v>
      </c>
      <c r="C26" t="s">
        <v>291</v>
      </c>
      <c r="D26" t="s">
        <v>62</v>
      </c>
      <c r="E26" s="37">
        <v>44808</v>
      </c>
      <c r="F26" s="15">
        <v>213.71175600000001</v>
      </c>
      <c r="G26" s="16">
        <v>2.0799999999999999E-2</v>
      </c>
      <c r="H26" s="17"/>
    </row>
    <row r="27" spans="1:8" ht="12.75" customHeight="1" x14ac:dyDescent="0.2">
      <c r="A27">
        <v>19</v>
      </c>
      <c r="B27" t="s">
        <v>292</v>
      </c>
      <c r="C27" t="s">
        <v>293</v>
      </c>
      <c r="D27" t="s">
        <v>83</v>
      </c>
      <c r="E27" s="37">
        <v>63600</v>
      </c>
      <c r="F27" s="15">
        <v>208.131</v>
      </c>
      <c r="G27" s="16">
        <v>2.0199999999999999E-2</v>
      </c>
      <c r="H27" s="17"/>
    </row>
    <row r="28" spans="1:8" ht="12.75" customHeight="1" x14ac:dyDescent="0.2">
      <c r="A28">
        <v>20</v>
      </c>
      <c r="B28" t="s">
        <v>117</v>
      </c>
      <c r="C28" t="s">
        <v>118</v>
      </c>
      <c r="D28" t="s">
        <v>13</v>
      </c>
      <c r="E28" s="37">
        <v>28800</v>
      </c>
      <c r="F28" s="15">
        <v>200.34719999999999</v>
      </c>
      <c r="G28" s="16">
        <v>1.95E-2</v>
      </c>
      <c r="H28" s="17"/>
    </row>
    <row r="29" spans="1:8" ht="12.75" customHeight="1" x14ac:dyDescent="0.2">
      <c r="A29">
        <v>21</v>
      </c>
      <c r="B29" t="s">
        <v>135</v>
      </c>
      <c r="C29" t="s">
        <v>136</v>
      </c>
      <c r="D29" t="s">
        <v>13</v>
      </c>
      <c r="E29" s="37">
        <v>69600</v>
      </c>
      <c r="F29" s="15">
        <v>191.36519999999999</v>
      </c>
      <c r="G29" s="16">
        <v>1.8600000000000002E-2</v>
      </c>
      <c r="H29" s="17"/>
    </row>
    <row r="30" spans="1:8" ht="12.75" customHeight="1" x14ac:dyDescent="0.2">
      <c r="A30">
        <v>22</v>
      </c>
      <c r="B30" t="s">
        <v>272</v>
      </c>
      <c r="C30" t="s">
        <v>273</v>
      </c>
      <c r="D30" t="s">
        <v>16</v>
      </c>
      <c r="E30" s="37">
        <v>64800</v>
      </c>
      <c r="F30" s="15">
        <v>187.75800000000001</v>
      </c>
      <c r="G30" s="16">
        <v>1.83E-2</v>
      </c>
      <c r="H30" s="17"/>
    </row>
    <row r="31" spans="1:8" ht="12.75" customHeight="1" x14ac:dyDescent="0.2">
      <c r="A31">
        <v>23</v>
      </c>
      <c r="B31" t="s">
        <v>233</v>
      </c>
      <c r="C31" t="s">
        <v>234</v>
      </c>
      <c r="D31" t="s">
        <v>32</v>
      </c>
      <c r="E31" s="37">
        <v>11250</v>
      </c>
      <c r="F31" s="15">
        <v>187.58812499999999</v>
      </c>
      <c r="G31" s="16">
        <v>1.8200000000000001E-2</v>
      </c>
      <c r="H31" s="17"/>
    </row>
    <row r="32" spans="1:8" ht="12.75" customHeight="1" x14ac:dyDescent="0.2">
      <c r="A32">
        <v>24</v>
      </c>
      <c r="B32" t="s">
        <v>215</v>
      </c>
      <c r="C32" t="s">
        <v>216</v>
      </c>
      <c r="D32" t="s">
        <v>86</v>
      </c>
      <c r="E32" s="37">
        <v>54683</v>
      </c>
      <c r="F32" s="15">
        <v>186.742445</v>
      </c>
      <c r="G32" s="16">
        <v>1.8200000000000001E-2</v>
      </c>
      <c r="H32" s="17"/>
    </row>
    <row r="33" spans="1:8" ht="12.75" customHeight="1" x14ac:dyDescent="0.2">
      <c r="A33">
        <v>25</v>
      </c>
      <c r="B33" t="s">
        <v>115</v>
      </c>
      <c r="C33" t="s">
        <v>116</v>
      </c>
      <c r="D33" t="s">
        <v>13</v>
      </c>
      <c r="E33" s="37">
        <v>86100</v>
      </c>
      <c r="F33" s="15">
        <v>182.70419999999999</v>
      </c>
      <c r="G33" s="16">
        <v>1.78E-2</v>
      </c>
      <c r="H33" s="17"/>
    </row>
    <row r="34" spans="1:8" ht="12.75" customHeight="1" x14ac:dyDescent="0.2">
      <c r="A34">
        <v>26</v>
      </c>
      <c r="B34" t="s">
        <v>295</v>
      </c>
      <c r="C34" t="s">
        <v>296</v>
      </c>
      <c r="D34" t="s">
        <v>16</v>
      </c>
      <c r="E34" s="37">
        <v>54000</v>
      </c>
      <c r="F34" s="15">
        <v>172.8</v>
      </c>
      <c r="G34" s="16">
        <v>1.6799999999999999E-2</v>
      </c>
      <c r="H34" s="17"/>
    </row>
    <row r="35" spans="1:8" ht="12.75" customHeight="1" x14ac:dyDescent="0.2">
      <c r="A35">
        <v>27</v>
      </c>
      <c r="B35" t="s">
        <v>297</v>
      </c>
      <c r="C35" t="s">
        <v>298</v>
      </c>
      <c r="D35" t="s">
        <v>59</v>
      </c>
      <c r="E35" s="37">
        <v>132600</v>
      </c>
      <c r="F35" s="15">
        <v>172.31370000000001</v>
      </c>
      <c r="G35" s="16">
        <v>1.67E-2</v>
      </c>
      <c r="H35" s="17"/>
    </row>
    <row r="36" spans="1:8" ht="12.75" customHeight="1" x14ac:dyDescent="0.2">
      <c r="A36">
        <v>28</v>
      </c>
      <c r="B36" t="s">
        <v>121</v>
      </c>
      <c r="C36" t="s">
        <v>122</v>
      </c>
      <c r="D36" t="s">
        <v>36</v>
      </c>
      <c r="E36" s="37">
        <v>78900</v>
      </c>
      <c r="F36" s="15">
        <v>158.94405</v>
      </c>
      <c r="G36" s="16">
        <v>1.54E-2</v>
      </c>
      <c r="H36" s="17"/>
    </row>
    <row r="37" spans="1:8" ht="12.75" customHeight="1" x14ac:dyDescent="0.2">
      <c r="A37">
        <v>29</v>
      </c>
      <c r="B37" t="s">
        <v>299</v>
      </c>
      <c r="C37" t="s">
        <v>300</v>
      </c>
      <c r="D37" t="s">
        <v>19</v>
      </c>
      <c r="E37" s="37">
        <v>126900</v>
      </c>
      <c r="F37" s="15">
        <v>158.87880000000001</v>
      </c>
      <c r="G37" s="16">
        <v>1.54E-2</v>
      </c>
      <c r="H37" s="17"/>
    </row>
    <row r="38" spans="1:8" ht="12.75" customHeight="1" x14ac:dyDescent="0.2">
      <c r="A38">
        <v>30</v>
      </c>
      <c r="B38" t="s">
        <v>301</v>
      </c>
      <c r="C38" t="s">
        <v>302</v>
      </c>
      <c r="D38" t="s">
        <v>36</v>
      </c>
      <c r="E38" s="37">
        <v>69600</v>
      </c>
      <c r="F38" s="15">
        <v>158.8272</v>
      </c>
      <c r="G38" s="16">
        <v>1.54E-2</v>
      </c>
      <c r="H38" s="17"/>
    </row>
    <row r="39" spans="1:8" ht="12.75" customHeight="1" x14ac:dyDescent="0.2">
      <c r="A39">
        <v>31</v>
      </c>
      <c r="B39" t="s">
        <v>139</v>
      </c>
      <c r="C39" t="s">
        <v>140</v>
      </c>
      <c r="D39" t="s">
        <v>53</v>
      </c>
      <c r="E39" s="37">
        <v>28366</v>
      </c>
      <c r="F39" s="15">
        <v>149.77248</v>
      </c>
      <c r="G39" s="16">
        <v>1.46E-2</v>
      </c>
      <c r="H39" s="17"/>
    </row>
    <row r="40" spans="1:8" ht="12.75" customHeight="1" x14ac:dyDescent="0.2">
      <c r="A40">
        <v>32</v>
      </c>
      <c r="B40" t="s">
        <v>15</v>
      </c>
      <c r="C40" t="s">
        <v>17</v>
      </c>
      <c r="D40" t="s">
        <v>16</v>
      </c>
      <c r="E40" s="37">
        <v>16500</v>
      </c>
      <c r="F40" s="15">
        <v>134.28524999999999</v>
      </c>
      <c r="G40" s="16">
        <v>1.3100000000000001E-2</v>
      </c>
      <c r="H40" s="17"/>
    </row>
    <row r="41" spans="1:8" ht="12.75" customHeight="1" x14ac:dyDescent="0.2">
      <c r="A41">
        <v>33</v>
      </c>
      <c r="B41" t="s">
        <v>225</v>
      </c>
      <c r="C41" t="s">
        <v>226</v>
      </c>
      <c r="D41" t="s">
        <v>48</v>
      </c>
      <c r="E41" s="37">
        <v>87600</v>
      </c>
      <c r="F41" s="15">
        <v>132.1884</v>
      </c>
      <c r="G41" s="16">
        <v>1.2800000000000001E-2</v>
      </c>
      <c r="H41" s="17"/>
    </row>
    <row r="42" spans="1:8" ht="12.75" customHeight="1" x14ac:dyDescent="0.2">
      <c r="A42">
        <v>34</v>
      </c>
      <c r="B42" t="s">
        <v>303</v>
      </c>
      <c r="C42" t="s">
        <v>304</v>
      </c>
      <c r="D42" t="s">
        <v>22</v>
      </c>
      <c r="E42" s="37">
        <v>58500</v>
      </c>
      <c r="F42" s="15">
        <v>131.68350000000001</v>
      </c>
      <c r="G42" s="16">
        <v>1.2800000000000001E-2</v>
      </c>
      <c r="H42" s="17"/>
    </row>
    <row r="43" spans="1:8" ht="12.75" customHeight="1" x14ac:dyDescent="0.2">
      <c r="A43">
        <v>35</v>
      </c>
      <c r="B43" t="s">
        <v>194</v>
      </c>
      <c r="C43" t="s">
        <v>195</v>
      </c>
      <c r="D43" t="s">
        <v>22</v>
      </c>
      <c r="E43" s="37">
        <v>8580</v>
      </c>
      <c r="F43" s="15">
        <v>130.15860000000001</v>
      </c>
      <c r="G43" s="16">
        <v>1.2699999999999999E-2</v>
      </c>
      <c r="H43" s="17"/>
    </row>
    <row r="44" spans="1:8" ht="12.75" customHeight="1" x14ac:dyDescent="0.2">
      <c r="A44">
        <v>36</v>
      </c>
      <c r="B44" t="s">
        <v>305</v>
      </c>
      <c r="C44" t="s">
        <v>306</v>
      </c>
      <c r="D44" t="s">
        <v>13</v>
      </c>
      <c r="E44" s="37">
        <v>27000</v>
      </c>
      <c r="F44" s="15">
        <v>126.2655</v>
      </c>
      <c r="G44" s="16">
        <v>1.23E-2</v>
      </c>
      <c r="H44" s="17"/>
    </row>
    <row r="45" spans="1:8" ht="12.75" customHeight="1" x14ac:dyDescent="0.2">
      <c r="A45">
        <v>37</v>
      </c>
      <c r="B45" t="s">
        <v>307</v>
      </c>
      <c r="C45" t="s">
        <v>308</v>
      </c>
      <c r="D45" t="s">
        <v>13</v>
      </c>
      <c r="E45" s="37">
        <v>86670</v>
      </c>
      <c r="F45" s="15">
        <v>119.69127</v>
      </c>
      <c r="G45" s="16">
        <v>1.1599999999999999E-2</v>
      </c>
      <c r="H45" s="17"/>
    </row>
    <row r="46" spans="1:8" ht="12.75" customHeight="1" x14ac:dyDescent="0.2">
      <c r="A46">
        <v>38</v>
      </c>
      <c r="B46" t="s">
        <v>309</v>
      </c>
      <c r="C46" t="s">
        <v>310</v>
      </c>
      <c r="D46" t="s">
        <v>42</v>
      </c>
      <c r="E46" s="37">
        <v>119414</v>
      </c>
      <c r="F46" s="15">
        <v>115.712166</v>
      </c>
      <c r="G46" s="16">
        <v>1.1200000000000002E-2</v>
      </c>
      <c r="H46" s="17"/>
    </row>
    <row r="47" spans="1:8" ht="12.75" customHeight="1" x14ac:dyDescent="0.2">
      <c r="A47">
        <v>39</v>
      </c>
      <c r="B47" t="s">
        <v>311</v>
      </c>
      <c r="C47" t="s">
        <v>312</v>
      </c>
      <c r="D47" t="s">
        <v>19</v>
      </c>
      <c r="E47" s="37">
        <v>32400</v>
      </c>
      <c r="F47" s="15">
        <v>115.45740000000001</v>
      </c>
      <c r="G47" s="16">
        <v>1.1200000000000002E-2</v>
      </c>
      <c r="H47" s="17"/>
    </row>
    <row r="48" spans="1:8" ht="12.75" customHeight="1" x14ac:dyDescent="0.2">
      <c r="A48">
        <v>40</v>
      </c>
      <c r="B48" t="s">
        <v>79</v>
      </c>
      <c r="C48" t="s">
        <v>81</v>
      </c>
      <c r="D48" t="s">
        <v>16</v>
      </c>
      <c r="E48" s="37">
        <v>30000</v>
      </c>
      <c r="F48" s="15">
        <v>111.58499999999999</v>
      </c>
      <c r="G48" s="16">
        <v>1.0800000000000001E-2</v>
      </c>
      <c r="H48" s="17"/>
    </row>
    <row r="49" spans="1:8" ht="12.75" customHeight="1" x14ac:dyDescent="0.2">
      <c r="A49">
        <v>41</v>
      </c>
      <c r="B49" t="s">
        <v>313</v>
      </c>
      <c r="C49" t="s">
        <v>314</v>
      </c>
      <c r="D49" t="s">
        <v>62</v>
      </c>
      <c r="E49" s="37">
        <v>57600</v>
      </c>
      <c r="F49" s="15">
        <v>111.1104</v>
      </c>
      <c r="G49" s="16">
        <v>1.0800000000000001E-2</v>
      </c>
      <c r="H49" s="17"/>
    </row>
    <row r="50" spans="1:8" ht="12.75" customHeight="1" x14ac:dyDescent="0.2">
      <c r="A50">
        <v>42</v>
      </c>
      <c r="B50" t="s">
        <v>315</v>
      </c>
      <c r="C50" t="s">
        <v>316</v>
      </c>
      <c r="D50" t="s">
        <v>290</v>
      </c>
      <c r="E50" s="37">
        <v>110400</v>
      </c>
      <c r="F50" s="15">
        <v>104.93519999999999</v>
      </c>
      <c r="G50" s="16">
        <v>1.0200000000000001E-2</v>
      </c>
      <c r="H50" s="17"/>
    </row>
    <row r="51" spans="1:8" ht="12.75" customHeight="1" x14ac:dyDescent="0.2">
      <c r="A51">
        <v>43</v>
      </c>
      <c r="B51" t="s">
        <v>317</v>
      </c>
      <c r="C51" t="s">
        <v>318</v>
      </c>
      <c r="D51" t="s">
        <v>62</v>
      </c>
      <c r="E51" s="37">
        <v>33000</v>
      </c>
      <c r="F51" s="15">
        <v>104.511</v>
      </c>
      <c r="G51" s="16">
        <v>1.0200000000000001E-2</v>
      </c>
      <c r="H51" s="17"/>
    </row>
    <row r="52" spans="1:8" ht="12.75" customHeight="1" x14ac:dyDescent="0.2">
      <c r="A52">
        <v>44</v>
      </c>
      <c r="B52" t="s">
        <v>319</v>
      </c>
      <c r="C52" t="s">
        <v>320</v>
      </c>
      <c r="D52" t="s">
        <v>59</v>
      </c>
      <c r="E52" s="37">
        <v>108000</v>
      </c>
      <c r="F52" s="15">
        <v>104.274</v>
      </c>
      <c r="G52" s="16">
        <v>1.01E-2</v>
      </c>
      <c r="H52" s="17"/>
    </row>
    <row r="53" spans="1:8" ht="12.75" customHeight="1" x14ac:dyDescent="0.2">
      <c r="A53">
        <v>45</v>
      </c>
      <c r="B53" t="s">
        <v>129</v>
      </c>
      <c r="C53" t="s">
        <v>130</v>
      </c>
      <c r="D53" t="s">
        <v>53</v>
      </c>
      <c r="E53" s="37">
        <v>33000</v>
      </c>
      <c r="F53" s="15">
        <v>98.323499999999996</v>
      </c>
      <c r="G53" s="16">
        <v>9.5999999999999992E-3</v>
      </c>
      <c r="H53" s="17"/>
    </row>
    <row r="54" spans="1:8" ht="12.75" customHeight="1" x14ac:dyDescent="0.2">
      <c r="A54">
        <v>46</v>
      </c>
      <c r="B54" t="s">
        <v>245</v>
      </c>
      <c r="C54" t="s">
        <v>246</v>
      </c>
      <c r="D54" t="s">
        <v>45</v>
      </c>
      <c r="E54" s="37">
        <v>7500</v>
      </c>
      <c r="F54" s="15">
        <v>95.441249999999997</v>
      </c>
      <c r="G54" s="16">
        <v>9.300000000000001E-3</v>
      </c>
      <c r="H54" s="17"/>
    </row>
    <row r="55" spans="1:8" ht="12.75" customHeight="1" x14ac:dyDescent="0.2">
      <c r="A55">
        <v>47</v>
      </c>
      <c r="B55" t="s">
        <v>321</v>
      </c>
      <c r="C55" t="s">
        <v>322</v>
      </c>
      <c r="D55" t="s">
        <v>13</v>
      </c>
      <c r="E55" s="37">
        <v>108000</v>
      </c>
      <c r="F55" s="15">
        <v>94.986000000000004</v>
      </c>
      <c r="G55" s="16">
        <v>9.1999999999999998E-3</v>
      </c>
      <c r="H55" s="17"/>
    </row>
    <row r="56" spans="1:8" ht="12.75" customHeight="1" x14ac:dyDescent="0.2">
      <c r="A56">
        <v>48</v>
      </c>
      <c r="B56" t="s">
        <v>323</v>
      </c>
      <c r="C56" t="s">
        <v>324</v>
      </c>
      <c r="D56" t="s">
        <v>13</v>
      </c>
      <c r="E56" s="37">
        <v>378000</v>
      </c>
      <c r="F56" s="15">
        <v>94.5</v>
      </c>
      <c r="G56" s="16">
        <v>9.1999999999999998E-3</v>
      </c>
      <c r="H56" s="17"/>
    </row>
    <row r="57" spans="1:8" ht="12.75" customHeight="1" x14ac:dyDescent="0.2">
      <c r="A57">
        <v>49</v>
      </c>
      <c r="B57" t="s">
        <v>85</v>
      </c>
      <c r="C57" t="s">
        <v>87</v>
      </c>
      <c r="D57" t="s">
        <v>25</v>
      </c>
      <c r="E57" s="37">
        <v>18000</v>
      </c>
      <c r="F57" s="15">
        <v>89.289000000000001</v>
      </c>
      <c r="G57" s="16">
        <v>8.6999999999999994E-3</v>
      </c>
      <c r="H57" s="17"/>
    </row>
    <row r="58" spans="1:8" ht="12.75" customHeight="1" x14ac:dyDescent="0.2">
      <c r="A58">
        <v>50</v>
      </c>
      <c r="B58" t="s">
        <v>103</v>
      </c>
      <c r="C58" t="s">
        <v>105</v>
      </c>
      <c r="D58" t="s">
        <v>71</v>
      </c>
      <c r="E58" s="37">
        <v>156600</v>
      </c>
      <c r="F58" s="15">
        <v>87.147900000000007</v>
      </c>
      <c r="G58" s="16">
        <v>8.5000000000000006E-3</v>
      </c>
      <c r="H58" s="17"/>
    </row>
    <row r="59" spans="1:8" ht="12.75" customHeight="1" x14ac:dyDescent="0.2">
      <c r="A59">
        <v>51</v>
      </c>
      <c r="B59" t="s">
        <v>325</v>
      </c>
      <c r="C59" t="s">
        <v>326</v>
      </c>
      <c r="D59" t="s">
        <v>42</v>
      </c>
      <c r="E59" s="37">
        <v>48600</v>
      </c>
      <c r="F59" s="15">
        <v>85.098600000000005</v>
      </c>
      <c r="G59" s="16">
        <v>8.3000000000000001E-3</v>
      </c>
      <c r="H59" s="17"/>
    </row>
    <row r="60" spans="1:8" ht="12.75" customHeight="1" x14ac:dyDescent="0.2">
      <c r="A60">
        <v>52</v>
      </c>
      <c r="B60" t="s">
        <v>327</v>
      </c>
      <c r="C60" t="s">
        <v>328</v>
      </c>
      <c r="D60" t="s">
        <v>22</v>
      </c>
      <c r="E60" s="37">
        <v>81600</v>
      </c>
      <c r="F60" s="15">
        <v>70.461600000000004</v>
      </c>
      <c r="G60" s="16">
        <v>6.8000000000000005E-3</v>
      </c>
      <c r="H60" s="17"/>
    </row>
    <row r="61" spans="1:8" ht="12.75" customHeight="1" x14ac:dyDescent="0.2">
      <c r="A61">
        <v>53</v>
      </c>
      <c r="B61" t="s">
        <v>329</v>
      </c>
      <c r="C61" t="s">
        <v>330</v>
      </c>
      <c r="D61" t="s">
        <v>13</v>
      </c>
      <c r="E61" s="37">
        <v>56160</v>
      </c>
      <c r="F61" s="15">
        <v>65.594880000000003</v>
      </c>
      <c r="G61" s="16">
        <v>6.4000000000000003E-3</v>
      </c>
      <c r="H61" s="17"/>
    </row>
    <row r="62" spans="1:8" ht="12.75" customHeight="1" x14ac:dyDescent="0.2">
      <c r="A62">
        <v>54</v>
      </c>
      <c r="B62" t="s">
        <v>266</v>
      </c>
      <c r="C62" t="s">
        <v>267</v>
      </c>
      <c r="D62" t="s">
        <v>36</v>
      </c>
      <c r="E62" s="37">
        <v>27000</v>
      </c>
      <c r="F62" s="15">
        <v>62.747999999999998</v>
      </c>
      <c r="G62" s="16">
        <v>6.0999999999999995E-3</v>
      </c>
      <c r="H62" s="17"/>
    </row>
    <row r="63" spans="1:8" ht="12.75" customHeight="1" x14ac:dyDescent="0.2">
      <c r="A63">
        <v>55</v>
      </c>
      <c r="B63" t="s">
        <v>331</v>
      </c>
      <c r="C63" t="s">
        <v>332</v>
      </c>
      <c r="D63" t="s">
        <v>32</v>
      </c>
      <c r="E63" s="37">
        <v>18900</v>
      </c>
      <c r="F63" s="15">
        <v>61.859699999999997</v>
      </c>
      <c r="G63" s="16">
        <v>6.0000000000000001E-3</v>
      </c>
      <c r="H63" s="17"/>
    </row>
    <row r="64" spans="1:8" ht="12.75" customHeight="1" x14ac:dyDescent="0.2">
      <c r="A64">
        <v>56</v>
      </c>
      <c r="B64" t="s">
        <v>159</v>
      </c>
      <c r="C64" t="s">
        <v>160</v>
      </c>
      <c r="D64" t="s">
        <v>22</v>
      </c>
      <c r="E64" s="37">
        <v>60000</v>
      </c>
      <c r="F64" s="15">
        <v>56.88</v>
      </c>
      <c r="G64" s="16">
        <v>5.5000000000000005E-3</v>
      </c>
      <c r="H64" s="17"/>
    </row>
    <row r="65" spans="1:8" ht="12.75" customHeight="1" x14ac:dyDescent="0.2">
      <c r="A65">
        <v>57</v>
      </c>
      <c r="B65" t="s">
        <v>151</v>
      </c>
      <c r="C65" t="s">
        <v>152</v>
      </c>
      <c r="D65" t="s">
        <v>56</v>
      </c>
      <c r="E65" s="37">
        <v>39000</v>
      </c>
      <c r="F65" s="15">
        <v>53.4495</v>
      </c>
      <c r="G65" s="16">
        <v>5.1999999999999998E-3</v>
      </c>
      <c r="H65" s="17"/>
    </row>
    <row r="66" spans="1:8" ht="12.75" customHeight="1" x14ac:dyDescent="0.2">
      <c r="A66">
        <v>58</v>
      </c>
      <c r="B66" t="s">
        <v>333</v>
      </c>
      <c r="C66" t="s">
        <v>334</v>
      </c>
      <c r="D66" t="s">
        <v>294</v>
      </c>
      <c r="E66" s="37">
        <v>629500</v>
      </c>
      <c r="F66" s="15">
        <v>18.633199999999999</v>
      </c>
      <c r="G66" s="16">
        <v>1.8E-3</v>
      </c>
      <c r="H66" s="17"/>
    </row>
    <row r="67" spans="1:8" ht="12.75" customHeight="1" x14ac:dyDescent="0.2">
      <c r="B67" s="39" t="s">
        <v>183</v>
      </c>
      <c r="C67" s="39"/>
      <c r="D67" s="39"/>
      <c r="E67" s="39"/>
      <c r="F67" s="40">
        <f>SUM(F9:F66)</f>
        <v>10314.710243</v>
      </c>
      <c r="G67" s="34">
        <f>SUM(G9:G66)</f>
        <v>1.0025999999999999</v>
      </c>
      <c r="H67" s="41"/>
    </row>
    <row r="68" spans="1:8" ht="12.75" customHeight="1" x14ac:dyDescent="0.2">
      <c r="E68" s="37"/>
      <c r="F68" s="15"/>
      <c r="G68" s="16"/>
      <c r="H68" s="17"/>
    </row>
    <row r="69" spans="1:8" ht="12.75" customHeight="1" x14ac:dyDescent="0.2">
      <c r="B69" s="1" t="s">
        <v>581</v>
      </c>
      <c r="E69" s="37"/>
      <c r="F69" s="15"/>
      <c r="G69" s="16"/>
      <c r="H69" s="17"/>
    </row>
    <row r="70" spans="1:8" ht="12.75" customHeight="1" x14ac:dyDescent="0.2">
      <c r="A70">
        <v>59</v>
      </c>
      <c r="B70" t="s">
        <v>335</v>
      </c>
      <c r="C70" t="s">
        <v>578</v>
      </c>
      <c r="D70" t="s">
        <v>197</v>
      </c>
      <c r="E70" s="37">
        <v>200000</v>
      </c>
      <c r="F70" s="15">
        <v>0.02</v>
      </c>
      <c r="G70" s="33" t="s">
        <v>574</v>
      </c>
      <c r="H70" s="17"/>
    </row>
    <row r="71" spans="1:8" ht="12.75" customHeight="1" x14ac:dyDescent="0.2">
      <c r="A71">
        <v>60</v>
      </c>
      <c r="B71" t="s">
        <v>336</v>
      </c>
      <c r="C71" t="s">
        <v>578</v>
      </c>
      <c r="D71" t="s">
        <v>74</v>
      </c>
      <c r="E71" s="37">
        <v>100000</v>
      </c>
      <c r="F71" s="15">
        <v>0.01</v>
      </c>
      <c r="G71" s="33" t="s">
        <v>574</v>
      </c>
      <c r="H71" s="17"/>
    </row>
    <row r="72" spans="1:8" ht="12.75" customHeight="1" x14ac:dyDescent="0.2">
      <c r="A72">
        <v>61</v>
      </c>
      <c r="B72" t="s">
        <v>337</v>
      </c>
      <c r="C72" t="s">
        <v>578</v>
      </c>
      <c r="D72" t="s">
        <v>19</v>
      </c>
      <c r="E72" s="37">
        <v>50000</v>
      </c>
      <c r="F72" s="15">
        <v>5.0000000000000001E-3</v>
      </c>
      <c r="G72" s="33" t="s">
        <v>574</v>
      </c>
      <c r="H72" s="17"/>
    </row>
    <row r="73" spans="1:8" ht="12.75" customHeight="1" x14ac:dyDescent="0.2">
      <c r="A73">
        <v>62</v>
      </c>
      <c r="B73" t="s">
        <v>600</v>
      </c>
      <c r="C73" t="s">
        <v>578</v>
      </c>
      <c r="D73" t="s">
        <v>294</v>
      </c>
      <c r="E73" s="37">
        <v>900</v>
      </c>
      <c r="F73" s="15">
        <v>9.0000000000000006E-5</v>
      </c>
      <c r="G73" s="33" t="s">
        <v>574</v>
      </c>
      <c r="H73" s="17"/>
    </row>
    <row r="74" spans="1:8" ht="12.75" customHeight="1" x14ac:dyDescent="0.2">
      <c r="A74">
        <v>63</v>
      </c>
      <c r="B74" t="s">
        <v>338</v>
      </c>
      <c r="C74" t="s">
        <v>578</v>
      </c>
      <c r="D74" t="s">
        <v>36</v>
      </c>
      <c r="E74" s="37">
        <v>20</v>
      </c>
      <c r="F74" s="15">
        <v>0</v>
      </c>
      <c r="G74" s="33" t="s">
        <v>574</v>
      </c>
      <c r="H74" s="17"/>
    </row>
    <row r="75" spans="1:8" ht="12.75" customHeight="1" x14ac:dyDescent="0.2">
      <c r="A75">
        <v>64</v>
      </c>
      <c r="B75" t="s">
        <v>339</v>
      </c>
      <c r="C75" t="s">
        <v>578</v>
      </c>
      <c r="D75" t="s">
        <v>35</v>
      </c>
      <c r="E75" s="37">
        <v>16500</v>
      </c>
      <c r="F75" s="15">
        <v>0</v>
      </c>
      <c r="G75" s="33" t="s">
        <v>574</v>
      </c>
      <c r="H75" s="17"/>
    </row>
    <row r="76" spans="1:8" ht="12.75" customHeight="1" x14ac:dyDescent="0.2">
      <c r="B76" s="18" t="s">
        <v>183</v>
      </c>
      <c r="C76" s="18"/>
      <c r="D76" s="18"/>
      <c r="E76" s="18"/>
      <c r="F76" s="19">
        <f>SUM(F70:F75)</f>
        <v>3.5089999999999996E-2</v>
      </c>
      <c r="G76" s="19">
        <f>SUM(G70:G75)</f>
        <v>0</v>
      </c>
      <c r="H76" s="21"/>
    </row>
    <row r="77" spans="1:8" ht="12.75" customHeight="1" x14ac:dyDescent="0.2">
      <c r="F77" s="15"/>
      <c r="G77" s="16"/>
      <c r="H77" s="17"/>
    </row>
    <row r="78" spans="1:8" ht="12.75" customHeight="1" x14ac:dyDescent="0.2">
      <c r="B78" s="1" t="s">
        <v>554</v>
      </c>
      <c r="C78" s="42"/>
      <c r="D78" s="42"/>
      <c r="E78" s="42"/>
      <c r="F78" s="43">
        <v>23.660830000000001</v>
      </c>
      <c r="G78" s="44">
        <v>2.3E-3</v>
      </c>
      <c r="H78" s="45"/>
    </row>
    <row r="79" spans="1:8" ht="12.75" customHeight="1" x14ac:dyDescent="0.2">
      <c r="B79" s="39" t="s">
        <v>183</v>
      </c>
      <c r="C79" s="39"/>
      <c r="D79" s="39"/>
      <c r="E79" s="39"/>
      <c r="F79" s="40">
        <f>SUM(F78:F78)</f>
        <v>23.660830000000001</v>
      </c>
      <c r="G79" s="46">
        <f>SUM(G78:G78)</f>
        <v>2.3E-3</v>
      </c>
      <c r="H79" s="41"/>
    </row>
    <row r="80" spans="1:8" ht="12.75" customHeight="1" x14ac:dyDescent="0.2">
      <c r="F80" s="15"/>
      <c r="G80" s="16"/>
      <c r="H80" s="17"/>
    </row>
    <row r="81" spans="2:8" ht="12.75" customHeight="1" x14ac:dyDescent="0.2">
      <c r="B81" s="1" t="s">
        <v>188</v>
      </c>
      <c r="C81" s="1"/>
      <c r="F81" s="15"/>
      <c r="G81" s="16"/>
      <c r="H81" s="17"/>
    </row>
    <row r="82" spans="2:8" ht="12.75" customHeight="1" x14ac:dyDescent="0.2">
      <c r="B82" s="1" t="s">
        <v>189</v>
      </c>
      <c r="C82" s="1"/>
      <c r="F82" s="15">
        <v>-50.484888000000751</v>
      </c>
      <c r="G82" s="16">
        <v>-4.8999999999999998E-3</v>
      </c>
      <c r="H82" s="17"/>
    </row>
    <row r="83" spans="2:8" ht="12.75" customHeight="1" x14ac:dyDescent="0.2">
      <c r="B83" s="18" t="s">
        <v>183</v>
      </c>
      <c r="C83" s="18"/>
      <c r="D83" s="18"/>
      <c r="E83" s="18"/>
      <c r="F83" s="19">
        <f>SUM(F82:F82)</f>
        <v>-50.484888000000751</v>
      </c>
      <c r="G83" s="20">
        <f>SUM(G82:G82)</f>
        <v>-4.8999999999999998E-3</v>
      </c>
      <c r="H83" s="21"/>
    </row>
    <row r="84" spans="2:8" ht="12.75" customHeight="1" x14ac:dyDescent="0.2">
      <c r="B84" s="22" t="s">
        <v>190</v>
      </c>
      <c r="C84" s="22"/>
      <c r="D84" s="22"/>
      <c r="E84" s="22"/>
      <c r="F84" s="23">
        <f>SUM(F67,F76,F79,F83)</f>
        <v>10287.921274999999</v>
      </c>
      <c r="G84" s="38">
        <f>SUM(G67,G76,G79,G83)</f>
        <v>0.99999999999999989</v>
      </c>
      <c r="H84" s="25"/>
    </row>
    <row r="85" spans="2:8" ht="12.75" customHeight="1" x14ac:dyDescent="0.2"/>
    <row r="86" spans="2:8" ht="12.75" customHeight="1" x14ac:dyDescent="0.2">
      <c r="B86" s="1" t="s">
        <v>575</v>
      </c>
      <c r="C86" s="1"/>
      <c r="F86" s="15"/>
    </row>
    <row r="87" spans="2:8" ht="12.75" customHeight="1" x14ac:dyDescent="0.2">
      <c r="B87" s="1" t="s">
        <v>577</v>
      </c>
      <c r="C87" s="1"/>
    </row>
    <row r="88" spans="2:8" ht="12.75" customHeight="1" x14ac:dyDescent="0.2">
      <c r="B88" s="1" t="s">
        <v>579</v>
      </c>
      <c r="C88" s="1"/>
    </row>
    <row r="89" spans="2:8" ht="12.75" customHeight="1" x14ac:dyDescent="0.2">
      <c r="B89" s="1" t="s">
        <v>576</v>
      </c>
      <c r="C89" s="1"/>
    </row>
    <row r="90" spans="2:8" ht="12.75" customHeight="1" x14ac:dyDescent="0.2">
      <c r="B90" s="1" t="s">
        <v>580</v>
      </c>
      <c r="C90" s="1"/>
    </row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/>
  </sheetViews>
  <sheetFormatPr defaultColWidth="9.140625" defaultRowHeight="12.75" x14ac:dyDescent="0.2"/>
  <cols>
    <col min="1" max="1" width="7.5703125" customWidth="1"/>
    <col min="2" max="2" width="38.5703125" customWidth="1"/>
    <col min="3" max="3" width="17.7109375" customWidth="1"/>
    <col min="4" max="4" width="27.140625" customWidth="1"/>
    <col min="5" max="5" width="17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340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341</v>
      </c>
      <c r="C9" t="s">
        <v>342</v>
      </c>
      <c r="D9" t="s">
        <v>35</v>
      </c>
      <c r="E9" s="37">
        <v>413400</v>
      </c>
      <c r="F9" s="15">
        <v>1125.4815000000001</v>
      </c>
      <c r="G9" s="16">
        <v>4.2699999999999995E-2</v>
      </c>
      <c r="H9" s="17"/>
    </row>
    <row r="10" spans="1:8" ht="12.75" customHeight="1" x14ac:dyDescent="0.2">
      <c r="A10">
        <v>2</v>
      </c>
      <c r="B10" t="s">
        <v>260</v>
      </c>
      <c r="C10" t="s">
        <v>261</v>
      </c>
      <c r="D10" t="s">
        <v>45</v>
      </c>
      <c r="E10" s="37">
        <v>22690</v>
      </c>
      <c r="F10" s="15">
        <v>988.72809500000005</v>
      </c>
      <c r="G10" s="16">
        <v>3.7599999999999995E-2</v>
      </c>
      <c r="H10" s="17"/>
    </row>
    <row r="11" spans="1:8" ht="12.75" customHeight="1" x14ac:dyDescent="0.2">
      <c r="A11">
        <v>3</v>
      </c>
      <c r="B11" t="s">
        <v>76</v>
      </c>
      <c r="C11" t="s">
        <v>78</v>
      </c>
      <c r="D11" t="s">
        <v>13</v>
      </c>
      <c r="E11" s="37">
        <v>154500</v>
      </c>
      <c r="F11" s="15">
        <v>827.27025000000003</v>
      </c>
      <c r="G11" s="16">
        <v>3.1400000000000004E-2</v>
      </c>
      <c r="H11" s="17"/>
    </row>
    <row r="12" spans="1:8" ht="12.75" customHeight="1" x14ac:dyDescent="0.2">
      <c r="A12">
        <v>4</v>
      </c>
      <c r="B12" t="s">
        <v>47</v>
      </c>
      <c r="C12" t="s">
        <v>49</v>
      </c>
      <c r="D12" t="s">
        <v>13</v>
      </c>
      <c r="E12" s="37">
        <v>162000</v>
      </c>
      <c r="F12" s="15">
        <v>799.06500000000005</v>
      </c>
      <c r="G12" s="16">
        <v>3.0299999999999997E-2</v>
      </c>
      <c r="H12" s="17"/>
    </row>
    <row r="13" spans="1:8" ht="12.75" customHeight="1" x14ac:dyDescent="0.2">
      <c r="A13">
        <v>5</v>
      </c>
      <c r="B13" t="s">
        <v>275</v>
      </c>
      <c r="C13" t="s">
        <v>276</v>
      </c>
      <c r="D13" t="s">
        <v>13</v>
      </c>
      <c r="E13" s="37">
        <v>63240</v>
      </c>
      <c r="F13" s="15">
        <v>798.27851999999996</v>
      </c>
      <c r="G13" s="16">
        <v>3.0299999999999997E-2</v>
      </c>
      <c r="H13" s="17"/>
    </row>
    <row r="14" spans="1:8" ht="12.75" customHeight="1" x14ac:dyDescent="0.2">
      <c r="A14">
        <v>6</v>
      </c>
      <c r="B14" t="s">
        <v>339</v>
      </c>
      <c r="C14" t="s">
        <v>343</v>
      </c>
      <c r="D14" t="s">
        <v>35</v>
      </c>
      <c r="E14" s="37">
        <v>925908</v>
      </c>
      <c r="F14" s="15">
        <v>765.72591599999998</v>
      </c>
      <c r="G14" s="16">
        <v>2.9100000000000001E-2</v>
      </c>
      <c r="H14" s="17"/>
    </row>
    <row r="15" spans="1:8" ht="12.75" customHeight="1" x14ac:dyDescent="0.2">
      <c r="A15">
        <v>7</v>
      </c>
      <c r="B15" t="s">
        <v>12</v>
      </c>
      <c r="C15" t="s">
        <v>14</v>
      </c>
      <c r="D15" t="s">
        <v>13</v>
      </c>
      <c r="E15" s="37">
        <v>72900</v>
      </c>
      <c r="F15" s="15">
        <v>758.45159999999998</v>
      </c>
      <c r="G15" s="16">
        <v>2.8799999999999999E-2</v>
      </c>
      <c r="H15" s="17"/>
    </row>
    <row r="16" spans="1:8" ht="12.75" customHeight="1" x14ac:dyDescent="0.2">
      <c r="A16">
        <v>8</v>
      </c>
      <c r="B16" t="s">
        <v>344</v>
      </c>
      <c r="C16" t="s">
        <v>345</v>
      </c>
      <c r="D16" t="s">
        <v>19</v>
      </c>
      <c r="E16" s="37">
        <v>96900</v>
      </c>
      <c r="F16" s="15">
        <v>702.47654999999997</v>
      </c>
      <c r="G16" s="16">
        <v>2.6699999999999998E-2</v>
      </c>
      <c r="H16" s="17"/>
    </row>
    <row r="17" spans="1:8" ht="12.75" customHeight="1" x14ac:dyDescent="0.2">
      <c r="A17">
        <v>9</v>
      </c>
      <c r="B17" t="s">
        <v>125</v>
      </c>
      <c r="C17" t="s">
        <v>126</v>
      </c>
      <c r="D17" t="s">
        <v>25</v>
      </c>
      <c r="E17" s="37">
        <v>68850</v>
      </c>
      <c r="F17" s="15">
        <v>695.38499999999999</v>
      </c>
      <c r="G17" s="16">
        <v>2.64E-2</v>
      </c>
      <c r="H17" s="17"/>
    </row>
    <row r="18" spans="1:8" ht="12.75" customHeight="1" x14ac:dyDescent="0.2">
      <c r="A18">
        <v>10</v>
      </c>
      <c r="B18" t="s">
        <v>21</v>
      </c>
      <c r="C18" t="s">
        <v>23</v>
      </c>
      <c r="D18" t="s">
        <v>22</v>
      </c>
      <c r="E18" s="37">
        <v>93900</v>
      </c>
      <c r="F18" s="15">
        <v>679.27260000000001</v>
      </c>
      <c r="G18" s="16">
        <v>2.58E-2</v>
      </c>
      <c r="H18" s="17"/>
    </row>
    <row r="19" spans="1:8" ht="12.75" customHeight="1" x14ac:dyDescent="0.2">
      <c r="A19">
        <v>11</v>
      </c>
      <c r="B19" t="s">
        <v>346</v>
      </c>
      <c r="C19" t="s">
        <v>347</v>
      </c>
      <c r="D19" t="s">
        <v>19</v>
      </c>
      <c r="E19" s="37">
        <v>45900</v>
      </c>
      <c r="F19" s="15">
        <v>621.96794999999997</v>
      </c>
      <c r="G19" s="16">
        <v>2.3599999999999999E-2</v>
      </c>
      <c r="H19" s="17"/>
    </row>
    <row r="20" spans="1:8" ht="12.75" customHeight="1" x14ac:dyDescent="0.2">
      <c r="A20">
        <v>12</v>
      </c>
      <c r="B20" t="s">
        <v>270</v>
      </c>
      <c r="C20" t="s">
        <v>271</v>
      </c>
      <c r="D20" t="s">
        <v>13</v>
      </c>
      <c r="E20" s="37">
        <v>129600</v>
      </c>
      <c r="F20" s="15">
        <v>611.71199999999999</v>
      </c>
      <c r="G20" s="16">
        <v>2.3199999999999998E-2</v>
      </c>
      <c r="H20" s="17"/>
    </row>
    <row r="21" spans="1:8" ht="12.75" customHeight="1" x14ac:dyDescent="0.2">
      <c r="A21">
        <v>13</v>
      </c>
      <c r="B21" t="s">
        <v>348</v>
      </c>
      <c r="C21" t="s">
        <v>349</v>
      </c>
      <c r="D21" t="s">
        <v>197</v>
      </c>
      <c r="E21" s="37">
        <v>549600</v>
      </c>
      <c r="F21" s="15">
        <v>602.08680000000004</v>
      </c>
      <c r="G21" s="16">
        <v>2.29E-2</v>
      </c>
      <c r="H21" s="17"/>
    </row>
    <row r="22" spans="1:8" ht="12.75" customHeight="1" x14ac:dyDescent="0.2">
      <c r="A22">
        <v>14</v>
      </c>
      <c r="B22" t="s">
        <v>147</v>
      </c>
      <c r="C22" t="s">
        <v>148</v>
      </c>
      <c r="D22" t="s">
        <v>25</v>
      </c>
      <c r="E22" s="37">
        <v>88500</v>
      </c>
      <c r="F22" s="15">
        <v>594.41025000000002</v>
      </c>
      <c r="G22" s="16">
        <v>2.2599999999999999E-2</v>
      </c>
      <c r="H22" s="17"/>
    </row>
    <row r="23" spans="1:8" ht="12.75" customHeight="1" x14ac:dyDescent="0.2">
      <c r="A23">
        <v>15</v>
      </c>
      <c r="B23" t="s">
        <v>266</v>
      </c>
      <c r="C23" t="s">
        <v>267</v>
      </c>
      <c r="D23" t="s">
        <v>36</v>
      </c>
      <c r="E23" s="37">
        <v>255000</v>
      </c>
      <c r="F23" s="15">
        <v>592.62</v>
      </c>
      <c r="G23" s="16">
        <v>2.2499999999999999E-2</v>
      </c>
      <c r="H23" s="17"/>
    </row>
    <row r="24" spans="1:8" ht="12.75" customHeight="1" x14ac:dyDescent="0.2">
      <c r="A24">
        <v>16</v>
      </c>
      <c r="B24" t="s">
        <v>73</v>
      </c>
      <c r="C24" t="s">
        <v>75</v>
      </c>
      <c r="D24" t="s">
        <v>45</v>
      </c>
      <c r="E24" s="37">
        <v>183600</v>
      </c>
      <c r="F24" s="15">
        <v>583.93979999999999</v>
      </c>
      <c r="G24" s="16">
        <v>2.2200000000000001E-2</v>
      </c>
      <c r="H24" s="17"/>
    </row>
    <row r="25" spans="1:8" ht="12.75" customHeight="1" x14ac:dyDescent="0.2">
      <c r="A25">
        <v>17</v>
      </c>
      <c r="B25" t="s">
        <v>289</v>
      </c>
      <c r="C25" t="s">
        <v>291</v>
      </c>
      <c r="D25" t="s">
        <v>62</v>
      </c>
      <c r="E25" s="37">
        <v>120000</v>
      </c>
      <c r="F25" s="15">
        <v>572.34</v>
      </c>
      <c r="G25" s="16">
        <v>2.1700000000000001E-2</v>
      </c>
      <c r="H25" s="17"/>
    </row>
    <row r="26" spans="1:8" ht="12.75" customHeight="1" x14ac:dyDescent="0.2">
      <c r="A26">
        <v>18</v>
      </c>
      <c r="B26" t="s">
        <v>350</v>
      </c>
      <c r="C26" t="s">
        <v>351</v>
      </c>
      <c r="D26" t="s">
        <v>32</v>
      </c>
      <c r="E26" s="37">
        <v>20250</v>
      </c>
      <c r="F26" s="15">
        <v>561.05662500000005</v>
      </c>
      <c r="G26" s="16">
        <v>2.1299999999999999E-2</v>
      </c>
      <c r="H26" s="17"/>
    </row>
    <row r="27" spans="1:8" ht="12.75" customHeight="1" x14ac:dyDescent="0.2">
      <c r="A27">
        <v>19</v>
      </c>
      <c r="B27" t="s">
        <v>352</v>
      </c>
      <c r="C27" t="s">
        <v>353</v>
      </c>
      <c r="D27" t="s">
        <v>22</v>
      </c>
      <c r="E27" s="37">
        <v>442800</v>
      </c>
      <c r="F27" s="15">
        <v>523.38959999999997</v>
      </c>
      <c r="G27" s="16">
        <v>1.9900000000000001E-2</v>
      </c>
      <c r="H27" s="17"/>
    </row>
    <row r="28" spans="1:8" ht="12.75" customHeight="1" x14ac:dyDescent="0.2">
      <c r="A28">
        <v>20</v>
      </c>
      <c r="B28" t="s">
        <v>115</v>
      </c>
      <c r="C28" t="s">
        <v>116</v>
      </c>
      <c r="D28" t="s">
        <v>13</v>
      </c>
      <c r="E28" s="37">
        <v>240900</v>
      </c>
      <c r="F28" s="15">
        <v>511.18979999999999</v>
      </c>
      <c r="G28" s="16">
        <v>1.9400000000000001E-2</v>
      </c>
      <c r="H28" s="17"/>
    </row>
    <row r="29" spans="1:8" ht="12.75" customHeight="1" x14ac:dyDescent="0.2">
      <c r="A29">
        <v>21</v>
      </c>
      <c r="B29" t="s">
        <v>354</v>
      </c>
      <c r="C29" t="s">
        <v>355</v>
      </c>
      <c r="D29" t="s">
        <v>25</v>
      </c>
      <c r="E29" s="37">
        <v>99108</v>
      </c>
      <c r="F29" s="15">
        <v>497.17528199999998</v>
      </c>
      <c r="G29" s="16">
        <v>1.89E-2</v>
      </c>
      <c r="H29" s="17"/>
    </row>
    <row r="30" spans="1:8" ht="12.75" customHeight="1" x14ac:dyDescent="0.2">
      <c r="A30">
        <v>22</v>
      </c>
      <c r="B30" t="s">
        <v>29</v>
      </c>
      <c r="C30" t="s">
        <v>30</v>
      </c>
      <c r="D30" t="s">
        <v>22</v>
      </c>
      <c r="E30" s="37">
        <v>17550</v>
      </c>
      <c r="F30" s="15">
        <v>493.49722500000001</v>
      </c>
      <c r="G30" s="16">
        <v>1.8700000000000001E-2</v>
      </c>
      <c r="H30" s="17"/>
    </row>
    <row r="31" spans="1:8" ht="12.75" customHeight="1" x14ac:dyDescent="0.2">
      <c r="A31">
        <v>23</v>
      </c>
      <c r="B31" t="s">
        <v>41</v>
      </c>
      <c r="C31" t="s">
        <v>43</v>
      </c>
      <c r="D31" t="s">
        <v>25</v>
      </c>
      <c r="E31" s="37">
        <v>78600</v>
      </c>
      <c r="F31" s="15">
        <v>459.77069999999998</v>
      </c>
      <c r="G31" s="16">
        <v>1.7500000000000002E-2</v>
      </c>
      <c r="H31" s="17"/>
    </row>
    <row r="32" spans="1:8" ht="12.75" customHeight="1" x14ac:dyDescent="0.2">
      <c r="A32">
        <v>24</v>
      </c>
      <c r="B32" t="s">
        <v>109</v>
      </c>
      <c r="C32" t="s">
        <v>111</v>
      </c>
      <c r="D32" t="s">
        <v>77</v>
      </c>
      <c r="E32" s="37">
        <v>45600</v>
      </c>
      <c r="F32" s="15">
        <v>458.0292</v>
      </c>
      <c r="G32" s="16">
        <v>1.7399999999999999E-2</v>
      </c>
      <c r="H32" s="17"/>
    </row>
    <row r="33" spans="1:8" ht="12.75" customHeight="1" x14ac:dyDescent="0.2">
      <c r="A33">
        <v>25</v>
      </c>
      <c r="B33" t="s">
        <v>34</v>
      </c>
      <c r="C33" t="s">
        <v>37</v>
      </c>
      <c r="D33" t="s">
        <v>35</v>
      </c>
      <c r="E33" s="37">
        <v>226800</v>
      </c>
      <c r="F33" s="15">
        <v>446.56920000000002</v>
      </c>
      <c r="G33" s="16">
        <v>1.7000000000000001E-2</v>
      </c>
      <c r="H33" s="17"/>
    </row>
    <row r="34" spans="1:8" ht="12.75" customHeight="1" x14ac:dyDescent="0.2">
      <c r="A34">
        <v>26</v>
      </c>
      <c r="B34" t="s">
        <v>357</v>
      </c>
      <c r="C34" t="s">
        <v>358</v>
      </c>
      <c r="D34" t="s">
        <v>62</v>
      </c>
      <c r="E34" s="37">
        <v>183600</v>
      </c>
      <c r="F34" s="15">
        <v>445.7808</v>
      </c>
      <c r="G34" s="16">
        <v>1.6899999999999998E-2</v>
      </c>
      <c r="H34" s="17"/>
    </row>
    <row r="35" spans="1:8" ht="12.75" customHeight="1" x14ac:dyDescent="0.2">
      <c r="A35">
        <v>27</v>
      </c>
      <c r="B35" t="s">
        <v>161</v>
      </c>
      <c r="C35" t="s">
        <v>162</v>
      </c>
      <c r="D35" t="s">
        <v>42</v>
      </c>
      <c r="E35" s="37">
        <v>107700</v>
      </c>
      <c r="F35" s="15">
        <v>442.70085</v>
      </c>
      <c r="G35" s="16">
        <v>1.6799999999999999E-2</v>
      </c>
      <c r="H35" s="17"/>
    </row>
    <row r="36" spans="1:8" ht="12.75" customHeight="1" x14ac:dyDescent="0.2">
      <c r="A36">
        <v>28</v>
      </c>
      <c r="B36" t="s">
        <v>292</v>
      </c>
      <c r="C36" t="s">
        <v>293</v>
      </c>
      <c r="D36" t="s">
        <v>83</v>
      </c>
      <c r="E36" s="37">
        <v>135000</v>
      </c>
      <c r="F36" s="15">
        <v>441.78750000000002</v>
      </c>
      <c r="G36" s="16">
        <v>1.6799999999999999E-2</v>
      </c>
      <c r="H36" s="17"/>
    </row>
    <row r="37" spans="1:8" ht="12.75" customHeight="1" x14ac:dyDescent="0.2">
      <c r="A37">
        <v>29</v>
      </c>
      <c r="B37" t="s">
        <v>272</v>
      </c>
      <c r="C37" t="s">
        <v>273</v>
      </c>
      <c r="D37" t="s">
        <v>16</v>
      </c>
      <c r="E37" s="37">
        <v>151050</v>
      </c>
      <c r="F37" s="15">
        <v>437.66737499999999</v>
      </c>
      <c r="G37" s="16">
        <v>1.66E-2</v>
      </c>
      <c r="H37" s="17"/>
    </row>
    <row r="38" spans="1:8" ht="12.75" customHeight="1" x14ac:dyDescent="0.2">
      <c r="A38">
        <v>30</v>
      </c>
      <c r="B38" t="s">
        <v>281</v>
      </c>
      <c r="C38" t="s">
        <v>282</v>
      </c>
      <c r="D38" t="s">
        <v>80</v>
      </c>
      <c r="E38" s="37">
        <v>312600</v>
      </c>
      <c r="F38" s="15">
        <v>421.38479999999998</v>
      </c>
      <c r="G38" s="16">
        <v>1.6E-2</v>
      </c>
      <c r="H38" s="17"/>
    </row>
    <row r="39" spans="1:8" ht="12.75" customHeight="1" x14ac:dyDescent="0.2">
      <c r="A39">
        <v>31</v>
      </c>
      <c r="B39" t="s">
        <v>44</v>
      </c>
      <c r="C39" t="s">
        <v>46</v>
      </c>
      <c r="D39" t="s">
        <v>39</v>
      </c>
      <c r="E39" s="37">
        <v>159300</v>
      </c>
      <c r="F39" s="15">
        <v>415.61369999999999</v>
      </c>
      <c r="G39" s="16">
        <v>1.5800000000000002E-2</v>
      </c>
      <c r="H39" s="17"/>
    </row>
    <row r="40" spans="1:8" ht="12.75" customHeight="1" x14ac:dyDescent="0.2">
      <c r="A40">
        <v>32</v>
      </c>
      <c r="B40" t="s">
        <v>121</v>
      </c>
      <c r="C40" t="s">
        <v>122</v>
      </c>
      <c r="D40" t="s">
        <v>36</v>
      </c>
      <c r="E40" s="37">
        <v>195600</v>
      </c>
      <c r="F40" s="15">
        <v>394.03620000000001</v>
      </c>
      <c r="G40" s="16">
        <v>1.4999999999999999E-2</v>
      </c>
      <c r="H40" s="17"/>
    </row>
    <row r="41" spans="1:8" ht="12.75" customHeight="1" x14ac:dyDescent="0.2">
      <c r="A41">
        <v>33</v>
      </c>
      <c r="B41" t="s">
        <v>139</v>
      </c>
      <c r="C41" t="s">
        <v>140</v>
      </c>
      <c r="D41" t="s">
        <v>53</v>
      </c>
      <c r="E41" s="37">
        <v>72900</v>
      </c>
      <c r="F41" s="15">
        <v>384.91199999999998</v>
      </c>
      <c r="G41" s="16">
        <v>1.46E-2</v>
      </c>
      <c r="H41" s="17"/>
    </row>
    <row r="42" spans="1:8" ht="12.75" customHeight="1" x14ac:dyDescent="0.2">
      <c r="A42">
        <v>34</v>
      </c>
      <c r="B42" t="s">
        <v>85</v>
      </c>
      <c r="C42" t="s">
        <v>87</v>
      </c>
      <c r="D42" t="s">
        <v>25</v>
      </c>
      <c r="E42" s="37">
        <v>75600</v>
      </c>
      <c r="F42" s="15">
        <v>375.0138</v>
      </c>
      <c r="G42" s="16">
        <v>1.4199999999999999E-2</v>
      </c>
      <c r="H42" s="17"/>
    </row>
    <row r="43" spans="1:8" ht="12.75" customHeight="1" x14ac:dyDescent="0.2">
      <c r="A43">
        <v>35</v>
      </c>
      <c r="B43" t="s">
        <v>137</v>
      </c>
      <c r="C43" t="s">
        <v>138</v>
      </c>
      <c r="D43" t="s">
        <v>83</v>
      </c>
      <c r="E43" s="37">
        <v>136800</v>
      </c>
      <c r="F43" s="15">
        <v>370.18079999999998</v>
      </c>
      <c r="G43" s="16">
        <v>1.41E-2</v>
      </c>
      <c r="H43" s="17"/>
    </row>
    <row r="44" spans="1:8" ht="12.75" customHeight="1" x14ac:dyDescent="0.2">
      <c r="A44">
        <v>36</v>
      </c>
      <c r="B44" t="s">
        <v>127</v>
      </c>
      <c r="C44" t="s">
        <v>128</v>
      </c>
      <c r="D44" t="s">
        <v>42</v>
      </c>
      <c r="E44" s="37">
        <v>151200</v>
      </c>
      <c r="F44" s="15">
        <v>365.75279999999998</v>
      </c>
      <c r="G44" s="16">
        <v>1.3899999999999999E-2</v>
      </c>
      <c r="H44" s="17"/>
    </row>
    <row r="45" spans="1:8" ht="12.75" customHeight="1" x14ac:dyDescent="0.2">
      <c r="A45">
        <v>37</v>
      </c>
      <c r="B45" t="s">
        <v>61</v>
      </c>
      <c r="C45" t="s">
        <v>63</v>
      </c>
      <c r="D45" t="s">
        <v>59</v>
      </c>
      <c r="E45" s="37">
        <v>207000</v>
      </c>
      <c r="F45" s="15">
        <v>355.52249999999998</v>
      </c>
      <c r="G45" s="16">
        <v>1.3500000000000002E-2</v>
      </c>
      <c r="H45" s="17"/>
    </row>
    <row r="46" spans="1:8" ht="12.75" customHeight="1" x14ac:dyDescent="0.2">
      <c r="A46">
        <v>38</v>
      </c>
      <c r="B46" t="s">
        <v>359</v>
      </c>
      <c r="C46" t="s">
        <v>360</v>
      </c>
      <c r="D46" t="s">
        <v>80</v>
      </c>
      <c r="E46" s="37">
        <v>993600</v>
      </c>
      <c r="F46" s="15">
        <v>352.2312</v>
      </c>
      <c r="G46" s="16">
        <v>1.34E-2</v>
      </c>
      <c r="H46" s="17"/>
    </row>
    <row r="47" spans="1:8" ht="12.75" customHeight="1" x14ac:dyDescent="0.2">
      <c r="A47">
        <v>39</v>
      </c>
      <c r="B47" t="s">
        <v>361</v>
      </c>
      <c r="C47" t="s">
        <v>362</v>
      </c>
      <c r="D47" t="s">
        <v>39</v>
      </c>
      <c r="E47" s="37">
        <v>93300</v>
      </c>
      <c r="F47" s="15">
        <v>345.21</v>
      </c>
      <c r="G47" s="16">
        <v>1.3100000000000001E-2</v>
      </c>
      <c r="H47" s="17"/>
    </row>
    <row r="48" spans="1:8" ht="12.75" customHeight="1" x14ac:dyDescent="0.2">
      <c r="A48">
        <v>40</v>
      </c>
      <c r="B48" t="s">
        <v>363</v>
      </c>
      <c r="C48" t="s">
        <v>364</v>
      </c>
      <c r="D48" t="s">
        <v>19</v>
      </c>
      <c r="E48" s="37">
        <v>8700</v>
      </c>
      <c r="F48" s="15">
        <v>344.83319999999998</v>
      </c>
      <c r="G48" s="16">
        <v>1.3100000000000001E-2</v>
      </c>
      <c r="H48" s="17"/>
    </row>
    <row r="49" spans="1:8" ht="12.75" customHeight="1" x14ac:dyDescent="0.2">
      <c r="A49">
        <v>41</v>
      </c>
      <c r="B49" t="s">
        <v>365</v>
      </c>
      <c r="C49" t="s">
        <v>366</v>
      </c>
      <c r="D49" t="s">
        <v>213</v>
      </c>
      <c r="E49" s="37">
        <v>240300</v>
      </c>
      <c r="F49" s="15">
        <v>337.86180000000002</v>
      </c>
      <c r="G49" s="16">
        <v>1.2800000000000001E-2</v>
      </c>
      <c r="H49" s="17"/>
    </row>
    <row r="50" spans="1:8" ht="12.75" customHeight="1" x14ac:dyDescent="0.2">
      <c r="A50">
        <v>42</v>
      </c>
      <c r="B50" t="s">
        <v>299</v>
      </c>
      <c r="C50" t="s">
        <v>300</v>
      </c>
      <c r="D50" t="s">
        <v>19</v>
      </c>
      <c r="E50" s="37">
        <v>258000</v>
      </c>
      <c r="F50" s="15">
        <v>323.01600000000002</v>
      </c>
      <c r="G50" s="16">
        <v>1.23E-2</v>
      </c>
      <c r="H50" s="17"/>
    </row>
    <row r="51" spans="1:8" ht="12.75" customHeight="1" x14ac:dyDescent="0.2">
      <c r="A51">
        <v>43</v>
      </c>
      <c r="B51" t="s">
        <v>367</v>
      </c>
      <c r="C51" t="s">
        <v>368</v>
      </c>
      <c r="D51" t="s">
        <v>65</v>
      </c>
      <c r="E51" s="37">
        <v>399600</v>
      </c>
      <c r="F51" s="15">
        <v>297.702</v>
      </c>
      <c r="G51" s="16">
        <v>1.1299999999999999E-2</v>
      </c>
      <c r="H51" s="17"/>
    </row>
    <row r="52" spans="1:8" ht="12.75" customHeight="1" x14ac:dyDescent="0.2">
      <c r="A52">
        <v>44</v>
      </c>
      <c r="B52" t="s">
        <v>223</v>
      </c>
      <c r="C52" t="s">
        <v>224</v>
      </c>
      <c r="D52" t="s">
        <v>19</v>
      </c>
      <c r="E52" s="37">
        <v>6900</v>
      </c>
      <c r="F52" s="15">
        <v>294.78179999999998</v>
      </c>
      <c r="G52" s="16">
        <v>1.1200000000000002E-2</v>
      </c>
      <c r="H52" s="17"/>
    </row>
    <row r="53" spans="1:8" ht="12.75" customHeight="1" x14ac:dyDescent="0.2">
      <c r="A53">
        <v>45</v>
      </c>
      <c r="B53" t="s">
        <v>135</v>
      </c>
      <c r="C53" t="s">
        <v>136</v>
      </c>
      <c r="D53" t="s">
        <v>13</v>
      </c>
      <c r="E53" s="37">
        <v>99900</v>
      </c>
      <c r="F53" s="15">
        <v>274.67505</v>
      </c>
      <c r="G53" s="16">
        <v>1.04E-2</v>
      </c>
      <c r="H53" s="17"/>
    </row>
    <row r="54" spans="1:8" ht="12.75" customHeight="1" x14ac:dyDescent="0.2">
      <c r="A54">
        <v>46</v>
      </c>
      <c r="B54" t="s">
        <v>133</v>
      </c>
      <c r="C54" t="s">
        <v>134</v>
      </c>
      <c r="D54" t="s">
        <v>56</v>
      </c>
      <c r="E54" s="37">
        <v>142100</v>
      </c>
      <c r="F54" s="15">
        <v>262.88499999999999</v>
      </c>
      <c r="G54" s="16">
        <v>0.01</v>
      </c>
      <c r="H54" s="17"/>
    </row>
    <row r="55" spans="1:8" ht="12.75" customHeight="1" x14ac:dyDescent="0.2">
      <c r="A55">
        <v>47</v>
      </c>
      <c r="B55" t="s">
        <v>369</v>
      </c>
      <c r="C55" t="s">
        <v>370</v>
      </c>
      <c r="D55" t="s">
        <v>356</v>
      </c>
      <c r="E55" s="37">
        <v>270000</v>
      </c>
      <c r="F55" s="15">
        <v>259.60500000000002</v>
      </c>
      <c r="G55" s="16">
        <v>9.8999999999999991E-3</v>
      </c>
      <c r="H55" s="17"/>
    </row>
    <row r="56" spans="1:8" ht="12.75" customHeight="1" x14ac:dyDescent="0.2">
      <c r="A56">
        <v>48</v>
      </c>
      <c r="B56" t="s">
        <v>371</v>
      </c>
      <c r="C56" t="s">
        <v>372</v>
      </c>
      <c r="D56" t="s">
        <v>62</v>
      </c>
      <c r="E56" s="37">
        <v>307800</v>
      </c>
      <c r="F56" s="15">
        <v>258.55200000000002</v>
      </c>
      <c r="G56" s="16">
        <v>9.7999999999999997E-3</v>
      </c>
      <c r="H56" s="17"/>
    </row>
    <row r="57" spans="1:8" ht="12.75" customHeight="1" x14ac:dyDescent="0.2">
      <c r="A57">
        <v>49</v>
      </c>
      <c r="B57" t="s">
        <v>165</v>
      </c>
      <c r="C57" t="s">
        <v>166</v>
      </c>
      <c r="D57" t="s">
        <v>42</v>
      </c>
      <c r="E57" s="37">
        <v>395700</v>
      </c>
      <c r="F57" s="15">
        <v>258.19425000000001</v>
      </c>
      <c r="G57" s="16">
        <v>9.7999999999999997E-3</v>
      </c>
      <c r="H57" s="17"/>
    </row>
    <row r="58" spans="1:8" ht="12.75" customHeight="1" x14ac:dyDescent="0.2">
      <c r="A58">
        <v>50</v>
      </c>
      <c r="B58" t="s">
        <v>373</v>
      </c>
      <c r="C58" t="s">
        <v>374</v>
      </c>
      <c r="D58" t="s">
        <v>48</v>
      </c>
      <c r="E58" s="37">
        <v>489000</v>
      </c>
      <c r="F58" s="15">
        <v>247.434</v>
      </c>
      <c r="G58" s="16">
        <v>9.3999999999999986E-3</v>
      </c>
      <c r="H58" s="17"/>
    </row>
    <row r="59" spans="1:8" ht="12.75" customHeight="1" x14ac:dyDescent="0.2">
      <c r="A59">
        <v>51</v>
      </c>
      <c r="B59" t="s">
        <v>375</v>
      </c>
      <c r="C59" t="s">
        <v>376</v>
      </c>
      <c r="D59" t="s">
        <v>39</v>
      </c>
      <c r="E59" s="37">
        <v>32400</v>
      </c>
      <c r="F59" s="15">
        <v>242.2062</v>
      </c>
      <c r="G59" s="16">
        <v>9.1999999999999998E-3</v>
      </c>
      <c r="H59" s="17"/>
    </row>
    <row r="60" spans="1:8" ht="12.75" customHeight="1" x14ac:dyDescent="0.2">
      <c r="A60">
        <v>52</v>
      </c>
      <c r="B60" t="s">
        <v>70</v>
      </c>
      <c r="C60" t="s">
        <v>72</v>
      </c>
      <c r="D60" t="s">
        <v>25</v>
      </c>
      <c r="E60" s="37">
        <v>150000</v>
      </c>
      <c r="F60" s="15">
        <v>241.35</v>
      </c>
      <c r="G60" s="16">
        <v>9.1999999999999998E-3</v>
      </c>
      <c r="H60" s="17"/>
    </row>
    <row r="61" spans="1:8" ht="12.75" customHeight="1" x14ac:dyDescent="0.2">
      <c r="A61">
        <v>53</v>
      </c>
      <c r="B61" t="s">
        <v>155</v>
      </c>
      <c r="C61" t="s">
        <v>156</v>
      </c>
      <c r="D61" t="s">
        <v>89</v>
      </c>
      <c r="E61" s="37">
        <v>110700</v>
      </c>
      <c r="F61" s="15">
        <v>195.05340000000001</v>
      </c>
      <c r="G61" s="16">
        <v>7.4000000000000003E-3</v>
      </c>
      <c r="H61" s="17"/>
    </row>
    <row r="62" spans="1:8" ht="12.75" customHeight="1" x14ac:dyDescent="0.2">
      <c r="A62">
        <v>54</v>
      </c>
      <c r="B62" t="s">
        <v>131</v>
      </c>
      <c r="C62" t="s">
        <v>132</v>
      </c>
      <c r="D62" t="s">
        <v>80</v>
      </c>
      <c r="E62" s="37">
        <v>27000</v>
      </c>
      <c r="F62" s="15">
        <v>145.55699999999999</v>
      </c>
      <c r="G62" s="16">
        <v>5.5000000000000005E-3</v>
      </c>
      <c r="H62" s="17"/>
    </row>
    <row r="63" spans="1:8" ht="12.75" customHeight="1" x14ac:dyDescent="0.2">
      <c r="A63">
        <v>55</v>
      </c>
      <c r="B63" t="s">
        <v>377</v>
      </c>
      <c r="C63" t="s">
        <v>378</v>
      </c>
      <c r="D63" t="s">
        <v>36</v>
      </c>
      <c r="E63" s="37">
        <v>76800</v>
      </c>
      <c r="F63" s="15">
        <v>143.30879999999999</v>
      </c>
      <c r="G63" s="16">
        <v>5.4000000000000003E-3</v>
      </c>
      <c r="H63" s="17"/>
    </row>
    <row r="64" spans="1:8" ht="12.75" customHeight="1" x14ac:dyDescent="0.2">
      <c r="A64">
        <v>56</v>
      </c>
      <c r="B64" t="s">
        <v>157</v>
      </c>
      <c r="C64" t="s">
        <v>158</v>
      </c>
      <c r="D64" t="s">
        <v>39</v>
      </c>
      <c r="E64" s="37">
        <v>99900</v>
      </c>
      <c r="F64" s="15">
        <v>115.3845</v>
      </c>
      <c r="G64" s="16">
        <v>4.4000000000000003E-3</v>
      </c>
      <c r="H64" s="17"/>
    </row>
    <row r="65" spans="1:8" ht="12.75" customHeight="1" x14ac:dyDescent="0.2">
      <c r="A65">
        <v>57</v>
      </c>
      <c r="B65" t="s">
        <v>379</v>
      </c>
      <c r="C65" t="s">
        <v>380</v>
      </c>
      <c r="D65" t="s">
        <v>59</v>
      </c>
      <c r="E65" s="37">
        <v>7500</v>
      </c>
      <c r="F65" s="15">
        <v>15.18375</v>
      </c>
      <c r="G65" s="16">
        <v>5.9999999999999995E-4</v>
      </c>
      <c r="H65" s="17"/>
    </row>
    <row r="66" spans="1:8" ht="12.75" customHeight="1" x14ac:dyDescent="0.2">
      <c r="B66" s="18" t="s">
        <v>183</v>
      </c>
      <c r="C66" s="18"/>
      <c r="D66" s="18"/>
      <c r="E66" s="18"/>
      <c r="F66" s="19">
        <f>SUM(F9:F65)</f>
        <v>26075.267537999996</v>
      </c>
      <c r="G66" s="20">
        <f>SUM(G9:G65)</f>
        <v>0.99029999999999974</v>
      </c>
      <c r="H66" s="21"/>
    </row>
    <row r="67" spans="1:8" ht="12.75" customHeight="1" x14ac:dyDescent="0.2">
      <c r="F67" s="15"/>
      <c r="G67" s="16"/>
      <c r="H67" s="17"/>
    </row>
    <row r="68" spans="1:8" ht="12.75" customHeight="1" x14ac:dyDescent="0.2">
      <c r="B68" s="1" t="s">
        <v>554</v>
      </c>
      <c r="C68" s="1"/>
      <c r="F68" s="15">
        <v>370.38729000000001</v>
      </c>
      <c r="G68" s="16">
        <v>1.41E-2</v>
      </c>
      <c r="H68" s="17"/>
    </row>
    <row r="69" spans="1:8" ht="12.75" customHeight="1" x14ac:dyDescent="0.2">
      <c r="B69" s="18" t="s">
        <v>183</v>
      </c>
      <c r="C69" s="18"/>
      <c r="D69" s="18"/>
      <c r="E69" s="18"/>
      <c r="F69" s="19">
        <f>SUM(F68:F68)</f>
        <v>370.38729000000001</v>
      </c>
      <c r="G69" s="20">
        <f>SUM(G68:G68)</f>
        <v>1.41E-2</v>
      </c>
      <c r="H69" s="21"/>
    </row>
    <row r="70" spans="1:8" ht="12.75" customHeight="1" x14ac:dyDescent="0.2">
      <c r="F70" s="15"/>
      <c r="G70" s="16"/>
      <c r="H70" s="17"/>
    </row>
    <row r="71" spans="1:8" ht="12.75" customHeight="1" x14ac:dyDescent="0.2">
      <c r="B71" s="1" t="s">
        <v>188</v>
      </c>
      <c r="C71" s="1"/>
      <c r="F71" s="15"/>
      <c r="G71" s="16"/>
      <c r="H71" s="17"/>
    </row>
    <row r="72" spans="1:8" ht="12.75" customHeight="1" x14ac:dyDescent="0.2">
      <c r="B72" s="1" t="s">
        <v>189</v>
      </c>
      <c r="C72" s="1"/>
      <c r="F72" s="15">
        <v>-116.63357099999973</v>
      </c>
      <c r="G72" s="16">
        <v>-4.4000000000000003E-3</v>
      </c>
      <c r="H72" s="17"/>
    </row>
    <row r="73" spans="1:8" ht="12.75" customHeight="1" x14ac:dyDescent="0.2">
      <c r="B73" s="18" t="s">
        <v>183</v>
      </c>
      <c r="C73" s="18"/>
      <c r="D73" s="18"/>
      <c r="E73" s="18"/>
      <c r="F73" s="19">
        <f>SUM(F72:F72)</f>
        <v>-116.63357099999973</v>
      </c>
      <c r="G73" s="20">
        <f>SUM(G72:G72)</f>
        <v>-4.4000000000000003E-3</v>
      </c>
      <c r="H73" s="21"/>
    </row>
    <row r="74" spans="1:8" ht="12.75" customHeight="1" x14ac:dyDescent="0.2">
      <c r="B74" s="22" t="s">
        <v>190</v>
      </c>
      <c r="C74" s="22"/>
      <c r="D74" s="22"/>
      <c r="E74" s="22"/>
      <c r="F74" s="23">
        <f>SUM(F66,F69,F73)</f>
        <v>26329.021256999997</v>
      </c>
      <c r="G74" s="38">
        <f>SUM(G66,G69,G73)</f>
        <v>0.99999999999999978</v>
      </c>
      <c r="H74" s="25"/>
    </row>
    <row r="75" spans="1:8" ht="12.75" customHeight="1" x14ac:dyDescent="0.2"/>
    <row r="76" spans="1:8" ht="12.75" customHeight="1" x14ac:dyDescent="0.2">
      <c r="B76" s="1" t="s">
        <v>575</v>
      </c>
      <c r="C76" s="1"/>
      <c r="F76" s="15"/>
    </row>
    <row r="77" spans="1:8" ht="12.75" customHeight="1" x14ac:dyDescent="0.2">
      <c r="B77" s="1"/>
      <c r="C77" s="1"/>
    </row>
    <row r="78" spans="1:8" ht="12.75" customHeight="1" x14ac:dyDescent="0.2">
      <c r="B78" s="1"/>
      <c r="C78" s="1"/>
    </row>
    <row r="79" spans="1:8" ht="12.75" customHeight="1" x14ac:dyDescent="0.2">
      <c r="B79" s="1"/>
      <c r="C79" s="1"/>
    </row>
    <row r="80" spans="1:8" ht="12.75" customHeight="1" x14ac:dyDescent="0.2">
      <c r="B80" s="1"/>
      <c r="C80" s="1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ColWidth="9.140625" defaultRowHeight="12.75" x14ac:dyDescent="0.2"/>
  <cols>
    <col min="1" max="1" width="7.5703125" customWidth="1"/>
    <col min="2" max="2" width="50.7109375" customWidth="1"/>
    <col min="3" max="3" width="17.7109375" customWidth="1"/>
    <col min="4" max="4" width="23.42578125" customWidth="1"/>
    <col min="5" max="5" width="16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381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27</v>
      </c>
      <c r="C9" t="s">
        <v>28</v>
      </c>
      <c r="D9" t="s">
        <v>22</v>
      </c>
      <c r="E9" s="37">
        <v>109353</v>
      </c>
      <c r="F9" s="15">
        <v>3178.8917099999999</v>
      </c>
      <c r="G9" s="16">
        <v>8.4100000000000008E-2</v>
      </c>
      <c r="H9" s="17"/>
    </row>
    <row r="10" spans="1:8" ht="12.75" customHeight="1" x14ac:dyDescent="0.2">
      <c r="A10">
        <v>2</v>
      </c>
      <c r="B10" t="s">
        <v>12</v>
      </c>
      <c r="C10" t="s">
        <v>14</v>
      </c>
      <c r="D10" t="s">
        <v>13</v>
      </c>
      <c r="E10" s="37">
        <v>261620</v>
      </c>
      <c r="F10" s="15">
        <v>2721.8944799999999</v>
      </c>
      <c r="G10" s="16">
        <v>7.2000000000000008E-2</v>
      </c>
      <c r="H10" s="17"/>
    </row>
    <row r="11" spans="1:8" ht="12.75" customHeight="1" x14ac:dyDescent="0.2">
      <c r="A11">
        <v>3</v>
      </c>
      <c r="B11" t="s">
        <v>15</v>
      </c>
      <c r="C11" t="s">
        <v>17</v>
      </c>
      <c r="D11" t="s">
        <v>16</v>
      </c>
      <c r="E11" s="37">
        <v>295111</v>
      </c>
      <c r="F11" s="15">
        <v>2401.7608740000001</v>
      </c>
      <c r="G11" s="16">
        <v>6.3500000000000001E-2</v>
      </c>
      <c r="H11" s="17"/>
    </row>
    <row r="12" spans="1:8" ht="12.75" customHeight="1" x14ac:dyDescent="0.2">
      <c r="A12">
        <v>4</v>
      </c>
      <c r="B12" t="s">
        <v>18</v>
      </c>
      <c r="C12" t="s">
        <v>20</v>
      </c>
      <c r="D12" t="s">
        <v>19</v>
      </c>
      <c r="E12" s="37">
        <v>774946</v>
      </c>
      <c r="F12" s="15">
        <v>2284.5408080000002</v>
      </c>
      <c r="G12" s="16">
        <v>6.0400000000000002E-2</v>
      </c>
      <c r="H12" s="17"/>
    </row>
    <row r="13" spans="1:8" ht="12.75" customHeight="1" x14ac:dyDescent="0.2">
      <c r="A13">
        <v>5</v>
      </c>
      <c r="B13" t="s">
        <v>52</v>
      </c>
      <c r="C13" t="s">
        <v>54</v>
      </c>
      <c r="D13" t="s">
        <v>36</v>
      </c>
      <c r="E13" s="37">
        <v>252804</v>
      </c>
      <c r="F13" s="15">
        <v>1915.369506</v>
      </c>
      <c r="G13" s="16">
        <v>5.0700000000000002E-2</v>
      </c>
      <c r="H13" s="17"/>
    </row>
    <row r="14" spans="1:8" ht="12.75" customHeight="1" x14ac:dyDescent="0.2">
      <c r="A14">
        <v>6</v>
      </c>
      <c r="B14" t="s">
        <v>88</v>
      </c>
      <c r="C14" t="s">
        <v>90</v>
      </c>
      <c r="D14" t="s">
        <v>32</v>
      </c>
      <c r="E14" s="37">
        <v>634550</v>
      </c>
      <c r="F14" s="15">
        <v>1824.6485250000001</v>
      </c>
      <c r="G14" s="16">
        <v>4.8300000000000003E-2</v>
      </c>
      <c r="H14" s="17"/>
    </row>
    <row r="15" spans="1:8" ht="12.75" customHeight="1" x14ac:dyDescent="0.2">
      <c r="A15">
        <v>7</v>
      </c>
      <c r="B15" t="s">
        <v>21</v>
      </c>
      <c r="C15" t="s">
        <v>23</v>
      </c>
      <c r="D15" t="s">
        <v>22</v>
      </c>
      <c r="E15" s="37">
        <v>248242</v>
      </c>
      <c r="F15" s="15">
        <v>1795.7826279999999</v>
      </c>
      <c r="G15" s="16">
        <v>4.7500000000000001E-2</v>
      </c>
      <c r="H15" s="17"/>
    </row>
    <row r="16" spans="1:8" ht="12.75" customHeight="1" x14ac:dyDescent="0.2">
      <c r="A16">
        <v>8</v>
      </c>
      <c r="B16" t="s">
        <v>145</v>
      </c>
      <c r="C16" t="s">
        <v>146</v>
      </c>
      <c r="D16" t="s">
        <v>86</v>
      </c>
      <c r="E16" s="37">
        <v>502778</v>
      </c>
      <c r="F16" s="15">
        <v>1754.192442</v>
      </c>
      <c r="G16" s="16">
        <v>4.6399999999999997E-2</v>
      </c>
      <c r="H16" s="17"/>
    </row>
    <row r="17" spans="1:8" ht="12.75" customHeight="1" x14ac:dyDescent="0.2">
      <c r="A17">
        <v>9</v>
      </c>
      <c r="B17" t="s">
        <v>260</v>
      </c>
      <c r="C17" t="s">
        <v>261</v>
      </c>
      <c r="D17" t="s">
        <v>45</v>
      </c>
      <c r="E17" s="37">
        <v>38834</v>
      </c>
      <c r="F17" s="15">
        <v>1692.210967</v>
      </c>
      <c r="G17" s="16">
        <v>4.4800000000000006E-2</v>
      </c>
      <c r="H17" s="17"/>
    </row>
    <row r="18" spans="1:8" ht="12.75" customHeight="1" x14ac:dyDescent="0.2">
      <c r="A18">
        <v>10</v>
      </c>
      <c r="B18" t="s">
        <v>125</v>
      </c>
      <c r="C18" t="s">
        <v>126</v>
      </c>
      <c r="D18" t="s">
        <v>25</v>
      </c>
      <c r="E18" s="37">
        <v>165776</v>
      </c>
      <c r="F18" s="15">
        <v>1674.3376000000001</v>
      </c>
      <c r="G18" s="16">
        <v>4.4299999999999999E-2</v>
      </c>
      <c r="H18" s="17"/>
    </row>
    <row r="19" spans="1:8" ht="12.75" customHeight="1" x14ac:dyDescent="0.2">
      <c r="A19">
        <v>11</v>
      </c>
      <c r="B19" t="s">
        <v>29</v>
      </c>
      <c r="C19" t="s">
        <v>30</v>
      </c>
      <c r="D19" t="s">
        <v>22</v>
      </c>
      <c r="E19" s="37">
        <v>55104</v>
      </c>
      <c r="F19" s="15">
        <v>1549.496928</v>
      </c>
      <c r="G19" s="16">
        <v>4.0999999999999995E-2</v>
      </c>
      <c r="H19" s="17"/>
    </row>
    <row r="20" spans="1:8" ht="12.75" customHeight="1" x14ac:dyDescent="0.2">
      <c r="A20">
        <v>12</v>
      </c>
      <c r="B20" t="s">
        <v>24</v>
      </c>
      <c r="C20" t="s">
        <v>26</v>
      </c>
      <c r="D20" t="s">
        <v>13</v>
      </c>
      <c r="E20" s="37">
        <v>227538</v>
      </c>
      <c r="F20" s="15">
        <v>1422.9088830000001</v>
      </c>
      <c r="G20" s="16">
        <v>3.7599999999999995E-2</v>
      </c>
      <c r="H20" s="17"/>
    </row>
    <row r="21" spans="1:8" ht="12.75" customHeight="1" x14ac:dyDescent="0.2">
      <c r="A21">
        <v>13</v>
      </c>
      <c r="B21" t="s">
        <v>31</v>
      </c>
      <c r="C21" t="s">
        <v>33</v>
      </c>
      <c r="D21" t="s">
        <v>13</v>
      </c>
      <c r="E21" s="37">
        <v>61006</v>
      </c>
      <c r="F21" s="15">
        <v>1269.4738540000001</v>
      </c>
      <c r="G21" s="16">
        <v>3.3599999999999998E-2</v>
      </c>
      <c r="H21" s="17"/>
    </row>
    <row r="22" spans="1:8" ht="12.75" customHeight="1" x14ac:dyDescent="0.2">
      <c r="A22">
        <v>14</v>
      </c>
      <c r="B22" t="s">
        <v>262</v>
      </c>
      <c r="C22" t="s">
        <v>263</v>
      </c>
      <c r="D22" t="s">
        <v>48</v>
      </c>
      <c r="E22" s="37">
        <v>4408313</v>
      </c>
      <c r="F22" s="15">
        <v>1192.4486669999999</v>
      </c>
      <c r="G22" s="16">
        <v>3.15E-2</v>
      </c>
      <c r="H22" s="17"/>
    </row>
    <row r="23" spans="1:8" ht="12.75" customHeight="1" x14ac:dyDescent="0.2">
      <c r="A23">
        <v>15</v>
      </c>
      <c r="B23" t="s">
        <v>79</v>
      </c>
      <c r="C23" t="s">
        <v>81</v>
      </c>
      <c r="D23" t="s">
        <v>16</v>
      </c>
      <c r="E23" s="37">
        <v>280474</v>
      </c>
      <c r="F23" s="15">
        <v>1043.223043</v>
      </c>
      <c r="G23" s="16">
        <v>2.76E-2</v>
      </c>
      <c r="H23" s="17"/>
    </row>
    <row r="24" spans="1:8" ht="12.75" customHeight="1" x14ac:dyDescent="0.2">
      <c r="A24">
        <v>16</v>
      </c>
      <c r="B24" t="s">
        <v>264</v>
      </c>
      <c r="C24" t="s">
        <v>265</v>
      </c>
      <c r="D24" t="s">
        <v>13</v>
      </c>
      <c r="E24" s="37">
        <v>245417</v>
      </c>
      <c r="F24" s="15">
        <v>1019.953052</v>
      </c>
      <c r="G24" s="16">
        <v>2.7000000000000003E-2</v>
      </c>
      <c r="H24" s="17"/>
    </row>
    <row r="25" spans="1:8" ht="12.75" customHeight="1" x14ac:dyDescent="0.2">
      <c r="A25">
        <v>17</v>
      </c>
      <c r="B25" t="s">
        <v>137</v>
      </c>
      <c r="C25" t="s">
        <v>138</v>
      </c>
      <c r="D25" t="s">
        <v>83</v>
      </c>
      <c r="E25" s="37">
        <v>267998</v>
      </c>
      <c r="F25" s="15">
        <v>725.20258799999999</v>
      </c>
      <c r="G25" s="16">
        <v>1.9199999999999998E-2</v>
      </c>
      <c r="H25" s="17"/>
    </row>
    <row r="26" spans="1:8" ht="12.75" customHeight="1" x14ac:dyDescent="0.2">
      <c r="A26">
        <v>18</v>
      </c>
      <c r="B26" t="s">
        <v>106</v>
      </c>
      <c r="C26" t="s">
        <v>108</v>
      </c>
      <c r="D26" t="s">
        <v>74</v>
      </c>
      <c r="E26" s="37">
        <v>594350</v>
      </c>
      <c r="F26" s="15">
        <v>698.9556</v>
      </c>
      <c r="G26" s="16">
        <v>1.8500000000000003E-2</v>
      </c>
      <c r="H26" s="17"/>
    </row>
    <row r="27" spans="1:8" ht="12.75" customHeight="1" x14ac:dyDescent="0.2">
      <c r="A27">
        <v>19</v>
      </c>
      <c r="B27" t="s">
        <v>34</v>
      </c>
      <c r="C27" t="s">
        <v>37</v>
      </c>
      <c r="D27" t="s">
        <v>35</v>
      </c>
      <c r="E27" s="37">
        <v>345878</v>
      </c>
      <c r="F27" s="15">
        <v>681.03378199999997</v>
      </c>
      <c r="G27" s="16">
        <v>1.8000000000000002E-2</v>
      </c>
      <c r="H27" s="17"/>
    </row>
    <row r="28" spans="1:8" ht="12.75" customHeight="1" x14ac:dyDescent="0.2">
      <c r="A28">
        <v>20</v>
      </c>
      <c r="B28" t="s">
        <v>266</v>
      </c>
      <c r="C28" t="s">
        <v>267</v>
      </c>
      <c r="D28" t="s">
        <v>36</v>
      </c>
      <c r="E28" s="37">
        <v>274283</v>
      </c>
      <c r="F28" s="15">
        <v>637.43369199999995</v>
      </c>
      <c r="G28" s="16">
        <v>1.6899999999999998E-2</v>
      </c>
      <c r="H28" s="17"/>
    </row>
    <row r="29" spans="1:8" ht="12.75" customHeight="1" x14ac:dyDescent="0.2">
      <c r="A29">
        <v>21</v>
      </c>
      <c r="B29" t="s">
        <v>129</v>
      </c>
      <c r="C29" t="s">
        <v>130</v>
      </c>
      <c r="D29" t="s">
        <v>53</v>
      </c>
      <c r="E29" s="37">
        <v>210763</v>
      </c>
      <c r="F29" s="15">
        <v>627.96835899999996</v>
      </c>
      <c r="G29" s="16">
        <v>1.66E-2</v>
      </c>
      <c r="H29" s="17"/>
    </row>
    <row r="30" spans="1:8" ht="12.75" customHeight="1" x14ac:dyDescent="0.2">
      <c r="A30">
        <v>22</v>
      </c>
      <c r="B30" t="s">
        <v>139</v>
      </c>
      <c r="C30" t="s">
        <v>140</v>
      </c>
      <c r="D30" t="s">
        <v>53</v>
      </c>
      <c r="E30" s="37">
        <v>115371</v>
      </c>
      <c r="F30" s="15">
        <v>609.15887999999995</v>
      </c>
      <c r="G30" s="16">
        <v>1.61E-2</v>
      </c>
      <c r="H30" s="17"/>
    </row>
    <row r="31" spans="1:8" ht="12.75" customHeight="1" x14ac:dyDescent="0.2">
      <c r="A31">
        <v>23</v>
      </c>
      <c r="B31" t="s">
        <v>55</v>
      </c>
      <c r="C31" t="s">
        <v>57</v>
      </c>
      <c r="D31" t="s">
        <v>32</v>
      </c>
      <c r="E31" s="37">
        <v>43834</v>
      </c>
      <c r="F31" s="15">
        <v>593.66577900000004</v>
      </c>
      <c r="G31" s="16">
        <v>1.5700000000000002E-2</v>
      </c>
      <c r="H31" s="17"/>
    </row>
    <row r="32" spans="1:8" ht="12.75" customHeight="1" x14ac:dyDescent="0.2">
      <c r="A32">
        <v>24</v>
      </c>
      <c r="B32" t="s">
        <v>109</v>
      </c>
      <c r="C32" t="s">
        <v>111</v>
      </c>
      <c r="D32" t="s">
        <v>77</v>
      </c>
      <c r="E32" s="37">
        <v>57864</v>
      </c>
      <c r="F32" s="15">
        <v>581.21494800000005</v>
      </c>
      <c r="G32" s="16">
        <v>1.54E-2</v>
      </c>
      <c r="H32" s="17"/>
    </row>
    <row r="33" spans="1:8" ht="12.75" customHeight="1" x14ac:dyDescent="0.2">
      <c r="A33">
        <v>25</v>
      </c>
      <c r="B33" t="s">
        <v>196</v>
      </c>
      <c r="C33" t="s">
        <v>198</v>
      </c>
      <c r="D33" t="s">
        <v>197</v>
      </c>
      <c r="E33" s="37">
        <v>29885</v>
      </c>
      <c r="F33" s="15">
        <v>408.76702999999998</v>
      </c>
      <c r="G33" s="16">
        <v>1.0800000000000001E-2</v>
      </c>
      <c r="H33" s="17"/>
    </row>
    <row r="34" spans="1:8" ht="12.75" customHeight="1" x14ac:dyDescent="0.2">
      <c r="A34">
        <v>26</v>
      </c>
      <c r="B34" t="s">
        <v>151</v>
      </c>
      <c r="C34" t="s">
        <v>152</v>
      </c>
      <c r="D34" t="s">
        <v>56</v>
      </c>
      <c r="E34" s="37">
        <v>293982</v>
      </c>
      <c r="F34" s="15">
        <v>402.902331</v>
      </c>
      <c r="G34" s="16">
        <v>1.0700000000000001E-2</v>
      </c>
      <c r="H34" s="17"/>
    </row>
    <row r="35" spans="1:8" ht="12.75" customHeight="1" x14ac:dyDescent="0.2">
      <c r="A35">
        <v>27</v>
      </c>
      <c r="B35" t="s">
        <v>121</v>
      </c>
      <c r="C35" t="s">
        <v>122</v>
      </c>
      <c r="D35" t="s">
        <v>36</v>
      </c>
      <c r="E35" s="37">
        <v>191192</v>
      </c>
      <c r="F35" s="15">
        <v>385.15628400000003</v>
      </c>
      <c r="G35" s="16">
        <v>1.0200000000000001E-2</v>
      </c>
      <c r="H35" s="17"/>
    </row>
    <row r="36" spans="1:8" ht="12.75" customHeight="1" x14ac:dyDescent="0.2">
      <c r="A36">
        <v>28</v>
      </c>
      <c r="B36" t="s">
        <v>64</v>
      </c>
      <c r="C36" t="s">
        <v>66</v>
      </c>
      <c r="D36" t="s">
        <v>48</v>
      </c>
      <c r="E36" s="37">
        <v>1263905</v>
      </c>
      <c r="F36" s="15">
        <v>363.37268799999998</v>
      </c>
      <c r="G36" s="16">
        <v>9.5999999999999992E-3</v>
      </c>
      <c r="H36" s="17"/>
    </row>
    <row r="37" spans="1:8" ht="12.75" customHeight="1" x14ac:dyDescent="0.2">
      <c r="A37">
        <v>29</v>
      </c>
      <c r="B37" t="s">
        <v>161</v>
      </c>
      <c r="C37" t="s">
        <v>162</v>
      </c>
      <c r="D37" t="s">
        <v>42</v>
      </c>
      <c r="E37" s="37">
        <v>79668</v>
      </c>
      <c r="F37" s="15">
        <v>327.47531400000003</v>
      </c>
      <c r="G37" s="16">
        <v>8.6999999999999994E-3</v>
      </c>
      <c r="H37" s="17"/>
    </row>
    <row r="38" spans="1:8" ht="12.75" customHeight="1" x14ac:dyDescent="0.2">
      <c r="A38">
        <v>30</v>
      </c>
      <c r="B38" t="s">
        <v>268</v>
      </c>
      <c r="C38" t="s">
        <v>269</v>
      </c>
      <c r="D38" t="s">
        <v>16</v>
      </c>
      <c r="E38" s="37">
        <v>101399</v>
      </c>
      <c r="F38" s="15">
        <v>296.794873</v>
      </c>
      <c r="G38" s="16">
        <v>7.9000000000000008E-3</v>
      </c>
      <c r="H38" s="17"/>
    </row>
    <row r="39" spans="1:8" ht="12.75" customHeight="1" x14ac:dyDescent="0.2">
      <c r="A39">
        <v>31</v>
      </c>
      <c r="B39" t="s">
        <v>217</v>
      </c>
      <c r="C39" t="s">
        <v>218</v>
      </c>
      <c r="D39" t="s">
        <v>25</v>
      </c>
      <c r="E39" s="37">
        <v>16187</v>
      </c>
      <c r="F39" s="15">
        <v>284.15469200000001</v>
      </c>
      <c r="G39" s="16">
        <v>7.4999999999999997E-3</v>
      </c>
      <c r="H39" s="17"/>
    </row>
    <row r="40" spans="1:8" ht="12.75" customHeight="1" x14ac:dyDescent="0.2">
      <c r="A40">
        <v>32</v>
      </c>
      <c r="B40" t="s">
        <v>205</v>
      </c>
      <c r="C40" t="s">
        <v>206</v>
      </c>
      <c r="D40" t="s">
        <v>74</v>
      </c>
      <c r="E40" s="37">
        <v>71270</v>
      </c>
      <c r="F40" s="15">
        <v>230.13083</v>
      </c>
      <c r="G40" s="16">
        <v>6.0999999999999995E-3</v>
      </c>
      <c r="H40" s="17"/>
    </row>
    <row r="41" spans="1:8" ht="12.75" customHeight="1" x14ac:dyDescent="0.2">
      <c r="A41">
        <v>33</v>
      </c>
      <c r="B41" t="s">
        <v>270</v>
      </c>
      <c r="C41" t="s">
        <v>271</v>
      </c>
      <c r="D41" t="s">
        <v>13</v>
      </c>
      <c r="E41" s="37">
        <v>47958</v>
      </c>
      <c r="F41" s="15">
        <v>226.36176</v>
      </c>
      <c r="G41" s="16">
        <v>6.0000000000000001E-3</v>
      </c>
      <c r="H41" s="17"/>
    </row>
    <row r="42" spans="1:8" ht="12.75" customHeight="1" x14ac:dyDescent="0.2">
      <c r="A42">
        <v>34</v>
      </c>
      <c r="B42" t="s">
        <v>272</v>
      </c>
      <c r="C42" t="s">
        <v>273</v>
      </c>
      <c r="D42" t="s">
        <v>16</v>
      </c>
      <c r="E42" s="37">
        <v>48240</v>
      </c>
      <c r="F42" s="15">
        <v>139.77539999999999</v>
      </c>
      <c r="G42" s="16">
        <v>3.7000000000000002E-3</v>
      </c>
      <c r="H42" s="17"/>
    </row>
    <row r="43" spans="1:8" ht="12.75" customHeight="1" x14ac:dyDescent="0.2">
      <c r="A43">
        <v>35</v>
      </c>
      <c r="B43" t="s">
        <v>582</v>
      </c>
      <c r="C43" t="s">
        <v>578</v>
      </c>
      <c r="D43" t="s">
        <v>35</v>
      </c>
      <c r="E43" s="37">
        <v>250</v>
      </c>
      <c r="F43" s="15">
        <v>0</v>
      </c>
      <c r="G43" s="47">
        <v>0</v>
      </c>
      <c r="H43" s="17"/>
    </row>
    <row r="44" spans="1:8" ht="12.75" customHeight="1" x14ac:dyDescent="0.2">
      <c r="B44" s="39" t="s">
        <v>183</v>
      </c>
      <c r="C44" s="39"/>
      <c r="D44" s="39"/>
      <c r="E44" s="39"/>
      <c r="F44" s="40">
        <f>SUM(F9:F43)</f>
        <v>36960.658796999996</v>
      </c>
      <c r="G44" s="46">
        <f>SUM(G9:G43)</f>
        <v>0.9779000000000001</v>
      </c>
      <c r="H44" s="41"/>
    </row>
    <row r="45" spans="1:8" ht="12.75" customHeight="1" x14ac:dyDescent="0.2">
      <c r="E45" s="37"/>
      <c r="F45" s="15"/>
      <c r="G45" s="16"/>
      <c r="H45" s="17"/>
    </row>
    <row r="46" spans="1:8" ht="12.75" customHeight="1" x14ac:dyDescent="0.2">
      <c r="B46" s="1" t="s">
        <v>573</v>
      </c>
      <c r="E46" s="37"/>
      <c r="F46" s="15"/>
      <c r="G46" s="16"/>
      <c r="H46" s="17"/>
    </row>
    <row r="47" spans="1:8" ht="12.75" customHeight="1" x14ac:dyDescent="0.2">
      <c r="A47">
        <v>36</v>
      </c>
      <c r="B47" t="s">
        <v>383</v>
      </c>
      <c r="C47" t="s">
        <v>384</v>
      </c>
      <c r="D47" t="s">
        <v>382</v>
      </c>
      <c r="E47" s="37">
        <v>8600</v>
      </c>
      <c r="F47" s="15">
        <v>8.5999999999999998E-4</v>
      </c>
      <c r="G47" s="47" t="s">
        <v>574</v>
      </c>
      <c r="H47" s="17"/>
    </row>
    <row r="48" spans="1:8" ht="12.75" customHeight="1" x14ac:dyDescent="0.2">
      <c r="A48">
        <v>37</v>
      </c>
      <c r="B48" t="s">
        <v>173</v>
      </c>
      <c r="C48" t="s">
        <v>174</v>
      </c>
      <c r="D48" t="s">
        <v>101</v>
      </c>
      <c r="E48" s="37">
        <v>200000</v>
      </c>
      <c r="F48" s="15">
        <v>0.02</v>
      </c>
      <c r="G48" s="47" t="s">
        <v>574</v>
      </c>
      <c r="H48" s="17"/>
    </row>
    <row r="49" spans="2:8" ht="12.75" customHeight="1" x14ac:dyDescent="0.2">
      <c r="B49" s="18" t="s">
        <v>183</v>
      </c>
      <c r="C49" s="18"/>
      <c r="D49" s="18"/>
      <c r="E49" s="18"/>
      <c r="F49" s="19">
        <f>SUM(F47:F48)</f>
        <v>2.086E-2</v>
      </c>
      <c r="G49" s="19">
        <f>SUM(G47:G48)</f>
        <v>0</v>
      </c>
      <c r="H49" s="21"/>
    </row>
    <row r="50" spans="2:8" ht="12.75" customHeight="1" x14ac:dyDescent="0.2">
      <c r="F50" s="15"/>
      <c r="G50" s="16"/>
      <c r="H50" s="17"/>
    </row>
    <row r="51" spans="2:8" ht="12.75" customHeight="1" x14ac:dyDescent="0.2">
      <c r="B51" s="1" t="s">
        <v>554</v>
      </c>
      <c r="C51" s="1"/>
      <c r="F51" s="15">
        <v>771.75223000000005</v>
      </c>
      <c r="G51" s="16">
        <v>2.0400000000000001E-2</v>
      </c>
      <c r="H51" s="17"/>
    </row>
    <row r="52" spans="2:8" ht="12.75" customHeight="1" x14ac:dyDescent="0.2">
      <c r="B52" s="18" t="s">
        <v>183</v>
      </c>
      <c r="C52" s="18"/>
      <c r="D52" s="18"/>
      <c r="E52" s="18"/>
      <c r="F52" s="19">
        <f>SUM(F51:F51)</f>
        <v>771.75223000000005</v>
      </c>
      <c r="G52" s="20">
        <f>SUM(G51:G51)</f>
        <v>2.0400000000000001E-2</v>
      </c>
      <c r="H52" s="21"/>
    </row>
    <row r="53" spans="2:8" ht="12.75" customHeight="1" x14ac:dyDescent="0.2">
      <c r="F53" s="15"/>
      <c r="G53" s="16"/>
      <c r="H53" s="17"/>
    </row>
    <row r="54" spans="2:8" ht="12.75" customHeight="1" x14ac:dyDescent="0.2">
      <c r="B54" s="1" t="s">
        <v>188</v>
      </c>
      <c r="C54" s="1"/>
      <c r="F54" s="15"/>
      <c r="G54" s="16"/>
      <c r="H54" s="17"/>
    </row>
    <row r="55" spans="2:8" ht="12.75" customHeight="1" x14ac:dyDescent="0.2">
      <c r="B55" s="1" t="s">
        <v>189</v>
      </c>
      <c r="C55" s="1"/>
      <c r="F55" s="15">
        <v>65.172445999993784</v>
      </c>
      <c r="G55" s="16">
        <v>1.6999999999999999E-3</v>
      </c>
      <c r="H55" s="17"/>
    </row>
    <row r="56" spans="2:8" ht="12.75" customHeight="1" x14ac:dyDescent="0.2">
      <c r="B56" s="18" t="s">
        <v>183</v>
      </c>
      <c r="C56" s="18"/>
      <c r="D56" s="18"/>
      <c r="E56" s="18"/>
      <c r="F56" s="19">
        <f>SUM(F55:F55)</f>
        <v>65.172445999993784</v>
      </c>
      <c r="G56" s="20">
        <f>SUM(G55:G55)</f>
        <v>1.6999999999999999E-3</v>
      </c>
      <c r="H56" s="21"/>
    </row>
    <row r="57" spans="2:8" ht="12.75" customHeight="1" x14ac:dyDescent="0.2">
      <c r="B57" s="22" t="s">
        <v>190</v>
      </c>
      <c r="C57" s="22"/>
      <c r="D57" s="22"/>
      <c r="E57" s="22"/>
      <c r="F57" s="23">
        <f>SUM(F44,F49,F52,F56)</f>
        <v>37797.604332999988</v>
      </c>
      <c r="G57" s="38">
        <f>SUM(G44,G49,G52,G56)</f>
        <v>1</v>
      </c>
      <c r="H57" s="25"/>
    </row>
    <row r="58" spans="2:8" ht="12.75" customHeight="1" x14ac:dyDescent="0.2"/>
    <row r="59" spans="2:8" ht="12.75" customHeight="1" x14ac:dyDescent="0.2">
      <c r="B59" s="1" t="s">
        <v>575</v>
      </c>
      <c r="C59" s="1"/>
      <c r="F59" s="15"/>
    </row>
    <row r="60" spans="2:8" ht="12.75" customHeight="1" x14ac:dyDescent="0.2">
      <c r="B60" s="1" t="s">
        <v>577</v>
      </c>
      <c r="C60" s="1"/>
    </row>
    <row r="61" spans="2:8" ht="12.75" customHeight="1" x14ac:dyDescent="0.2">
      <c r="B61" s="1" t="s">
        <v>579</v>
      </c>
      <c r="C61" s="1"/>
    </row>
    <row r="62" spans="2:8" ht="12.75" customHeight="1" x14ac:dyDescent="0.2">
      <c r="B62" s="1" t="s">
        <v>576</v>
      </c>
      <c r="C62" s="1"/>
    </row>
    <row r="63" spans="2:8" ht="12.75" customHeight="1" x14ac:dyDescent="0.2">
      <c r="B63" s="1"/>
      <c r="C63" s="1"/>
    </row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52.42578125" customWidth="1"/>
    <col min="3" max="3" width="17.7109375" customWidth="1"/>
    <col min="4" max="4" width="22.42578125" customWidth="1"/>
    <col min="5" max="5" width="14.42578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385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27</v>
      </c>
      <c r="C9" t="s">
        <v>28</v>
      </c>
      <c r="D9" t="s">
        <v>22</v>
      </c>
      <c r="E9" s="37">
        <v>17856</v>
      </c>
      <c r="F9" s="15">
        <v>519.07392000000004</v>
      </c>
      <c r="G9" s="16">
        <v>6.0700000000000004E-2</v>
      </c>
      <c r="H9" s="17"/>
    </row>
    <row r="10" spans="1:8" ht="12.75" customHeight="1" x14ac:dyDescent="0.2">
      <c r="A10">
        <v>2</v>
      </c>
      <c r="B10" t="s">
        <v>12</v>
      </c>
      <c r="C10" t="s">
        <v>14</v>
      </c>
      <c r="D10" t="s">
        <v>13</v>
      </c>
      <c r="E10" s="37">
        <v>42713</v>
      </c>
      <c r="F10" s="15">
        <v>444.38605200000001</v>
      </c>
      <c r="G10" s="16">
        <v>5.1900000000000002E-2</v>
      </c>
      <c r="H10" s="17"/>
    </row>
    <row r="11" spans="1:8" ht="12.75" customHeight="1" x14ac:dyDescent="0.2">
      <c r="A11">
        <v>3</v>
      </c>
      <c r="B11" t="s">
        <v>15</v>
      </c>
      <c r="C11" t="s">
        <v>17</v>
      </c>
      <c r="D11" t="s">
        <v>16</v>
      </c>
      <c r="E11" s="37">
        <v>48129</v>
      </c>
      <c r="F11" s="15">
        <v>391.69786699999997</v>
      </c>
      <c r="G11" s="16">
        <v>4.58E-2</v>
      </c>
      <c r="H11" s="17"/>
    </row>
    <row r="12" spans="1:8" ht="12.75" customHeight="1" x14ac:dyDescent="0.2">
      <c r="A12">
        <v>4</v>
      </c>
      <c r="B12" t="s">
        <v>18</v>
      </c>
      <c r="C12" t="s">
        <v>20</v>
      </c>
      <c r="D12" t="s">
        <v>19</v>
      </c>
      <c r="E12" s="37">
        <v>126336</v>
      </c>
      <c r="F12" s="15">
        <v>372.43852800000002</v>
      </c>
      <c r="G12" s="16">
        <v>4.3499999999999997E-2</v>
      </c>
      <c r="H12" s="17"/>
    </row>
    <row r="13" spans="1:8" ht="12.75" customHeight="1" x14ac:dyDescent="0.2">
      <c r="A13">
        <v>5</v>
      </c>
      <c r="B13" t="s">
        <v>31</v>
      </c>
      <c r="C13" t="s">
        <v>33</v>
      </c>
      <c r="D13" t="s">
        <v>13</v>
      </c>
      <c r="E13" s="37">
        <v>15251</v>
      </c>
      <c r="F13" s="15">
        <v>317.35805900000003</v>
      </c>
      <c r="G13" s="16">
        <v>3.7100000000000001E-2</v>
      </c>
      <c r="H13" s="17"/>
    </row>
    <row r="14" spans="1:8" ht="12.75" customHeight="1" x14ac:dyDescent="0.2">
      <c r="A14">
        <v>6</v>
      </c>
      <c r="B14" t="s">
        <v>52</v>
      </c>
      <c r="C14" t="s">
        <v>54</v>
      </c>
      <c r="D14" t="s">
        <v>36</v>
      </c>
      <c r="E14" s="37">
        <v>41208</v>
      </c>
      <c r="F14" s="15">
        <v>312.21241199999997</v>
      </c>
      <c r="G14" s="16">
        <v>3.6499999999999998E-2</v>
      </c>
      <c r="H14" s="17"/>
    </row>
    <row r="15" spans="1:8" ht="12.75" customHeight="1" x14ac:dyDescent="0.2">
      <c r="A15">
        <v>7</v>
      </c>
      <c r="B15" t="s">
        <v>88</v>
      </c>
      <c r="C15" t="s">
        <v>90</v>
      </c>
      <c r="D15" t="s">
        <v>32</v>
      </c>
      <c r="E15" s="37">
        <v>105515</v>
      </c>
      <c r="F15" s="15">
        <v>303.40838300000001</v>
      </c>
      <c r="G15" s="16">
        <v>3.5499999999999997E-2</v>
      </c>
      <c r="H15" s="17"/>
    </row>
    <row r="16" spans="1:8" ht="12.75" customHeight="1" x14ac:dyDescent="0.2">
      <c r="A16">
        <v>8</v>
      </c>
      <c r="B16" t="s">
        <v>21</v>
      </c>
      <c r="C16" t="s">
        <v>23</v>
      </c>
      <c r="D16" t="s">
        <v>22</v>
      </c>
      <c r="E16" s="37">
        <v>40500</v>
      </c>
      <c r="F16" s="15">
        <v>292.97699999999998</v>
      </c>
      <c r="G16" s="16">
        <v>3.4200000000000001E-2</v>
      </c>
      <c r="H16" s="17"/>
    </row>
    <row r="17" spans="1:8" ht="12.75" customHeight="1" x14ac:dyDescent="0.2">
      <c r="A17">
        <v>9</v>
      </c>
      <c r="B17" t="s">
        <v>145</v>
      </c>
      <c r="C17" t="s">
        <v>146</v>
      </c>
      <c r="D17" t="s">
        <v>86</v>
      </c>
      <c r="E17" s="37">
        <v>82099</v>
      </c>
      <c r="F17" s="15">
        <v>286.44341100000003</v>
      </c>
      <c r="G17" s="16">
        <v>3.3500000000000002E-2</v>
      </c>
      <c r="H17" s="17"/>
    </row>
    <row r="18" spans="1:8" ht="12.75" customHeight="1" x14ac:dyDescent="0.2">
      <c r="A18">
        <v>10</v>
      </c>
      <c r="B18" t="s">
        <v>125</v>
      </c>
      <c r="C18" t="s">
        <v>126</v>
      </c>
      <c r="D18" t="s">
        <v>25</v>
      </c>
      <c r="E18" s="37">
        <v>27897</v>
      </c>
      <c r="F18" s="15">
        <v>281.75970000000001</v>
      </c>
      <c r="G18" s="16">
        <v>3.2899999999999999E-2</v>
      </c>
      <c r="H18" s="17"/>
    </row>
    <row r="19" spans="1:8" ht="12.75" customHeight="1" x14ac:dyDescent="0.2">
      <c r="A19">
        <v>11</v>
      </c>
      <c r="B19" t="s">
        <v>260</v>
      </c>
      <c r="C19" t="s">
        <v>261</v>
      </c>
      <c r="D19" t="s">
        <v>45</v>
      </c>
      <c r="E19" s="37">
        <v>6338</v>
      </c>
      <c r="F19" s="15">
        <v>276.18151899999998</v>
      </c>
      <c r="G19" s="16">
        <v>3.2300000000000002E-2</v>
      </c>
      <c r="H19" s="17"/>
    </row>
    <row r="20" spans="1:8" ht="12.75" customHeight="1" x14ac:dyDescent="0.2">
      <c r="A20">
        <v>12</v>
      </c>
      <c r="B20" t="s">
        <v>29</v>
      </c>
      <c r="C20" t="s">
        <v>30</v>
      </c>
      <c r="D20" t="s">
        <v>22</v>
      </c>
      <c r="E20" s="37">
        <v>8957</v>
      </c>
      <c r="F20" s="15">
        <v>251.86636200000001</v>
      </c>
      <c r="G20" s="16">
        <v>2.9399999999999999E-2</v>
      </c>
      <c r="H20" s="17"/>
    </row>
    <row r="21" spans="1:8" ht="12.75" customHeight="1" x14ac:dyDescent="0.2">
      <c r="A21">
        <v>13</v>
      </c>
      <c r="B21" t="s">
        <v>24</v>
      </c>
      <c r="C21" t="s">
        <v>26</v>
      </c>
      <c r="D21" t="s">
        <v>13</v>
      </c>
      <c r="E21" s="37">
        <v>37169</v>
      </c>
      <c r="F21" s="15">
        <v>232.436342</v>
      </c>
      <c r="G21" s="16">
        <v>2.7200000000000002E-2</v>
      </c>
      <c r="H21" s="17"/>
    </row>
    <row r="22" spans="1:8" ht="12.75" customHeight="1" x14ac:dyDescent="0.2">
      <c r="A22">
        <v>14</v>
      </c>
      <c r="B22" t="s">
        <v>262</v>
      </c>
      <c r="C22" t="s">
        <v>263</v>
      </c>
      <c r="D22" t="s">
        <v>48</v>
      </c>
      <c r="E22" s="37">
        <v>778490</v>
      </c>
      <c r="F22" s="15">
        <v>210.58154500000001</v>
      </c>
      <c r="G22" s="16">
        <v>2.46E-2</v>
      </c>
      <c r="H22" s="17"/>
    </row>
    <row r="23" spans="1:8" ht="12.75" customHeight="1" x14ac:dyDescent="0.2">
      <c r="A23">
        <v>15</v>
      </c>
      <c r="B23" t="s">
        <v>264</v>
      </c>
      <c r="C23" t="s">
        <v>265</v>
      </c>
      <c r="D23" t="s">
        <v>13</v>
      </c>
      <c r="E23" s="37">
        <v>42917</v>
      </c>
      <c r="F23" s="15">
        <v>178.36305200000001</v>
      </c>
      <c r="G23" s="16">
        <v>2.0799999999999999E-2</v>
      </c>
      <c r="H23" s="17"/>
    </row>
    <row r="24" spans="1:8" ht="12.75" customHeight="1" x14ac:dyDescent="0.2">
      <c r="A24">
        <v>16</v>
      </c>
      <c r="B24" t="s">
        <v>79</v>
      </c>
      <c r="C24" t="s">
        <v>81</v>
      </c>
      <c r="D24" t="s">
        <v>16</v>
      </c>
      <c r="E24" s="37">
        <v>45946</v>
      </c>
      <c r="F24" s="15">
        <v>170.89614700000001</v>
      </c>
      <c r="G24" s="16">
        <v>0.02</v>
      </c>
      <c r="H24" s="17"/>
    </row>
    <row r="25" spans="1:8" ht="12.75" customHeight="1" x14ac:dyDescent="0.2">
      <c r="A25">
        <v>17</v>
      </c>
      <c r="B25" t="s">
        <v>137</v>
      </c>
      <c r="C25" t="s">
        <v>138</v>
      </c>
      <c r="D25" t="s">
        <v>83</v>
      </c>
      <c r="E25" s="37">
        <v>43773</v>
      </c>
      <c r="F25" s="15">
        <v>118.449738</v>
      </c>
      <c r="G25" s="16">
        <v>1.38E-2</v>
      </c>
      <c r="H25" s="17"/>
    </row>
    <row r="26" spans="1:8" ht="12.75" customHeight="1" x14ac:dyDescent="0.2">
      <c r="A26">
        <v>18</v>
      </c>
      <c r="B26" t="s">
        <v>106</v>
      </c>
      <c r="C26" t="s">
        <v>108</v>
      </c>
      <c r="D26" t="s">
        <v>74</v>
      </c>
      <c r="E26" s="37">
        <v>97331</v>
      </c>
      <c r="F26" s="15">
        <v>114.46125600000001</v>
      </c>
      <c r="G26" s="16">
        <v>1.34E-2</v>
      </c>
      <c r="H26" s="17"/>
    </row>
    <row r="27" spans="1:8" ht="12.75" customHeight="1" x14ac:dyDescent="0.2">
      <c r="A27">
        <v>19</v>
      </c>
      <c r="B27" t="s">
        <v>34</v>
      </c>
      <c r="C27" t="s">
        <v>37</v>
      </c>
      <c r="D27" t="s">
        <v>35</v>
      </c>
      <c r="E27" s="37">
        <v>57336</v>
      </c>
      <c r="F27" s="15">
        <v>112.89458399999999</v>
      </c>
      <c r="G27" s="16">
        <v>1.32E-2</v>
      </c>
      <c r="H27" s="17"/>
    </row>
    <row r="28" spans="1:8" ht="12.75" customHeight="1" x14ac:dyDescent="0.2">
      <c r="A28">
        <v>20</v>
      </c>
      <c r="B28" t="s">
        <v>266</v>
      </c>
      <c r="C28" t="s">
        <v>267</v>
      </c>
      <c r="D28" t="s">
        <v>36</v>
      </c>
      <c r="E28" s="37">
        <v>45093</v>
      </c>
      <c r="F28" s="15">
        <v>104.796132</v>
      </c>
      <c r="G28" s="16">
        <v>1.2199999999999999E-2</v>
      </c>
      <c r="H28" s="17"/>
    </row>
    <row r="29" spans="1:8" ht="12.75" customHeight="1" x14ac:dyDescent="0.2">
      <c r="A29">
        <v>21</v>
      </c>
      <c r="B29" t="s">
        <v>129</v>
      </c>
      <c r="C29" t="s">
        <v>130</v>
      </c>
      <c r="D29" t="s">
        <v>53</v>
      </c>
      <c r="E29" s="37">
        <v>34535</v>
      </c>
      <c r="F29" s="15">
        <v>102.89703299999999</v>
      </c>
      <c r="G29" s="16">
        <v>1.2E-2</v>
      </c>
      <c r="H29" s="17"/>
    </row>
    <row r="30" spans="1:8" ht="12.75" customHeight="1" x14ac:dyDescent="0.2">
      <c r="A30">
        <v>22</v>
      </c>
      <c r="B30" t="s">
        <v>55</v>
      </c>
      <c r="C30" t="s">
        <v>57</v>
      </c>
      <c r="D30" t="s">
        <v>32</v>
      </c>
      <c r="E30" s="37">
        <v>7460</v>
      </c>
      <c r="F30" s="15">
        <v>101.03451</v>
      </c>
      <c r="G30" s="16">
        <v>1.18E-2</v>
      </c>
      <c r="H30" s="17"/>
    </row>
    <row r="31" spans="1:8" ht="12.75" customHeight="1" x14ac:dyDescent="0.2">
      <c r="A31">
        <v>23</v>
      </c>
      <c r="B31" t="s">
        <v>139</v>
      </c>
      <c r="C31" t="s">
        <v>140</v>
      </c>
      <c r="D31" t="s">
        <v>53</v>
      </c>
      <c r="E31" s="37">
        <v>18803</v>
      </c>
      <c r="F31" s="15">
        <v>99.279839999999993</v>
      </c>
      <c r="G31" s="16">
        <v>1.1599999999999999E-2</v>
      </c>
      <c r="H31" s="17"/>
    </row>
    <row r="32" spans="1:8" ht="12.75" customHeight="1" x14ac:dyDescent="0.2">
      <c r="A32">
        <v>24</v>
      </c>
      <c r="B32" t="s">
        <v>109</v>
      </c>
      <c r="C32" t="s">
        <v>111</v>
      </c>
      <c r="D32" t="s">
        <v>77</v>
      </c>
      <c r="E32" s="37">
        <v>9446</v>
      </c>
      <c r="F32" s="15">
        <v>94.880347</v>
      </c>
      <c r="G32" s="16">
        <v>1.11E-2</v>
      </c>
      <c r="H32" s="17"/>
    </row>
    <row r="33" spans="1:8" ht="12.75" customHeight="1" x14ac:dyDescent="0.2">
      <c r="A33">
        <v>25</v>
      </c>
      <c r="B33" t="s">
        <v>196</v>
      </c>
      <c r="C33" t="s">
        <v>198</v>
      </c>
      <c r="D33" t="s">
        <v>197</v>
      </c>
      <c r="E33" s="37">
        <v>4982</v>
      </c>
      <c r="F33" s="15">
        <v>68.143795999999995</v>
      </c>
      <c r="G33" s="16">
        <v>8.0000000000000002E-3</v>
      </c>
      <c r="H33" s="17"/>
    </row>
    <row r="34" spans="1:8" ht="12.75" customHeight="1" x14ac:dyDescent="0.2">
      <c r="A34">
        <v>26</v>
      </c>
      <c r="B34" t="s">
        <v>151</v>
      </c>
      <c r="C34" t="s">
        <v>152</v>
      </c>
      <c r="D34" t="s">
        <v>56</v>
      </c>
      <c r="E34" s="37">
        <v>48541</v>
      </c>
      <c r="F34" s="15">
        <v>66.525441000000001</v>
      </c>
      <c r="G34" s="16">
        <v>7.8000000000000005E-3</v>
      </c>
      <c r="H34" s="17"/>
    </row>
    <row r="35" spans="1:8" ht="12.75" customHeight="1" x14ac:dyDescent="0.2">
      <c r="A35">
        <v>27</v>
      </c>
      <c r="B35" t="s">
        <v>64</v>
      </c>
      <c r="C35" t="s">
        <v>66</v>
      </c>
      <c r="D35" t="s">
        <v>48</v>
      </c>
      <c r="E35" s="37">
        <v>228405</v>
      </c>
      <c r="F35" s="15">
        <v>65.666437999999999</v>
      </c>
      <c r="G35" s="16">
        <v>7.7000000000000002E-3</v>
      </c>
      <c r="H35" s="17"/>
    </row>
    <row r="36" spans="1:8" ht="12.75" customHeight="1" x14ac:dyDescent="0.2">
      <c r="A36">
        <v>28</v>
      </c>
      <c r="B36" t="s">
        <v>121</v>
      </c>
      <c r="C36" t="s">
        <v>122</v>
      </c>
      <c r="D36" t="s">
        <v>36</v>
      </c>
      <c r="E36" s="37">
        <v>32538</v>
      </c>
      <c r="F36" s="15">
        <v>65.547801000000007</v>
      </c>
      <c r="G36" s="16">
        <v>7.7000000000000002E-3</v>
      </c>
      <c r="H36" s="17"/>
    </row>
    <row r="37" spans="1:8" ht="12.75" customHeight="1" x14ac:dyDescent="0.2">
      <c r="A37">
        <v>29</v>
      </c>
      <c r="B37" t="s">
        <v>161</v>
      </c>
      <c r="C37" t="s">
        <v>162</v>
      </c>
      <c r="D37" t="s">
        <v>42</v>
      </c>
      <c r="E37" s="37">
        <v>13032</v>
      </c>
      <c r="F37" s="15">
        <v>53.568035999999999</v>
      </c>
      <c r="G37" s="16">
        <v>6.3E-3</v>
      </c>
      <c r="H37" s="17"/>
    </row>
    <row r="38" spans="1:8" ht="12.75" customHeight="1" x14ac:dyDescent="0.2">
      <c r="A38">
        <v>30</v>
      </c>
      <c r="B38" t="s">
        <v>268</v>
      </c>
      <c r="C38" t="s">
        <v>269</v>
      </c>
      <c r="D38" t="s">
        <v>16</v>
      </c>
      <c r="E38" s="37">
        <v>16900</v>
      </c>
      <c r="F38" s="15">
        <v>49.466299999999997</v>
      </c>
      <c r="G38" s="16">
        <v>5.7999999999999996E-3</v>
      </c>
      <c r="H38" s="17"/>
    </row>
    <row r="39" spans="1:8" ht="12.75" customHeight="1" x14ac:dyDescent="0.2">
      <c r="A39">
        <v>31</v>
      </c>
      <c r="B39" t="s">
        <v>217</v>
      </c>
      <c r="C39" t="s">
        <v>218</v>
      </c>
      <c r="D39" t="s">
        <v>25</v>
      </c>
      <c r="E39" s="37">
        <v>2435</v>
      </c>
      <c r="F39" s="15">
        <v>42.745207999999998</v>
      </c>
      <c r="G39" s="16">
        <v>5.0000000000000001E-3</v>
      </c>
      <c r="H39" s="17"/>
    </row>
    <row r="40" spans="1:8" ht="12.75" customHeight="1" x14ac:dyDescent="0.2">
      <c r="A40">
        <v>32</v>
      </c>
      <c r="B40" t="s">
        <v>270</v>
      </c>
      <c r="C40" t="s">
        <v>271</v>
      </c>
      <c r="D40" t="s">
        <v>13</v>
      </c>
      <c r="E40" s="37">
        <v>8311</v>
      </c>
      <c r="F40" s="15">
        <v>39.227919999999997</v>
      </c>
      <c r="G40" s="16">
        <v>4.5999999999999999E-3</v>
      </c>
      <c r="H40" s="17"/>
    </row>
    <row r="41" spans="1:8" ht="12.75" customHeight="1" x14ac:dyDescent="0.2">
      <c r="A41">
        <v>33</v>
      </c>
      <c r="B41" t="s">
        <v>205</v>
      </c>
      <c r="C41" t="s">
        <v>206</v>
      </c>
      <c r="D41" t="s">
        <v>74</v>
      </c>
      <c r="E41" s="37">
        <v>11691</v>
      </c>
      <c r="F41" s="15">
        <v>37.750239000000001</v>
      </c>
      <c r="G41" s="16">
        <v>4.4000000000000003E-3</v>
      </c>
      <c r="H41" s="17"/>
    </row>
    <row r="42" spans="1:8" ht="12.75" customHeight="1" x14ac:dyDescent="0.2">
      <c r="A42">
        <v>34</v>
      </c>
      <c r="B42" t="s">
        <v>272</v>
      </c>
      <c r="C42" t="s">
        <v>273</v>
      </c>
      <c r="D42" t="s">
        <v>16</v>
      </c>
      <c r="E42" s="37">
        <v>7920</v>
      </c>
      <c r="F42" s="15">
        <v>22.9482</v>
      </c>
      <c r="G42" s="16">
        <v>2.7000000000000001E-3</v>
      </c>
      <c r="H42" s="17"/>
    </row>
    <row r="43" spans="1:8" ht="12.75" customHeight="1" x14ac:dyDescent="0.2">
      <c r="B43" s="18" t="s">
        <v>183</v>
      </c>
      <c r="C43" s="18"/>
      <c r="D43" s="18"/>
      <c r="E43" s="18"/>
      <c r="F43" s="19">
        <f>SUM(F9:F42)</f>
        <v>6202.363118000002</v>
      </c>
      <c r="G43" s="20">
        <f>SUM(G9:G42)</f>
        <v>0.72500000000000009</v>
      </c>
      <c r="H43" s="21"/>
    </row>
    <row r="44" spans="1:8" ht="12.75" customHeight="1" x14ac:dyDescent="0.2">
      <c r="F44" s="15"/>
      <c r="G44" s="16"/>
      <c r="H44" s="17"/>
    </row>
    <row r="45" spans="1:8" ht="12.75" customHeight="1" x14ac:dyDescent="0.2">
      <c r="B45" s="1" t="s">
        <v>184</v>
      </c>
      <c r="C45" s="1"/>
      <c r="F45" s="15"/>
      <c r="G45" s="16"/>
      <c r="H45" s="17"/>
    </row>
    <row r="46" spans="1:8" ht="12.75" customHeight="1" x14ac:dyDescent="0.2">
      <c r="B46" s="1" t="s">
        <v>388</v>
      </c>
      <c r="C46" s="1"/>
      <c r="F46" s="15"/>
      <c r="G46" s="16"/>
      <c r="H46" s="17"/>
    </row>
    <row r="47" spans="1:8" ht="12.75" customHeight="1" x14ac:dyDescent="0.2">
      <c r="A47">
        <v>35</v>
      </c>
      <c r="B47" t="s">
        <v>389</v>
      </c>
      <c r="C47" t="s">
        <v>390</v>
      </c>
      <c r="D47" t="s">
        <v>386</v>
      </c>
      <c r="E47" s="37">
        <v>1000</v>
      </c>
      <c r="F47" s="15">
        <v>999.11900000000003</v>
      </c>
      <c r="G47" s="16">
        <v>0.1168</v>
      </c>
      <c r="H47" s="17">
        <v>41338</v>
      </c>
    </row>
    <row r="48" spans="1:8" ht="12.75" customHeight="1" x14ac:dyDescent="0.2">
      <c r="B48" s="18" t="s">
        <v>183</v>
      </c>
      <c r="C48" s="18"/>
      <c r="D48" s="18"/>
      <c r="E48" s="18"/>
      <c r="F48" s="19">
        <f>SUM(F47:F47)</f>
        <v>999.11900000000003</v>
      </c>
      <c r="G48" s="20">
        <f>SUM(G47:G47)</f>
        <v>0.1168</v>
      </c>
      <c r="H48" s="21"/>
    </row>
    <row r="49" spans="1:8" ht="12.75" customHeight="1" x14ac:dyDescent="0.2">
      <c r="F49" s="15"/>
      <c r="G49" s="16"/>
      <c r="H49" s="17"/>
    </row>
    <row r="50" spans="1:8" ht="12.75" customHeight="1" x14ac:dyDescent="0.2">
      <c r="B50" s="1" t="s">
        <v>391</v>
      </c>
      <c r="C50" s="1"/>
      <c r="F50" s="15"/>
      <c r="G50" s="16"/>
      <c r="H50" s="17"/>
    </row>
    <row r="51" spans="1:8" ht="12.75" customHeight="1" x14ac:dyDescent="0.2">
      <c r="A51">
        <v>36</v>
      </c>
      <c r="B51" t="s">
        <v>392</v>
      </c>
      <c r="C51" t="s">
        <v>393</v>
      </c>
      <c r="D51" t="s">
        <v>387</v>
      </c>
      <c r="E51">
        <v>100</v>
      </c>
      <c r="F51" s="15">
        <v>491.88049999999998</v>
      </c>
      <c r="G51" s="16">
        <v>5.7500000000000002E-2</v>
      </c>
      <c r="H51" s="17">
        <v>41393</v>
      </c>
    </row>
    <row r="52" spans="1:8" ht="12.75" customHeight="1" x14ac:dyDescent="0.2">
      <c r="A52">
        <v>37</v>
      </c>
      <c r="B52" t="s">
        <v>394</v>
      </c>
      <c r="C52" t="s">
        <v>395</v>
      </c>
      <c r="D52" t="s">
        <v>386</v>
      </c>
      <c r="E52">
        <v>2</v>
      </c>
      <c r="F52" s="15">
        <v>9.9374500000000001</v>
      </c>
      <c r="G52" s="16">
        <v>1.1999999999999999E-3</v>
      </c>
      <c r="H52" s="17">
        <v>41362</v>
      </c>
    </row>
    <row r="53" spans="1:8" ht="12.75" customHeight="1" x14ac:dyDescent="0.2">
      <c r="B53" s="18" t="s">
        <v>183</v>
      </c>
      <c r="C53" s="18"/>
      <c r="D53" s="18"/>
      <c r="E53" s="18"/>
      <c r="F53" s="19">
        <f>SUM(F51:F52)</f>
        <v>501.81795</v>
      </c>
      <c r="G53" s="20">
        <f>SUM(G51:G52)</f>
        <v>5.8700000000000002E-2</v>
      </c>
      <c r="H53" s="21"/>
    </row>
    <row r="54" spans="1:8" ht="12.75" customHeight="1" x14ac:dyDescent="0.2">
      <c r="F54" s="15"/>
      <c r="G54" s="16"/>
      <c r="H54" s="17"/>
    </row>
    <row r="55" spans="1:8" ht="12.75" customHeight="1" x14ac:dyDescent="0.2">
      <c r="B55" s="1" t="s">
        <v>185</v>
      </c>
      <c r="C55" s="1"/>
      <c r="F55" s="15"/>
      <c r="G55" s="16"/>
      <c r="H55" s="17"/>
    </row>
    <row r="56" spans="1:8" ht="12.75" customHeight="1" x14ac:dyDescent="0.2">
      <c r="B56" s="1" t="s">
        <v>572</v>
      </c>
      <c r="C56" s="1"/>
      <c r="F56" s="15"/>
      <c r="G56" s="16"/>
      <c r="H56" s="17"/>
    </row>
    <row r="57" spans="1:8" ht="12.75" customHeight="1" x14ac:dyDescent="0.2">
      <c r="A57">
        <v>38</v>
      </c>
      <c r="B57" t="s">
        <v>396</v>
      </c>
      <c r="C57" t="s">
        <v>397</v>
      </c>
      <c r="D57" t="s">
        <v>95</v>
      </c>
      <c r="E57">
        <v>27</v>
      </c>
      <c r="F57" s="15">
        <v>289.94463000000002</v>
      </c>
      <c r="G57" s="16">
        <v>3.39E-2</v>
      </c>
      <c r="H57" s="17">
        <v>42185</v>
      </c>
    </row>
    <row r="58" spans="1:8" ht="12.75" customHeight="1" x14ac:dyDescent="0.2">
      <c r="B58" s="18" t="s">
        <v>183</v>
      </c>
      <c r="C58" s="18"/>
      <c r="D58" s="18"/>
      <c r="E58" s="18"/>
      <c r="F58" s="19">
        <f>SUM(F57:F57)</f>
        <v>289.94463000000002</v>
      </c>
      <c r="G58" s="20">
        <f>SUM(G57:G57)</f>
        <v>3.39E-2</v>
      </c>
      <c r="H58" s="21"/>
    </row>
    <row r="59" spans="1:8" ht="12.75" customHeight="1" x14ac:dyDescent="0.2">
      <c r="F59" s="15"/>
      <c r="G59" s="16"/>
      <c r="H59" s="17"/>
    </row>
    <row r="60" spans="1:8" ht="12.75" customHeight="1" x14ac:dyDescent="0.2">
      <c r="B60" s="1" t="s">
        <v>554</v>
      </c>
      <c r="C60" s="1"/>
      <c r="F60" s="15">
        <v>655.42642999999998</v>
      </c>
      <c r="G60" s="16">
        <v>7.6600000000000001E-2</v>
      </c>
      <c r="H60" s="17"/>
    </row>
    <row r="61" spans="1:8" ht="12.75" customHeight="1" x14ac:dyDescent="0.2">
      <c r="B61" s="18" t="s">
        <v>183</v>
      </c>
      <c r="C61" s="18"/>
      <c r="D61" s="18"/>
      <c r="E61" s="18"/>
      <c r="F61" s="19">
        <f>SUM(F60:F60)</f>
        <v>655.42642999999998</v>
      </c>
      <c r="G61" s="20">
        <f>SUM(G60:G60)</f>
        <v>7.6600000000000001E-2</v>
      </c>
      <c r="H61" s="21"/>
    </row>
    <row r="62" spans="1:8" ht="12.75" customHeight="1" x14ac:dyDescent="0.2">
      <c r="F62" s="15"/>
      <c r="G62" s="16"/>
      <c r="H62" s="17"/>
    </row>
    <row r="63" spans="1:8" ht="12.75" customHeight="1" x14ac:dyDescent="0.2">
      <c r="B63" s="1" t="s">
        <v>188</v>
      </c>
      <c r="C63" s="1"/>
      <c r="F63" s="15"/>
      <c r="G63" s="16"/>
      <c r="H63" s="17"/>
    </row>
    <row r="64" spans="1:8" ht="12.75" customHeight="1" x14ac:dyDescent="0.2">
      <c r="B64" s="1" t="s">
        <v>189</v>
      </c>
      <c r="C64" s="1"/>
      <c r="F64" s="15">
        <v>-93.052075000001082</v>
      </c>
      <c r="G64" s="16">
        <v>-1.0999999999999999E-2</v>
      </c>
      <c r="H64" s="17"/>
    </row>
    <row r="65" spans="2:8" ht="12.75" customHeight="1" x14ac:dyDescent="0.2">
      <c r="B65" s="18" t="s">
        <v>183</v>
      </c>
      <c r="C65" s="18"/>
      <c r="D65" s="18"/>
      <c r="E65" s="18"/>
      <c r="F65" s="19">
        <f>SUM(F64:F64)</f>
        <v>-93.052075000001082</v>
      </c>
      <c r="G65" s="20">
        <f>SUM(G64:G64)</f>
        <v>-1.0999999999999999E-2</v>
      </c>
      <c r="H65" s="21"/>
    </row>
    <row r="66" spans="2:8" ht="12.75" customHeight="1" x14ac:dyDescent="0.2">
      <c r="B66" s="22" t="s">
        <v>190</v>
      </c>
      <c r="C66" s="22"/>
      <c r="D66" s="22"/>
      <c r="E66" s="22"/>
      <c r="F66" s="23">
        <f>SUM(F43,F48,F53,F58,F61,F65)</f>
        <v>8555.6190530000003</v>
      </c>
      <c r="G66" s="38">
        <f>SUM(G43,G48,G53,G58,G61,G65)</f>
        <v>1.0000000000000002</v>
      </c>
      <c r="H66" s="25"/>
    </row>
    <row r="67" spans="2:8" ht="12.75" customHeight="1" x14ac:dyDescent="0.2"/>
    <row r="68" spans="2:8" ht="12.75" customHeight="1" x14ac:dyDescent="0.2">
      <c r="B68" s="1" t="s">
        <v>191</v>
      </c>
      <c r="C68" s="1"/>
      <c r="F68" s="15"/>
    </row>
    <row r="69" spans="2:8" ht="12.75" customHeight="1" x14ac:dyDescent="0.2">
      <c r="B69" s="1" t="s">
        <v>575</v>
      </c>
      <c r="C69" s="1"/>
    </row>
    <row r="70" spans="2:8" ht="12.75" customHeight="1" x14ac:dyDescent="0.2">
      <c r="B70" s="1"/>
      <c r="C70" s="1"/>
    </row>
    <row r="71" spans="2:8" ht="12.75" customHeight="1" x14ac:dyDescent="0.2">
      <c r="B71" s="1"/>
      <c r="C71" s="1"/>
    </row>
    <row r="72" spans="2:8" ht="12.75" customHeight="1" x14ac:dyDescent="0.2">
      <c r="B72" s="1"/>
      <c r="C72" s="1"/>
    </row>
    <row r="73" spans="2:8" ht="12.75" customHeight="1" x14ac:dyDescent="0.2"/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7.7109375" customWidth="1"/>
    <col min="4" max="4" width="22.42578125" customWidth="1"/>
    <col min="5" max="5" width="14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398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37">
        <v>122256</v>
      </c>
      <c r="F9" s="15">
        <v>1271.9514240000001</v>
      </c>
      <c r="G9" s="16">
        <v>6.2199999999999998E-2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37">
        <v>129340</v>
      </c>
      <c r="F10" s="15">
        <v>1052.6335899999999</v>
      </c>
      <c r="G10" s="16">
        <v>5.1399999999999994E-2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37">
        <v>326494</v>
      </c>
      <c r="F11" s="15">
        <v>962.50431200000003</v>
      </c>
      <c r="G11" s="16">
        <v>4.7E-2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37">
        <v>104644</v>
      </c>
      <c r="F12" s="15">
        <v>756.99469599999998</v>
      </c>
      <c r="G12" s="16">
        <v>3.7000000000000005E-2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13</v>
      </c>
      <c r="E13" s="37">
        <v>115000</v>
      </c>
      <c r="F13" s="15">
        <v>719.15250000000003</v>
      </c>
      <c r="G13" s="16">
        <v>3.5099999999999999E-2</v>
      </c>
      <c r="H13" s="17"/>
    </row>
    <row r="14" spans="1:8" ht="12.75" customHeight="1" x14ac:dyDescent="0.2">
      <c r="A14">
        <v>6</v>
      </c>
      <c r="B14" t="s">
        <v>27</v>
      </c>
      <c r="C14" t="s">
        <v>28</v>
      </c>
      <c r="D14" t="s">
        <v>22</v>
      </c>
      <c r="E14" s="37">
        <v>22439</v>
      </c>
      <c r="F14" s="15">
        <v>652.30173000000002</v>
      </c>
      <c r="G14" s="16">
        <v>3.1899999999999998E-2</v>
      </c>
      <c r="H14" s="17"/>
    </row>
    <row r="15" spans="1:8" ht="12.75" customHeight="1" x14ac:dyDescent="0.2">
      <c r="A15">
        <v>7</v>
      </c>
      <c r="B15" t="s">
        <v>29</v>
      </c>
      <c r="C15" t="s">
        <v>30</v>
      </c>
      <c r="D15" t="s">
        <v>22</v>
      </c>
      <c r="E15" s="37">
        <v>20920</v>
      </c>
      <c r="F15" s="15">
        <v>588.25994000000003</v>
      </c>
      <c r="G15" s="16">
        <v>2.8799999999999999E-2</v>
      </c>
      <c r="H15" s="17"/>
    </row>
    <row r="16" spans="1:8" ht="12.75" customHeight="1" x14ac:dyDescent="0.2">
      <c r="A16">
        <v>8</v>
      </c>
      <c r="B16" t="s">
        <v>31</v>
      </c>
      <c r="C16" t="s">
        <v>33</v>
      </c>
      <c r="D16" t="s">
        <v>13</v>
      </c>
      <c r="E16" s="37">
        <v>22830</v>
      </c>
      <c r="F16" s="15">
        <v>475.06947000000002</v>
      </c>
      <c r="G16" s="16">
        <v>2.3199999999999998E-2</v>
      </c>
      <c r="H16" s="17"/>
    </row>
    <row r="17" spans="1:8" ht="12.75" customHeight="1" x14ac:dyDescent="0.2">
      <c r="A17">
        <v>9</v>
      </c>
      <c r="B17" t="s">
        <v>34</v>
      </c>
      <c r="C17" t="s">
        <v>37</v>
      </c>
      <c r="D17" t="s">
        <v>35</v>
      </c>
      <c r="E17" s="37">
        <v>223039</v>
      </c>
      <c r="F17" s="15">
        <v>439.163791</v>
      </c>
      <c r="G17" s="16">
        <v>2.1499999999999998E-2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39</v>
      </c>
      <c r="E18" s="37">
        <v>67693</v>
      </c>
      <c r="F18" s="15">
        <v>431.813647</v>
      </c>
      <c r="G18" s="16">
        <v>2.1099999999999997E-2</v>
      </c>
      <c r="H18" s="17"/>
    </row>
    <row r="19" spans="1:8" ht="12.75" customHeight="1" x14ac:dyDescent="0.2">
      <c r="A19">
        <v>11</v>
      </c>
      <c r="B19" t="s">
        <v>41</v>
      </c>
      <c r="C19" t="s">
        <v>43</v>
      </c>
      <c r="D19" t="s">
        <v>25</v>
      </c>
      <c r="E19" s="37">
        <v>73600</v>
      </c>
      <c r="F19" s="15">
        <v>430.52319999999997</v>
      </c>
      <c r="G19" s="16">
        <v>2.1000000000000001E-2</v>
      </c>
      <c r="H19" s="17"/>
    </row>
    <row r="20" spans="1:8" ht="12.75" customHeight="1" x14ac:dyDescent="0.2">
      <c r="A20">
        <v>12</v>
      </c>
      <c r="B20" t="s">
        <v>44</v>
      </c>
      <c r="C20" t="s">
        <v>46</v>
      </c>
      <c r="D20" t="s">
        <v>39</v>
      </c>
      <c r="E20" s="37">
        <v>157571</v>
      </c>
      <c r="F20" s="15">
        <v>411.10273899999999</v>
      </c>
      <c r="G20" s="16">
        <v>2.0099999999999996E-2</v>
      </c>
      <c r="H20" s="17"/>
    </row>
    <row r="21" spans="1:8" ht="12.75" customHeight="1" x14ac:dyDescent="0.2">
      <c r="A21">
        <v>13</v>
      </c>
      <c r="B21" t="s">
        <v>47</v>
      </c>
      <c r="C21" t="s">
        <v>49</v>
      </c>
      <c r="D21" t="s">
        <v>13</v>
      </c>
      <c r="E21" s="37">
        <v>82082</v>
      </c>
      <c r="F21" s="15">
        <v>404.86946499999999</v>
      </c>
      <c r="G21" s="16">
        <v>1.9799999999999998E-2</v>
      </c>
      <c r="H21" s="17"/>
    </row>
    <row r="22" spans="1:8" ht="12.75" customHeight="1" x14ac:dyDescent="0.2">
      <c r="A22">
        <v>14</v>
      </c>
      <c r="B22" t="s">
        <v>50</v>
      </c>
      <c r="C22" t="s">
        <v>51</v>
      </c>
      <c r="D22" t="s">
        <v>32</v>
      </c>
      <c r="E22" s="37">
        <v>254691</v>
      </c>
      <c r="F22" s="15">
        <v>404.70399900000001</v>
      </c>
      <c r="G22" s="16">
        <v>1.9799999999999998E-2</v>
      </c>
      <c r="H22" s="17"/>
    </row>
    <row r="23" spans="1:8" ht="12.75" customHeight="1" x14ac:dyDescent="0.2">
      <c r="A23">
        <v>15</v>
      </c>
      <c r="B23" t="s">
        <v>52</v>
      </c>
      <c r="C23" t="s">
        <v>54</v>
      </c>
      <c r="D23" t="s">
        <v>36</v>
      </c>
      <c r="E23" s="37">
        <v>52115</v>
      </c>
      <c r="F23" s="15">
        <v>394.84929799999998</v>
      </c>
      <c r="G23" s="16">
        <v>1.9299999999999998E-2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32</v>
      </c>
      <c r="E24" s="37">
        <v>28744</v>
      </c>
      <c r="F24" s="15">
        <v>389.29436399999997</v>
      </c>
      <c r="G24" s="16">
        <v>1.9E-2</v>
      </c>
      <c r="H24" s="17"/>
    </row>
    <row r="25" spans="1:8" ht="12.75" customHeight="1" x14ac:dyDescent="0.2">
      <c r="A25">
        <v>17</v>
      </c>
      <c r="B25" t="s">
        <v>64</v>
      </c>
      <c r="C25" t="s">
        <v>66</v>
      </c>
      <c r="D25" t="s">
        <v>48</v>
      </c>
      <c r="E25" s="37">
        <v>1062411</v>
      </c>
      <c r="F25" s="15">
        <v>305.44316300000003</v>
      </c>
      <c r="G25" s="16">
        <v>1.49E-2</v>
      </c>
      <c r="H25" s="17"/>
    </row>
    <row r="26" spans="1:8" ht="12.75" customHeight="1" x14ac:dyDescent="0.2">
      <c r="A26">
        <v>18</v>
      </c>
      <c r="B26" t="s">
        <v>67</v>
      </c>
      <c r="C26" t="s">
        <v>69</v>
      </c>
      <c r="D26" t="s">
        <v>62</v>
      </c>
      <c r="E26" s="37">
        <v>503521</v>
      </c>
      <c r="F26" s="15">
        <v>301.60907900000001</v>
      </c>
      <c r="G26" s="16">
        <v>1.47E-2</v>
      </c>
      <c r="H26" s="17"/>
    </row>
    <row r="27" spans="1:8" ht="12.75" customHeight="1" x14ac:dyDescent="0.2">
      <c r="A27">
        <v>19</v>
      </c>
      <c r="B27" t="s">
        <v>61</v>
      </c>
      <c r="C27" t="s">
        <v>63</v>
      </c>
      <c r="D27" t="s">
        <v>59</v>
      </c>
      <c r="E27" s="37">
        <v>173572</v>
      </c>
      <c r="F27" s="15">
        <v>298.10991000000001</v>
      </c>
      <c r="G27" s="16">
        <v>1.46E-2</v>
      </c>
      <c r="H27" s="17"/>
    </row>
    <row r="28" spans="1:8" ht="12.75" customHeight="1" x14ac:dyDescent="0.2">
      <c r="A28">
        <v>20</v>
      </c>
      <c r="B28" t="s">
        <v>70</v>
      </c>
      <c r="C28" t="s">
        <v>72</v>
      </c>
      <c r="D28" t="s">
        <v>25</v>
      </c>
      <c r="E28" s="37">
        <v>180288</v>
      </c>
      <c r="F28" s="15">
        <v>290.083392</v>
      </c>
      <c r="G28" s="16">
        <v>1.4199999999999999E-2</v>
      </c>
      <c r="H28" s="17"/>
    </row>
    <row r="29" spans="1:8" ht="12.75" customHeight="1" x14ac:dyDescent="0.2">
      <c r="A29">
        <v>21</v>
      </c>
      <c r="B29" t="s">
        <v>58</v>
      </c>
      <c r="C29" t="s">
        <v>60</v>
      </c>
      <c r="D29" t="s">
        <v>36</v>
      </c>
      <c r="E29" s="37">
        <v>182000</v>
      </c>
      <c r="F29" s="15">
        <v>271.726</v>
      </c>
      <c r="G29" s="16">
        <v>1.3300000000000001E-2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45</v>
      </c>
      <c r="E30" s="37">
        <v>84521</v>
      </c>
      <c r="F30" s="15">
        <v>268.81904100000003</v>
      </c>
      <c r="G30" s="16">
        <v>1.3100000000000001E-2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13</v>
      </c>
      <c r="E31" s="37">
        <v>49087</v>
      </c>
      <c r="F31" s="15">
        <v>262.836342</v>
      </c>
      <c r="G31" s="16">
        <v>1.2800000000000001E-2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16</v>
      </c>
      <c r="E32" s="37">
        <v>68486</v>
      </c>
      <c r="F32" s="15">
        <v>254.733677</v>
      </c>
      <c r="G32" s="16">
        <v>1.2500000000000001E-2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48</v>
      </c>
      <c r="E33" s="37">
        <v>2464867</v>
      </c>
      <c r="F33" s="15">
        <v>248.95156700000001</v>
      </c>
      <c r="G33" s="16">
        <v>1.2199999999999999E-2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25</v>
      </c>
      <c r="E34" s="37">
        <v>48888</v>
      </c>
      <c r="F34" s="15">
        <v>242.50892400000001</v>
      </c>
      <c r="G34" s="16">
        <v>1.1899999999999999E-2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32</v>
      </c>
      <c r="E35" s="37">
        <v>83668</v>
      </c>
      <c r="F35" s="15">
        <v>240.587334</v>
      </c>
      <c r="G35" s="16">
        <v>1.18E-2</v>
      </c>
      <c r="H35" s="17"/>
    </row>
    <row r="36" spans="1:8" ht="12.75" customHeight="1" x14ac:dyDescent="0.2">
      <c r="A36">
        <v>28</v>
      </c>
      <c r="B36" t="s">
        <v>91</v>
      </c>
      <c r="C36" t="s">
        <v>93</v>
      </c>
      <c r="D36" t="s">
        <v>65</v>
      </c>
      <c r="E36" s="37">
        <v>73421</v>
      </c>
      <c r="F36" s="15">
        <v>228.449442</v>
      </c>
      <c r="G36" s="16">
        <v>1.1200000000000002E-2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42</v>
      </c>
      <c r="E37" s="37">
        <v>104514</v>
      </c>
      <c r="F37" s="15">
        <v>227.84052</v>
      </c>
      <c r="G37" s="16">
        <v>1.11E-2</v>
      </c>
      <c r="H37" s="17"/>
    </row>
    <row r="38" spans="1:8" ht="12.75" customHeight="1" x14ac:dyDescent="0.2">
      <c r="A38">
        <v>30</v>
      </c>
      <c r="B38" t="s">
        <v>97</v>
      </c>
      <c r="C38" t="s">
        <v>99</v>
      </c>
      <c r="D38" t="s">
        <v>19</v>
      </c>
      <c r="E38" s="37">
        <v>12359</v>
      </c>
      <c r="F38" s="15">
        <v>227.417959</v>
      </c>
      <c r="G38" s="16">
        <v>1.11E-2</v>
      </c>
      <c r="H38" s="17"/>
    </row>
    <row r="39" spans="1:8" ht="12.75" customHeight="1" x14ac:dyDescent="0.2">
      <c r="A39">
        <v>31</v>
      </c>
      <c r="B39" t="s">
        <v>100</v>
      </c>
      <c r="C39" t="s">
        <v>102</v>
      </c>
      <c r="D39" t="s">
        <v>68</v>
      </c>
      <c r="E39" s="37">
        <v>239409</v>
      </c>
      <c r="F39" s="15">
        <v>224.924756</v>
      </c>
      <c r="G39" s="16">
        <v>1.1000000000000001E-2</v>
      </c>
      <c r="H39" s="17"/>
    </row>
    <row r="40" spans="1:8" ht="12.75" customHeight="1" x14ac:dyDescent="0.2">
      <c r="A40">
        <v>32</v>
      </c>
      <c r="B40" t="s">
        <v>106</v>
      </c>
      <c r="C40" t="s">
        <v>108</v>
      </c>
      <c r="D40" t="s">
        <v>74</v>
      </c>
      <c r="E40" s="37">
        <v>190315</v>
      </c>
      <c r="F40" s="15">
        <v>223.81044</v>
      </c>
      <c r="G40" s="16">
        <v>1.09E-2</v>
      </c>
      <c r="H40" s="17"/>
    </row>
    <row r="41" spans="1:8" ht="12.75" customHeight="1" x14ac:dyDescent="0.2">
      <c r="A41">
        <v>33</v>
      </c>
      <c r="B41" t="s">
        <v>109</v>
      </c>
      <c r="C41" t="s">
        <v>111</v>
      </c>
      <c r="D41" t="s">
        <v>77</v>
      </c>
      <c r="E41" s="37">
        <v>22214</v>
      </c>
      <c r="F41" s="15">
        <v>223.128523</v>
      </c>
      <c r="G41" s="16">
        <v>1.09E-2</v>
      </c>
      <c r="H41" s="17"/>
    </row>
    <row r="42" spans="1:8" ht="12.75" customHeight="1" x14ac:dyDescent="0.2">
      <c r="A42">
        <v>34</v>
      </c>
      <c r="B42" t="s">
        <v>103</v>
      </c>
      <c r="C42" t="s">
        <v>105</v>
      </c>
      <c r="D42" t="s">
        <v>71</v>
      </c>
      <c r="E42" s="37">
        <v>395455</v>
      </c>
      <c r="F42" s="15">
        <v>220.070708</v>
      </c>
      <c r="G42" s="16">
        <v>1.0800000000000001E-2</v>
      </c>
      <c r="H42" s="17"/>
    </row>
    <row r="43" spans="1:8" ht="12.75" customHeight="1" x14ac:dyDescent="0.2">
      <c r="A43">
        <v>35</v>
      </c>
      <c r="B43" t="s">
        <v>112</v>
      </c>
      <c r="C43" t="s">
        <v>114</v>
      </c>
      <c r="D43" t="s">
        <v>13</v>
      </c>
      <c r="E43" s="37">
        <v>16098</v>
      </c>
      <c r="F43" s="15">
        <v>216.38126700000001</v>
      </c>
      <c r="G43" s="16">
        <v>1.06E-2</v>
      </c>
      <c r="H43" s="17"/>
    </row>
    <row r="44" spans="1:8" ht="12.75" customHeight="1" x14ac:dyDescent="0.2">
      <c r="A44">
        <v>36</v>
      </c>
      <c r="B44" t="s">
        <v>117</v>
      </c>
      <c r="C44" t="s">
        <v>118</v>
      </c>
      <c r="D44" t="s">
        <v>13</v>
      </c>
      <c r="E44" s="37">
        <v>30679</v>
      </c>
      <c r="F44" s="15">
        <v>213.418464</v>
      </c>
      <c r="G44" s="16">
        <v>1.04E-2</v>
      </c>
      <c r="H44" s="17"/>
    </row>
    <row r="45" spans="1:8" ht="12.75" customHeight="1" x14ac:dyDescent="0.2">
      <c r="A45">
        <v>37</v>
      </c>
      <c r="B45" t="s">
        <v>115</v>
      </c>
      <c r="C45" t="s">
        <v>116</v>
      </c>
      <c r="D45" t="s">
        <v>13</v>
      </c>
      <c r="E45" s="37">
        <v>99950</v>
      </c>
      <c r="F45" s="15">
        <v>212.09389999999999</v>
      </c>
      <c r="G45" s="16">
        <v>1.04E-2</v>
      </c>
      <c r="H45" s="17"/>
    </row>
    <row r="46" spans="1:8" ht="12.75" customHeight="1" x14ac:dyDescent="0.2">
      <c r="A46">
        <v>38</v>
      </c>
      <c r="B46" t="s">
        <v>119</v>
      </c>
      <c r="C46" t="s">
        <v>120</v>
      </c>
      <c r="D46" t="s">
        <v>22</v>
      </c>
      <c r="E46" s="37">
        <v>79000</v>
      </c>
      <c r="F46" s="15">
        <v>208.67850000000001</v>
      </c>
      <c r="G46" s="16">
        <v>1.0200000000000001E-2</v>
      </c>
      <c r="H46" s="17"/>
    </row>
    <row r="47" spans="1:8" ht="12.75" customHeight="1" x14ac:dyDescent="0.2">
      <c r="A47">
        <v>39</v>
      </c>
      <c r="B47" t="s">
        <v>125</v>
      </c>
      <c r="C47" t="s">
        <v>126</v>
      </c>
      <c r="D47" t="s">
        <v>25</v>
      </c>
      <c r="E47" s="37">
        <v>20560</v>
      </c>
      <c r="F47" s="15">
        <v>207.65600000000001</v>
      </c>
      <c r="G47" s="16">
        <v>1.01E-2</v>
      </c>
      <c r="H47" s="17"/>
    </row>
    <row r="48" spans="1:8" ht="12.75" customHeight="1" x14ac:dyDescent="0.2">
      <c r="A48">
        <v>40</v>
      </c>
      <c r="B48" t="s">
        <v>121</v>
      </c>
      <c r="C48" t="s">
        <v>122</v>
      </c>
      <c r="D48" t="s">
        <v>36</v>
      </c>
      <c r="E48" s="37">
        <v>102733</v>
      </c>
      <c r="F48" s="15">
        <v>206.95562899999999</v>
      </c>
      <c r="G48" s="16">
        <v>1.01E-2</v>
      </c>
      <c r="H48" s="17"/>
    </row>
    <row r="49" spans="1:8" ht="12.75" customHeight="1" x14ac:dyDescent="0.2">
      <c r="A49">
        <v>41</v>
      </c>
      <c r="B49" t="s">
        <v>123</v>
      </c>
      <c r="C49" t="s">
        <v>124</v>
      </c>
      <c r="D49" t="s">
        <v>45</v>
      </c>
      <c r="E49" s="37">
        <v>243125</v>
      </c>
      <c r="F49" s="15">
        <v>206.048438</v>
      </c>
      <c r="G49" s="16">
        <v>1.01E-2</v>
      </c>
      <c r="H49" s="17"/>
    </row>
    <row r="50" spans="1:8" ht="12.75" customHeight="1" x14ac:dyDescent="0.2">
      <c r="A50">
        <v>42</v>
      </c>
      <c r="B50" t="s">
        <v>129</v>
      </c>
      <c r="C50" t="s">
        <v>130</v>
      </c>
      <c r="D50" t="s">
        <v>53</v>
      </c>
      <c r="E50" s="37">
        <v>69000</v>
      </c>
      <c r="F50" s="15">
        <v>205.5855</v>
      </c>
      <c r="G50" s="16">
        <v>0.01</v>
      </c>
      <c r="H50" s="17"/>
    </row>
    <row r="51" spans="1:8" ht="12.75" customHeight="1" x14ac:dyDescent="0.2">
      <c r="A51">
        <v>43</v>
      </c>
      <c r="B51" t="s">
        <v>131</v>
      </c>
      <c r="C51" t="s">
        <v>132</v>
      </c>
      <c r="D51" t="s">
        <v>80</v>
      </c>
      <c r="E51" s="37">
        <v>38007</v>
      </c>
      <c r="F51" s="15">
        <v>204.895737</v>
      </c>
      <c r="G51" s="16">
        <v>0.01</v>
      </c>
      <c r="H51" s="17"/>
    </row>
    <row r="52" spans="1:8" ht="12.75" customHeight="1" x14ac:dyDescent="0.2">
      <c r="A52">
        <v>44</v>
      </c>
      <c r="B52" t="s">
        <v>127</v>
      </c>
      <c r="C52" t="s">
        <v>128</v>
      </c>
      <c r="D52" t="s">
        <v>42</v>
      </c>
      <c r="E52" s="37">
        <v>84499</v>
      </c>
      <c r="F52" s="15">
        <v>204.40308099999999</v>
      </c>
      <c r="G52" s="16">
        <v>0.01</v>
      </c>
      <c r="H52" s="17"/>
    </row>
    <row r="53" spans="1:8" ht="12.75" customHeight="1" x14ac:dyDescent="0.2">
      <c r="A53">
        <v>45</v>
      </c>
      <c r="B53" t="s">
        <v>133</v>
      </c>
      <c r="C53" t="s">
        <v>134</v>
      </c>
      <c r="D53" t="s">
        <v>56</v>
      </c>
      <c r="E53" s="37">
        <v>109875</v>
      </c>
      <c r="F53" s="15">
        <v>203.26875000000001</v>
      </c>
      <c r="G53" s="16">
        <v>9.8999999999999991E-3</v>
      </c>
      <c r="H53" s="17"/>
    </row>
    <row r="54" spans="1:8" ht="12.75" customHeight="1" x14ac:dyDescent="0.2">
      <c r="A54">
        <v>46</v>
      </c>
      <c r="B54" t="s">
        <v>147</v>
      </c>
      <c r="C54" t="s">
        <v>148</v>
      </c>
      <c r="D54" t="s">
        <v>25</v>
      </c>
      <c r="E54" s="37">
        <v>29080</v>
      </c>
      <c r="F54" s="15">
        <v>195.31582</v>
      </c>
      <c r="G54" s="16">
        <v>9.4999999999999998E-3</v>
      </c>
      <c r="H54" s="17"/>
    </row>
    <row r="55" spans="1:8" ht="12.75" customHeight="1" x14ac:dyDescent="0.2">
      <c r="A55">
        <v>47</v>
      </c>
      <c r="B55" t="s">
        <v>135</v>
      </c>
      <c r="C55" t="s">
        <v>136</v>
      </c>
      <c r="D55" t="s">
        <v>13</v>
      </c>
      <c r="E55" s="37">
        <v>70827</v>
      </c>
      <c r="F55" s="15">
        <v>194.73883699999999</v>
      </c>
      <c r="G55" s="16">
        <v>9.4999999999999998E-3</v>
      </c>
      <c r="H55" s="17"/>
    </row>
    <row r="56" spans="1:8" ht="12.75" customHeight="1" x14ac:dyDescent="0.2">
      <c r="A56">
        <v>48</v>
      </c>
      <c r="B56" t="s">
        <v>137</v>
      </c>
      <c r="C56" t="s">
        <v>138</v>
      </c>
      <c r="D56" t="s">
        <v>83</v>
      </c>
      <c r="E56" s="37">
        <v>70119</v>
      </c>
      <c r="F56" s="15">
        <v>189.74201400000001</v>
      </c>
      <c r="G56" s="16">
        <v>9.300000000000001E-3</v>
      </c>
      <c r="H56" s="17"/>
    </row>
    <row r="57" spans="1:8" ht="12.75" customHeight="1" x14ac:dyDescent="0.2">
      <c r="A57">
        <v>49</v>
      </c>
      <c r="B57" t="s">
        <v>139</v>
      </c>
      <c r="C57" t="s">
        <v>140</v>
      </c>
      <c r="D57" t="s">
        <v>53</v>
      </c>
      <c r="E57" s="37">
        <v>34964</v>
      </c>
      <c r="F57" s="15">
        <v>184.60991999999999</v>
      </c>
      <c r="G57" s="16">
        <v>9.0000000000000011E-3</v>
      </c>
      <c r="H57" s="17"/>
    </row>
    <row r="58" spans="1:8" ht="12.75" customHeight="1" x14ac:dyDescent="0.2">
      <c r="A58">
        <v>50</v>
      </c>
      <c r="B58" t="s">
        <v>141</v>
      </c>
      <c r="C58" t="s">
        <v>142</v>
      </c>
      <c r="D58" t="s">
        <v>45</v>
      </c>
      <c r="E58" s="37">
        <v>95034</v>
      </c>
      <c r="F58" s="15">
        <v>182.03762699999999</v>
      </c>
      <c r="G58" s="16">
        <v>8.8999999999999999E-3</v>
      </c>
      <c r="H58" s="17"/>
    </row>
    <row r="59" spans="1:8" ht="12.75" customHeight="1" x14ac:dyDescent="0.2">
      <c r="A59">
        <v>51</v>
      </c>
      <c r="B59" t="s">
        <v>143</v>
      </c>
      <c r="C59" t="s">
        <v>144</v>
      </c>
      <c r="D59" t="s">
        <v>25</v>
      </c>
      <c r="E59" s="37">
        <v>104066</v>
      </c>
      <c r="F59" s="15">
        <v>176.13170500000001</v>
      </c>
      <c r="G59" s="16">
        <v>8.6E-3</v>
      </c>
      <c r="H59" s="17"/>
    </row>
    <row r="60" spans="1:8" ht="12.75" customHeight="1" x14ac:dyDescent="0.2">
      <c r="A60">
        <v>52</v>
      </c>
      <c r="B60" t="s">
        <v>145</v>
      </c>
      <c r="C60" t="s">
        <v>146</v>
      </c>
      <c r="D60" t="s">
        <v>86</v>
      </c>
      <c r="E60" s="37">
        <v>49648</v>
      </c>
      <c r="F60" s="15">
        <v>173.22187199999999</v>
      </c>
      <c r="G60" s="16">
        <v>8.5000000000000006E-3</v>
      </c>
      <c r="H60" s="17"/>
    </row>
    <row r="61" spans="1:8" ht="12.75" customHeight="1" x14ac:dyDescent="0.2">
      <c r="A61">
        <v>53</v>
      </c>
      <c r="B61" t="s">
        <v>149</v>
      </c>
      <c r="C61" t="s">
        <v>150</v>
      </c>
      <c r="D61" t="s">
        <v>42</v>
      </c>
      <c r="E61" s="37">
        <v>86770</v>
      </c>
      <c r="F61" s="15">
        <v>152.97551000000001</v>
      </c>
      <c r="G61" s="16">
        <v>7.4999999999999997E-3</v>
      </c>
      <c r="H61" s="17"/>
    </row>
    <row r="62" spans="1:8" ht="12.75" customHeight="1" x14ac:dyDescent="0.2">
      <c r="A62">
        <v>54</v>
      </c>
      <c r="B62" t="s">
        <v>151</v>
      </c>
      <c r="C62" t="s">
        <v>152</v>
      </c>
      <c r="D62" t="s">
        <v>56</v>
      </c>
      <c r="E62" s="37">
        <v>105190</v>
      </c>
      <c r="F62" s="15">
        <v>144.16289499999999</v>
      </c>
      <c r="G62" s="16">
        <v>6.9999999999999993E-3</v>
      </c>
      <c r="H62" s="17"/>
    </row>
    <row r="63" spans="1:8" ht="12.75" customHeight="1" x14ac:dyDescent="0.2">
      <c r="A63">
        <v>55</v>
      </c>
      <c r="B63" t="s">
        <v>153</v>
      </c>
      <c r="C63" t="s">
        <v>154</v>
      </c>
      <c r="D63" t="s">
        <v>25</v>
      </c>
      <c r="E63" s="37">
        <v>169359</v>
      </c>
      <c r="F63" s="15">
        <v>141.07604699999999</v>
      </c>
      <c r="G63" s="16">
        <v>6.8999999999999999E-3</v>
      </c>
      <c r="H63" s="17"/>
    </row>
    <row r="64" spans="1:8" ht="12.75" customHeight="1" x14ac:dyDescent="0.2">
      <c r="A64">
        <v>56</v>
      </c>
      <c r="B64" t="s">
        <v>163</v>
      </c>
      <c r="C64" t="s">
        <v>164</v>
      </c>
      <c r="D64" t="s">
        <v>36</v>
      </c>
      <c r="E64" s="37">
        <v>66000</v>
      </c>
      <c r="F64" s="15">
        <v>110.41800000000001</v>
      </c>
      <c r="G64" s="16">
        <v>5.4000000000000003E-3</v>
      </c>
      <c r="H64" s="17"/>
    </row>
    <row r="65" spans="1:8" ht="12.75" customHeight="1" x14ac:dyDescent="0.2">
      <c r="A65">
        <v>57</v>
      </c>
      <c r="B65" t="s">
        <v>155</v>
      </c>
      <c r="C65" t="s">
        <v>156</v>
      </c>
      <c r="D65" t="s">
        <v>89</v>
      </c>
      <c r="E65" s="37">
        <v>62000</v>
      </c>
      <c r="F65" s="15">
        <v>109.244</v>
      </c>
      <c r="G65" s="16">
        <v>5.3E-3</v>
      </c>
      <c r="H65" s="17"/>
    </row>
    <row r="66" spans="1:8" ht="12.75" customHeight="1" x14ac:dyDescent="0.2">
      <c r="A66">
        <v>58</v>
      </c>
      <c r="B66" t="s">
        <v>157</v>
      </c>
      <c r="C66" t="s">
        <v>158</v>
      </c>
      <c r="D66" t="s">
        <v>39</v>
      </c>
      <c r="E66" s="37">
        <v>91878</v>
      </c>
      <c r="F66" s="15">
        <v>106.11909</v>
      </c>
      <c r="G66" s="16">
        <v>5.1999999999999998E-3</v>
      </c>
      <c r="H66" s="17"/>
    </row>
    <row r="67" spans="1:8" ht="12.75" customHeight="1" x14ac:dyDescent="0.2">
      <c r="A67">
        <v>59</v>
      </c>
      <c r="B67" t="s">
        <v>159</v>
      </c>
      <c r="C67" t="s">
        <v>160</v>
      </c>
      <c r="D67" t="s">
        <v>22</v>
      </c>
      <c r="E67" s="37">
        <v>109303</v>
      </c>
      <c r="F67" s="15">
        <v>103.61924399999999</v>
      </c>
      <c r="G67" s="16">
        <v>5.1000000000000004E-3</v>
      </c>
      <c r="H67" s="17"/>
    </row>
    <row r="68" spans="1:8" ht="12.75" customHeight="1" x14ac:dyDescent="0.2">
      <c r="A68">
        <v>60</v>
      </c>
      <c r="B68" t="s">
        <v>161</v>
      </c>
      <c r="C68" t="s">
        <v>162</v>
      </c>
      <c r="D68" t="s">
        <v>42</v>
      </c>
      <c r="E68" s="37">
        <v>24478</v>
      </c>
      <c r="F68" s="15">
        <v>100.61681900000001</v>
      </c>
      <c r="G68" s="16">
        <v>4.8999999999999998E-3</v>
      </c>
      <c r="H68" s="17"/>
    </row>
    <row r="69" spans="1:8" ht="12.75" customHeight="1" x14ac:dyDescent="0.2">
      <c r="A69">
        <v>61</v>
      </c>
      <c r="B69" t="s">
        <v>165</v>
      </c>
      <c r="C69" t="s">
        <v>166</v>
      </c>
      <c r="D69" t="s">
        <v>42</v>
      </c>
      <c r="E69" s="37">
        <v>145000</v>
      </c>
      <c r="F69" s="15">
        <v>94.612499999999997</v>
      </c>
      <c r="G69" s="16">
        <v>4.5999999999999999E-3</v>
      </c>
      <c r="H69" s="17"/>
    </row>
    <row r="70" spans="1:8" ht="12.75" customHeight="1" x14ac:dyDescent="0.2">
      <c r="A70">
        <v>62</v>
      </c>
      <c r="B70" t="s">
        <v>167</v>
      </c>
      <c r="C70" t="s">
        <v>168</v>
      </c>
      <c r="D70" t="s">
        <v>45</v>
      </c>
      <c r="E70" s="37">
        <v>135034</v>
      </c>
      <c r="F70" s="15">
        <v>93.916146999999995</v>
      </c>
      <c r="G70" s="16">
        <v>4.5999999999999999E-3</v>
      </c>
      <c r="H70" s="17"/>
    </row>
    <row r="71" spans="1:8" ht="12.75" customHeight="1" x14ac:dyDescent="0.2">
      <c r="A71">
        <v>63</v>
      </c>
      <c r="B71" t="s">
        <v>584</v>
      </c>
      <c r="C71" t="s">
        <v>583</v>
      </c>
      <c r="D71" t="s">
        <v>86</v>
      </c>
      <c r="E71" s="37">
        <v>400000</v>
      </c>
      <c r="F71" s="15">
        <v>1.2E-5</v>
      </c>
      <c r="G71" s="33" t="s">
        <v>574</v>
      </c>
      <c r="H71" s="17"/>
    </row>
    <row r="72" spans="1:8" ht="12.75" customHeight="1" x14ac:dyDescent="0.2">
      <c r="A72">
        <v>64</v>
      </c>
      <c r="B72" t="s">
        <v>582</v>
      </c>
      <c r="C72" s="2" t="s">
        <v>578</v>
      </c>
      <c r="D72" t="s">
        <v>35</v>
      </c>
      <c r="E72" s="37">
        <v>2250</v>
      </c>
      <c r="F72" s="15">
        <v>0</v>
      </c>
      <c r="G72" s="33" t="s">
        <v>574</v>
      </c>
      <c r="H72" s="17"/>
    </row>
    <row r="73" spans="1:8" ht="12.75" customHeight="1" x14ac:dyDescent="0.2">
      <c r="B73" s="18" t="s">
        <v>183</v>
      </c>
      <c r="C73" s="18"/>
      <c r="D73" s="18"/>
      <c r="E73" s="18"/>
      <c r="F73" s="19">
        <f>SUM(F9:F72)</f>
        <v>19088.182266999997</v>
      </c>
      <c r="G73" s="20">
        <f>SUM(G9:G72)</f>
        <v>0.93279999999999996</v>
      </c>
      <c r="H73" s="21"/>
    </row>
    <row r="74" spans="1:8" ht="12.75" customHeight="1" x14ac:dyDescent="0.2">
      <c r="F74" s="15"/>
      <c r="G74" s="16"/>
      <c r="H74" s="17"/>
    </row>
    <row r="75" spans="1:8" ht="12.75" customHeight="1" x14ac:dyDescent="0.2">
      <c r="B75" s="1" t="s">
        <v>554</v>
      </c>
      <c r="C75" s="1"/>
      <c r="F75" s="15">
        <v>1289.2933700000001</v>
      </c>
      <c r="G75" s="16">
        <v>6.3E-2</v>
      </c>
      <c r="H75" s="17"/>
    </row>
    <row r="76" spans="1:8" ht="12.75" customHeight="1" x14ac:dyDescent="0.2">
      <c r="B76" s="18" t="s">
        <v>183</v>
      </c>
      <c r="C76" s="18"/>
      <c r="D76" s="18"/>
      <c r="E76" s="18"/>
      <c r="F76" s="19">
        <f>SUM(F75:F75)</f>
        <v>1289.2933700000001</v>
      </c>
      <c r="G76" s="20">
        <f>SUM(G75:G75)</f>
        <v>6.3E-2</v>
      </c>
      <c r="H76" s="21"/>
    </row>
    <row r="77" spans="1:8" ht="12.75" customHeight="1" x14ac:dyDescent="0.2">
      <c r="F77" s="15"/>
      <c r="G77" s="16"/>
      <c r="H77" s="17"/>
    </row>
    <row r="78" spans="1:8" ht="12.75" customHeight="1" x14ac:dyDescent="0.2">
      <c r="B78" s="1" t="s">
        <v>188</v>
      </c>
      <c r="C78" s="1"/>
      <c r="F78" s="15"/>
      <c r="G78" s="16"/>
      <c r="H78" s="17"/>
    </row>
    <row r="79" spans="1:8" ht="12.75" customHeight="1" x14ac:dyDescent="0.2">
      <c r="B79" s="1" t="s">
        <v>189</v>
      </c>
      <c r="C79" s="1"/>
      <c r="F79" s="15">
        <v>82.963469000001396</v>
      </c>
      <c r="G79" s="16">
        <v>4.1999999999999997E-3</v>
      </c>
      <c r="H79" s="17"/>
    </row>
    <row r="80" spans="1:8" ht="12.75" customHeight="1" x14ac:dyDescent="0.2">
      <c r="B80" s="18" t="s">
        <v>183</v>
      </c>
      <c r="C80" s="18"/>
      <c r="D80" s="18"/>
      <c r="E80" s="18"/>
      <c r="F80" s="19">
        <f>SUM(F79:F79)</f>
        <v>82.963469000001396</v>
      </c>
      <c r="G80" s="20">
        <f>SUM(G79:G79)</f>
        <v>4.1999999999999997E-3</v>
      </c>
      <c r="H80" s="21"/>
    </row>
    <row r="81" spans="2:8" ht="12.75" customHeight="1" x14ac:dyDescent="0.2">
      <c r="B81" s="22" t="s">
        <v>190</v>
      </c>
      <c r="C81" s="22"/>
      <c r="D81" s="22"/>
      <c r="E81" s="22"/>
      <c r="F81" s="23">
        <f>SUM(F73,F76,F80)</f>
        <v>20460.439105999998</v>
      </c>
      <c r="G81" s="38">
        <f>SUM(G73,G76,G80)</f>
        <v>1</v>
      </c>
      <c r="H81" s="25"/>
    </row>
    <row r="82" spans="2:8" ht="12.75" customHeight="1" x14ac:dyDescent="0.2"/>
    <row r="83" spans="2:8" ht="12.75" customHeight="1" x14ac:dyDescent="0.2">
      <c r="B83" s="1" t="s">
        <v>575</v>
      </c>
      <c r="C83" s="1"/>
      <c r="F83" s="15"/>
    </row>
    <row r="84" spans="2:8" ht="12.75" customHeight="1" x14ac:dyDescent="0.2">
      <c r="B84" s="1" t="s">
        <v>577</v>
      </c>
      <c r="C84" s="1"/>
    </row>
    <row r="85" spans="2:8" ht="12.75" customHeight="1" x14ac:dyDescent="0.2">
      <c r="B85" s="1" t="s">
        <v>579</v>
      </c>
      <c r="C85" s="1"/>
    </row>
    <row r="86" spans="2:8" ht="12.75" customHeight="1" x14ac:dyDescent="0.2">
      <c r="B86" s="1" t="s">
        <v>576</v>
      </c>
      <c r="C86" s="1"/>
    </row>
    <row r="87" spans="2:8" ht="12.75" customHeight="1" x14ac:dyDescent="0.2">
      <c r="B87" s="1" t="s">
        <v>192</v>
      </c>
      <c r="C87" s="1"/>
    </row>
    <row r="88" spans="2:8" ht="12.75" customHeight="1" x14ac:dyDescent="0.2"/>
    <row r="89" spans="2:8" ht="12.75" customHeight="1" x14ac:dyDescent="0.2"/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B1" workbookViewId="0">
      <selection activeCell="C3" sqref="C3"/>
    </sheetView>
  </sheetViews>
  <sheetFormatPr defaultColWidth="9.140625" defaultRowHeight="12.75" x14ac:dyDescent="0.2"/>
  <cols>
    <col min="1" max="1" width="7.5703125" customWidth="1"/>
    <col min="2" max="2" width="61.28515625" customWidth="1"/>
    <col min="3" max="3" width="17.7109375" customWidth="1"/>
    <col min="4" max="4" width="15.5703125" customWidth="1"/>
    <col min="5" max="5" width="23.1406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55" t="s">
        <v>399</v>
      </c>
      <c r="C1" s="55"/>
      <c r="D1" s="55"/>
      <c r="E1" s="55"/>
      <c r="F1" s="55"/>
      <c r="G1" s="55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32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32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571</v>
      </c>
      <c r="F4" s="13" t="s">
        <v>6</v>
      </c>
      <c r="G4" s="14" t="s">
        <v>7</v>
      </c>
      <c r="H4" s="27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585</v>
      </c>
      <c r="F6" s="15"/>
      <c r="G6" s="16"/>
      <c r="H6" s="17"/>
    </row>
    <row r="7" spans="1:8" ht="12.75" customHeight="1" x14ac:dyDescent="0.2">
      <c r="B7" s="1" t="s">
        <v>586</v>
      </c>
      <c r="C7" s="1"/>
      <c r="F7" s="15"/>
      <c r="G7" s="16"/>
      <c r="H7" s="17"/>
    </row>
    <row r="8" spans="1:8" ht="12.75" customHeight="1" x14ac:dyDescent="0.2">
      <c r="A8">
        <v>1</v>
      </c>
      <c r="B8" t="s">
        <v>587</v>
      </c>
      <c r="C8" t="s">
        <v>588</v>
      </c>
      <c r="D8" t="s">
        <v>400</v>
      </c>
      <c r="E8" s="37">
        <v>100937.118</v>
      </c>
      <c r="F8" s="15">
        <v>3042.2494809999998</v>
      </c>
      <c r="G8" s="16">
        <v>0.95200000000000007</v>
      </c>
      <c r="H8" s="17"/>
    </row>
    <row r="9" spans="1:8" ht="12.75" customHeight="1" x14ac:dyDescent="0.2">
      <c r="B9" s="18" t="s">
        <v>183</v>
      </c>
      <c r="C9" s="18"/>
      <c r="D9" s="18"/>
      <c r="E9" s="18"/>
      <c r="F9" s="19">
        <f>SUM(F8:F8)</f>
        <v>3042.2494809999998</v>
      </c>
      <c r="G9" s="20">
        <f>SUM(G8:G8)</f>
        <v>0.95200000000000007</v>
      </c>
      <c r="H9" s="21"/>
    </row>
    <row r="10" spans="1:8" ht="12.75" customHeight="1" x14ac:dyDescent="0.2">
      <c r="F10" s="15"/>
      <c r="G10" s="16"/>
      <c r="H10" s="17"/>
    </row>
    <row r="11" spans="1:8" ht="12.75" customHeight="1" x14ac:dyDescent="0.2">
      <c r="B11" s="1" t="s">
        <v>554</v>
      </c>
      <c r="C11" s="1"/>
      <c r="F11" s="15">
        <v>64.491979999999998</v>
      </c>
      <c r="G11" s="16">
        <v>2.0199999999999999E-2</v>
      </c>
      <c r="H11" s="17"/>
    </row>
    <row r="12" spans="1:8" ht="12.75" customHeight="1" x14ac:dyDescent="0.2">
      <c r="B12" s="18" t="s">
        <v>183</v>
      </c>
      <c r="C12" s="18"/>
      <c r="D12" s="18"/>
      <c r="E12" s="18"/>
      <c r="F12" s="19">
        <f>SUM(F11:F11)</f>
        <v>64.491979999999998</v>
      </c>
      <c r="G12" s="34">
        <f>SUM(G11:G11)</f>
        <v>2.0199999999999999E-2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188</v>
      </c>
      <c r="C14" s="1"/>
      <c r="F14" s="15"/>
      <c r="G14" s="16"/>
      <c r="H14" s="17"/>
    </row>
    <row r="15" spans="1:8" ht="12.75" customHeight="1" x14ac:dyDescent="0.2">
      <c r="B15" s="1" t="s">
        <v>189</v>
      </c>
      <c r="C15" s="1"/>
      <c r="F15" s="15">
        <v>88.850139999999797</v>
      </c>
      <c r="G15" s="16">
        <v>2.7799999999999998E-2</v>
      </c>
      <c r="H15" s="17"/>
    </row>
    <row r="16" spans="1:8" ht="12.75" customHeight="1" x14ac:dyDescent="0.2">
      <c r="B16" s="18" t="s">
        <v>183</v>
      </c>
      <c r="C16" s="18"/>
      <c r="D16" s="18"/>
      <c r="E16" s="18"/>
      <c r="F16" s="19">
        <f>SUM(F15:F15)</f>
        <v>88.850139999999797</v>
      </c>
      <c r="G16" s="20">
        <f>SUM(G15:G15)</f>
        <v>2.7799999999999998E-2</v>
      </c>
      <c r="H16" s="21"/>
    </row>
    <row r="17" spans="2:8" ht="12.75" customHeight="1" x14ac:dyDescent="0.2">
      <c r="B17" s="22" t="s">
        <v>190</v>
      </c>
      <c r="C17" s="22"/>
      <c r="D17" s="22"/>
      <c r="E17" s="22"/>
      <c r="F17" s="23">
        <f>SUM(F9,F12,F16)</f>
        <v>3195.5916009999996</v>
      </c>
      <c r="G17" s="38">
        <f>SUM(G9,G12,G16)</f>
        <v>1</v>
      </c>
      <c r="H17" s="25"/>
    </row>
    <row r="18" spans="2:8" ht="12.75" customHeight="1" x14ac:dyDescent="0.2"/>
    <row r="19" spans="2:8" ht="12.75" customHeight="1" x14ac:dyDescent="0.2">
      <c r="B19" s="1" t="s">
        <v>191</v>
      </c>
      <c r="C19" s="1"/>
      <c r="F19" s="15"/>
    </row>
    <row r="20" spans="2:8" ht="12.75" customHeight="1" x14ac:dyDescent="0.2">
      <c r="B20" s="1"/>
      <c r="C20" s="1"/>
    </row>
    <row r="21" spans="2:8" ht="12.75" customHeight="1" x14ac:dyDescent="0.2">
      <c r="B21" s="1"/>
      <c r="C21" s="1"/>
    </row>
    <row r="22" spans="2:8" ht="12.75" customHeight="1" x14ac:dyDescent="0.2">
      <c r="B22" s="1"/>
      <c r="C22" s="1"/>
    </row>
    <row r="23" spans="2:8" ht="12.75" customHeight="1" x14ac:dyDescent="0.2">
      <c r="B23" s="1"/>
      <c r="C23" s="1"/>
    </row>
    <row r="24" spans="2:8" ht="12.75" customHeight="1" x14ac:dyDescent="0.2"/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DEBT OPP- CONSERVATIVE</vt:lpstr>
      <vt:lpstr>DEBT OPP- CORP BOND</vt:lpstr>
      <vt:lpstr>GOVT SEC</vt:lpstr>
      <vt:lpstr>INCOME-LONG TERM</vt:lpstr>
      <vt:lpstr>BANK CD</vt:lpstr>
      <vt:lpstr>INCOME-SHORT TERM</vt:lpstr>
      <vt:lpstr>RETAIL EQUITY SAVINGS</vt:lpstr>
      <vt:lpstr>DEBT SAVINGS - MIP</vt:lpstr>
      <vt:lpstr>DEBT SAVINGS - RETAIL</vt:lpstr>
      <vt:lpstr>BALANCED</vt:lpstr>
      <vt:lpstr>CASH MANAGEMENT</vt:lpstr>
      <vt:lpstr>MONEY MANAGER</vt:lpstr>
      <vt:lpstr>FMP -SR A4</vt:lpstr>
      <vt:lpstr>FMP -SR B2</vt:lpstr>
      <vt:lpstr>FMP -SR B1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Lenovo User</cp:lastModifiedBy>
  <dcterms:created xsi:type="dcterms:W3CDTF">2011-07-16T04:33:57Z</dcterms:created>
  <dcterms:modified xsi:type="dcterms:W3CDTF">2013-03-08T08:44:48Z</dcterms:modified>
</cp:coreProperties>
</file>