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15" windowWidth="15480" windowHeight="11640" tabRatio="740"/>
  </bookViews>
  <sheets>
    <sheet name="GROWTH" sheetId="2" r:id="rId1"/>
    <sheet name="INDEX FUND" sheetId="3" r:id="rId2"/>
    <sheet name="LARGE CAP" sheetId="4" r:id="rId3"/>
    <sheet name="DIVIDEND YIELD" sheetId="5" r:id="rId4"/>
    <sheet name="EMERGING BLUECHIP" sheetId="6" r:id="rId5"/>
    <sheet name="PERSONAL TAX SAVER" sheetId="7" r:id="rId6"/>
    <sheet name="SMART EQUITY" sheetId="8" r:id="rId7"/>
    <sheet name="TAX SAVINGS" sheetId="9" r:id="rId8"/>
    <sheet name="GLOBAL OPP" sheetId="10" r:id="rId9"/>
    <sheet name="DEBT OPP- CONSERVATIVE" sheetId="11" r:id="rId10"/>
    <sheet name="DEBT OPP- CORP BOND" sheetId="12" r:id="rId11"/>
    <sheet name="GOVT SEC" sheetId="13" r:id="rId12"/>
    <sheet name="INCOME-LONG TERM" sheetId="14" r:id="rId13"/>
    <sheet name="BANK CD" sheetId="15" r:id="rId14"/>
    <sheet name="INCOME-SHORT TERM" sheetId="16" r:id="rId15"/>
    <sheet name="RETAIL EQUITY SAVINGS" sheetId="17" r:id="rId16"/>
    <sheet name="DEBT SAVINGS - MIP" sheetId="18" r:id="rId17"/>
    <sheet name="DEBT SAVINGS - RETAIL" sheetId="19" r:id="rId18"/>
    <sheet name="BALANCED" sheetId="20" r:id="rId19"/>
    <sheet name="CASH MANAGEMENT" sheetId="21" r:id="rId20"/>
    <sheet name="MONEY MANAGER" sheetId="22" r:id="rId21"/>
    <sheet name="FMP -SR A4" sheetId="23" r:id="rId22"/>
    <sheet name="FMP -SR B2" sheetId="24" r:id="rId23"/>
    <sheet name="FMP -SR B1" sheetId="25" r:id="rId24"/>
  </sheets>
  <calcPr calcId="145621"/>
</workbook>
</file>

<file path=xl/calcChain.xml><?xml version="1.0" encoding="utf-8"?>
<calcChain xmlns="http://schemas.openxmlformats.org/spreadsheetml/2006/main">
  <c r="G20" i="22" l="1"/>
  <c r="F20" i="22"/>
  <c r="G45" i="21"/>
  <c r="F45" i="21"/>
  <c r="G91" i="20" l="1"/>
  <c r="F91" i="20"/>
  <c r="G37" i="19"/>
  <c r="F37" i="19"/>
  <c r="G45" i="18"/>
  <c r="F45" i="18"/>
  <c r="G19" i="25" l="1"/>
  <c r="F19" i="25"/>
  <c r="G17" i="24"/>
  <c r="F17" i="24"/>
  <c r="G75" i="17" l="1"/>
  <c r="F75" i="17"/>
  <c r="G20" i="15"/>
  <c r="F20" i="15"/>
  <c r="G36" i="11"/>
  <c r="F36" i="11"/>
  <c r="G12" i="10"/>
  <c r="F12" i="10"/>
  <c r="G75" i="9"/>
  <c r="F75" i="9"/>
  <c r="G63" i="8"/>
  <c r="F63" i="8"/>
  <c r="G54" i="7"/>
  <c r="F54" i="7"/>
  <c r="G51" i="7"/>
  <c r="F51" i="7"/>
  <c r="G67" i="6"/>
  <c r="F67" i="6"/>
  <c r="G78" i="5"/>
  <c r="F78" i="5"/>
  <c r="G66" i="5"/>
  <c r="F66" i="5"/>
  <c r="G75" i="5"/>
  <c r="F75" i="5"/>
  <c r="G48" i="4"/>
  <c r="F48" i="4"/>
  <c r="G67" i="3"/>
  <c r="F67" i="3"/>
  <c r="G89" i="2"/>
  <c r="F89" i="2"/>
  <c r="G71" i="2"/>
  <c r="F71" i="2"/>
  <c r="G81" i="2"/>
  <c r="F81" i="2"/>
  <c r="G23" i="25" l="1"/>
  <c r="F23" i="25"/>
  <c r="G16" i="25"/>
  <c r="F16" i="25"/>
  <c r="G12" i="25"/>
  <c r="F12" i="25"/>
  <c r="F24" i="25" s="1"/>
  <c r="G21" i="24"/>
  <c r="F21" i="24"/>
  <c r="G14" i="24"/>
  <c r="F14" i="24"/>
  <c r="F22" i="24" s="1"/>
  <c r="G11" i="23"/>
  <c r="F11" i="23"/>
  <c r="G7" i="23"/>
  <c r="G12" i="23" s="1"/>
  <c r="F7" i="23"/>
  <c r="F12" i="23" s="1"/>
  <c r="G24" i="22"/>
  <c r="F24" i="22"/>
  <c r="G17" i="22"/>
  <c r="F17" i="22"/>
  <c r="G11" i="22"/>
  <c r="G25" i="22" s="1"/>
  <c r="F11" i="22"/>
  <c r="F25" i="22" s="1"/>
  <c r="G49" i="21"/>
  <c r="F49" i="21"/>
  <c r="G42" i="21"/>
  <c r="F42" i="21"/>
  <c r="G35" i="21"/>
  <c r="F35" i="21"/>
  <c r="G31" i="21"/>
  <c r="F31" i="21"/>
  <c r="G15" i="21"/>
  <c r="G50" i="21" s="1"/>
  <c r="F15" i="21"/>
  <c r="F50" i="21" s="1"/>
  <c r="G95" i="20"/>
  <c r="F95" i="20"/>
  <c r="G88" i="20"/>
  <c r="F88" i="20"/>
  <c r="G83" i="20"/>
  <c r="F83" i="20"/>
  <c r="G79" i="20"/>
  <c r="F79" i="20"/>
  <c r="G75" i="20"/>
  <c r="F75" i="20"/>
  <c r="G70" i="20"/>
  <c r="F70" i="20"/>
  <c r="F96" i="20" s="1"/>
  <c r="G41" i="19"/>
  <c r="F41" i="19"/>
  <c r="G34" i="19"/>
  <c r="F34" i="19"/>
  <c r="G27" i="19"/>
  <c r="F27" i="19"/>
  <c r="G19" i="19"/>
  <c r="F19" i="19"/>
  <c r="G15" i="19"/>
  <c r="F15" i="19"/>
  <c r="G10" i="19"/>
  <c r="F10" i="19"/>
  <c r="F42" i="19" s="1"/>
  <c r="G49" i="18"/>
  <c r="F49" i="18"/>
  <c r="G42" i="18"/>
  <c r="F42" i="18"/>
  <c r="G38" i="18"/>
  <c r="F38" i="18"/>
  <c r="G33" i="18"/>
  <c r="F33" i="18"/>
  <c r="G23" i="18"/>
  <c r="F23" i="18"/>
  <c r="G19" i="18"/>
  <c r="F19" i="18"/>
  <c r="G15" i="18"/>
  <c r="F15" i="18"/>
  <c r="G10" i="18"/>
  <c r="F10" i="18"/>
  <c r="F50" i="18" s="1"/>
  <c r="G79" i="17"/>
  <c r="F79" i="17"/>
  <c r="G72" i="17"/>
  <c r="F72" i="17"/>
  <c r="G67" i="17"/>
  <c r="F67" i="17"/>
  <c r="F80" i="17" s="1"/>
  <c r="G53" i="16"/>
  <c r="F53" i="16"/>
  <c r="G49" i="16"/>
  <c r="F49" i="16"/>
  <c r="G46" i="16"/>
  <c r="F46" i="16"/>
  <c r="G39" i="16"/>
  <c r="F39" i="16"/>
  <c r="G22" i="16"/>
  <c r="F22" i="16"/>
  <c r="G18" i="16"/>
  <c r="F18" i="16"/>
  <c r="G14" i="16"/>
  <c r="G54" i="16" s="1"/>
  <c r="F14" i="16"/>
  <c r="F54" i="16" s="1"/>
  <c r="G24" i="15"/>
  <c r="F24" i="15"/>
  <c r="G17" i="15"/>
  <c r="F17" i="15"/>
  <c r="G12" i="15"/>
  <c r="F12" i="15"/>
  <c r="F25" i="15" s="1"/>
  <c r="G52" i="14"/>
  <c r="F52" i="14"/>
  <c r="G48" i="14"/>
  <c r="F48" i="14"/>
  <c r="G45" i="14"/>
  <c r="F45" i="14"/>
  <c r="G41" i="14"/>
  <c r="F41" i="14"/>
  <c r="G21" i="14"/>
  <c r="F21" i="14"/>
  <c r="G15" i="14"/>
  <c r="F15" i="14"/>
  <c r="G11" i="14"/>
  <c r="G53" i="14" s="1"/>
  <c r="F11" i="14"/>
  <c r="F53" i="14" s="1"/>
  <c r="G24" i="13"/>
  <c r="F24" i="13"/>
  <c r="G20" i="13"/>
  <c r="F20" i="13"/>
  <c r="G17" i="13"/>
  <c r="F17" i="13"/>
  <c r="G10" i="13"/>
  <c r="G25" i="13" s="1"/>
  <c r="F10" i="13"/>
  <c r="F25" i="13" s="1"/>
  <c r="G29" i="12"/>
  <c r="F29" i="12"/>
  <c r="G25" i="12"/>
  <c r="F25" i="12"/>
  <c r="G22" i="12"/>
  <c r="F22" i="12"/>
  <c r="G13" i="12"/>
  <c r="G30" i="12" s="1"/>
  <c r="F13" i="12"/>
  <c r="F30" i="12" s="1"/>
  <c r="G40" i="11"/>
  <c r="F40" i="11"/>
  <c r="G33" i="11"/>
  <c r="F33" i="11"/>
  <c r="G28" i="11"/>
  <c r="F28" i="11"/>
  <c r="G23" i="11"/>
  <c r="F23" i="11"/>
  <c r="G12" i="11"/>
  <c r="F12" i="11"/>
  <c r="F41" i="11" s="1"/>
  <c r="G16" i="10"/>
  <c r="F16" i="10"/>
  <c r="G9" i="10"/>
  <c r="F9" i="10"/>
  <c r="F17" i="10" s="1"/>
  <c r="G79" i="9"/>
  <c r="F79" i="9"/>
  <c r="G72" i="9"/>
  <c r="F72" i="9"/>
  <c r="F80" i="9" s="1"/>
  <c r="G67" i="8"/>
  <c r="F67" i="8"/>
  <c r="G60" i="8"/>
  <c r="F60" i="8"/>
  <c r="G55" i="8"/>
  <c r="F55" i="8"/>
  <c r="G50" i="8"/>
  <c r="F50" i="8"/>
  <c r="G45" i="8"/>
  <c r="F45" i="8"/>
  <c r="F68" i="8" s="1"/>
  <c r="G58" i="7"/>
  <c r="F58" i="7"/>
  <c r="G46" i="7"/>
  <c r="F46" i="7"/>
  <c r="F59" i="7" s="1"/>
  <c r="G71" i="6"/>
  <c r="F71" i="6"/>
  <c r="G64" i="6"/>
  <c r="F64" i="6"/>
  <c r="F72" i="6" s="1"/>
  <c r="G82" i="5"/>
  <c r="G83" i="5" s="1"/>
  <c r="F82" i="5"/>
  <c r="F83" i="5" s="1"/>
  <c r="G52" i="4"/>
  <c r="F52" i="4"/>
  <c r="G45" i="4"/>
  <c r="F45" i="4"/>
  <c r="F53" i="4" s="1"/>
  <c r="G71" i="3"/>
  <c r="F71" i="3"/>
  <c r="G64" i="3"/>
  <c r="F64" i="3"/>
  <c r="G59" i="3"/>
  <c r="F59" i="3"/>
  <c r="F72" i="3" s="1"/>
  <c r="G93" i="2"/>
  <c r="F93" i="2"/>
  <c r="G86" i="2"/>
  <c r="F86" i="2"/>
  <c r="F94" i="2" s="1"/>
  <c r="G94" i="2" l="1"/>
  <c r="G72" i="3"/>
  <c r="G53" i="4"/>
  <c r="G72" i="6"/>
  <c r="G59" i="7"/>
  <c r="G68" i="8"/>
  <c r="G80" i="9"/>
  <c r="G17" i="10"/>
  <c r="G41" i="11"/>
  <c r="G25" i="15"/>
  <c r="G80" i="17"/>
  <c r="G50" i="18"/>
  <c r="G42" i="19"/>
  <c r="G96" i="20"/>
  <c r="G24" i="25"/>
  <c r="G22" i="24"/>
</calcChain>
</file>

<file path=xl/sharedStrings.xml><?xml version="1.0" encoding="utf-8"?>
<sst xmlns="http://schemas.openxmlformats.org/spreadsheetml/2006/main" count="2707" uniqueCount="569">
  <si>
    <t>Principal Growth Fund</t>
  </si>
  <si>
    <t xml:space="preserve">  </t>
  </si>
  <si>
    <t>Portfolio as on March 31, 2013</t>
  </si>
  <si>
    <t>Sr. No.</t>
  </si>
  <si>
    <t>Name of Instrument</t>
  </si>
  <si>
    <t>Rating / Industry</t>
  </si>
  <si>
    <t>Market value (Rs. In lakhs)</t>
  </si>
  <si>
    <t>% to Net Assets</t>
  </si>
  <si>
    <t>Maturity Date</t>
  </si>
  <si>
    <t>ISIN</t>
  </si>
  <si>
    <t>EQUITY &amp; EQUITY RELATED</t>
  </si>
  <si>
    <t>Listed / awaiting listing on the stock exchanges</t>
  </si>
  <si>
    <t>ITC</t>
  </si>
  <si>
    <t>Consumer Non Durables</t>
  </si>
  <si>
    <t>INE154A01025</t>
  </si>
  <si>
    <t>ICICI Bank</t>
  </si>
  <si>
    <t>Banks</t>
  </si>
  <si>
    <t>INE090A01013</t>
  </si>
  <si>
    <t>Reliance Industries</t>
  </si>
  <si>
    <t>Petroleum Products</t>
  </si>
  <si>
    <t>INE002A01018</t>
  </si>
  <si>
    <t>HCL Technologies</t>
  </si>
  <si>
    <t>Software</t>
  </si>
  <si>
    <t>INE860A01027</t>
  </si>
  <si>
    <t>HDFC Bank</t>
  </si>
  <si>
    <t>Pharmaceuticals</t>
  </si>
  <si>
    <t>INE040A01026</t>
  </si>
  <si>
    <t>Infosys</t>
  </si>
  <si>
    <t>INE009A01021</t>
  </si>
  <si>
    <t>Jet Airways (India)</t>
  </si>
  <si>
    <t>Transportation</t>
  </si>
  <si>
    <t>INE802G01018</t>
  </si>
  <si>
    <t>Oracle Financial Services Software</t>
  </si>
  <si>
    <t>Auto</t>
  </si>
  <si>
    <t>INE881D01027</t>
  </si>
  <si>
    <t>State Bank of India</t>
  </si>
  <si>
    <t>Consumer Durables</t>
  </si>
  <si>
    <t>INE062A01012</t>
  </si>
  <si>
    <t>Lupin</t>
  </si>
  <si>
    <t>Finance</t>
  </si>
  <si>
    <t>INE326A01037</t>
  </si>
  <si>
    <t>Housing Development Finance Corporation</t>
  </si>
  <si>
    <t>Media &amp; Entertainment</t>
  </si>
  <si>
    <t>INE001A01036</t>
  </si>
  <si>
    <t>Motherson Sumi Systems</t>
  </si>
  <si>
    <t>Auto Ancillaries</t>
  </si>
  <si>
    <t>Cement</t>
  </si>
  <si>
    <t>INE775A01035</t>
  </si>
  <si>
    <t>Havells India</t>
  </si>
  <si>
    <t>INE176B01026</t>
  </si>
  <si>
    <t>Titan Industries</t>
  </si>
  <si>
    <t>Power</t>
  </si>
  <si>
    <t>INE280A01028</t>
  </si>
  <si>
    <t>The Federal Bank</t>
  </si>
  <si>
    <t>INE171A01011</t>
  </si>
  <si>
    <t>Tata Motors - A Class</t>
  </si>
  <si>
    <t>Oil</t>
  </si>
  <si>
    <t>IN9155A01020</t>
  </si>
  <si>
    <t>Maruti Suzuki India</t>
  </si>
  <si>
    <t>Minerals/Mining</t>
  </si>
  <si>
    <t>INE585B01010</t>
  </si>
  <si>
    <t>Jain Irrigation Systems</t>
  </si>
  <si>
    <t>Industrial Products</t>
  </si>
  <si>
    <t>INE175A01038</t>
  </si>
  <si>
    <t>IDFC</t>
  </si>
  <si>
    <t>Construction</t>
  </si>
  <si>
    <t>INE043D01016</t>
  </si>
  <si>
    <t>Prestige Estates Projects</t>
  </si>
  <si>
    <t>Textile Products</t>
  </si>
  <si>
    <t>INE811K01011</t>
  </si>
  <si>
    <t>Jaiprakash Power Ventures</t>
  </si>
  <si>
    <t>Non - Ferrous Metals</t>
  </si>
  <si>
    <t>INE351F01018</t>
  </si>
  <si>
    <t>ING Vysya Bank</t>
  </si>
  <si>
    <t>Services</t>
  </si>
  <si>
    <t>INE166A01011</t>
  </si>
  <si>
    <t>Aurobindo Pharma</t>
  </si>
  <si>
    <t>Telecom - Services</t>
  </si>
  <si>
    <t>INE406A01037</t>
  </si>
  <si>
    <t>Bharat Petroleum Corporation</t>
  </si>
  <si>
    <t>Chemicals</t>
  </si>
  <si>
    <t>INE029A01011</t>
  </si>
  <si>
    <t>IPCA Laboratories</t>
  </si>
  <si>
    <t>Fertilisers</t>
  </si>
  <si>
    <t>INE571A01020</t>
  </si>
  <si>
    <t>Raymond</t>
  </si>
  <si>
    <t>Construction Project</t>
  </si>
  <si>
    <t>INE301A01014</t>
  </si>
  <si>
    <t>Hathway Cable &amp; Datacom</t>
  </si>
  <si>
    <t>Ferrous Metals</t>
  </si>
  <si>
    <t>INE982F01028</t>
  </si>
  <si>
    <t>Tata Motors</t>
  </si>
  <si>
    <t>Retailing</t>
  </si>
  <si>
    <t>INE155A01022</t>
  </si>
  <si>
    <t>Sterlite Industries ( India )</t>
  </si>
  <si>
    <t>Construction Materials</t>
  </si>
  <si>
    <t>INE268A01049</t>
  </si>
  <si>
    <t>JK Cement</t>
  </si>
  <si>
    <t>ICRA AA+</t>
  </si>
  <si>
    <t>INE823G01014</t>
  </si>
  <si>
    <t>NIIT Technologies</t>
  </si>
  <si>
    <t>Health Care Equipment</t>
  </si>
  <si>
    <t>INE591G01017</t>
  </si>
  <si>
    <t>Alembic Pharmaceuticals</t>
  </si>
  <si>
    <t>IT Consulting &amp; Services</t>
  </si>
  <si>
    <t>INE901L01018</t>
  </si>
  <si>
    <t>Indiabulls Power</t>
  </si>
  <si>
    <t>Personal Products</t>
  </si>
  <si>
    <t>INE399K01017</t>
  </si>
  <si>
    <t>Zee Entertainment Enterprise</t>
  </si>
  <si>
    <t>Travel</t>
  </si>
  <si>
    <t>INE256A01028</t>
  </si>
  <si>
    <t>Union Bank of India</t>
  </si>
  <si>
    <t>Paper Products</t>
  </si>
  <si>
    <t>INE692A01016</t>
  </si>
  <si>
    <t>Aditya Birla Nuvo</t>
  </si>
  <si>
    <t>Diversified Financial Services</t>
  </si>
  <si>
    <t>INE069A01017</t>
  </si>
  <si>
    <t>Idea Cellular</t>
  </si>
  <si>
    <t>INE669E01016</t>
  </si>
  <si>
    <t>Axis Bank</t>
  </si>
  <si>
    <t>INE238A01026</t>
  </si>
  <si>
    <t>Godrej Industries</t>
  </si>
  <si>
    <t>INE233A01035</t>
  </si>
  <si>
    <t>Bank of Baroda</t>
  </si>
  <si>
    <t>INE028A01013</t>
  </si>
  <si>
    <t>The India Cements</t>
  </si>
  <si>
    <t>INE383A01012</t>
  </si>
  <si>
    <t>Divi's Laboratories</t>
  </si>
  <si>
    <t>INE361B01024</t>
  </si>
  <si>
    <t>Chambal Fertilizers &amp; Chemicals</t>
  </si>
  <si>
    <t>INE085A01013</t>
  </si>
  <si>
    <t>Larsen &amp; Toubro</t>
  </si>
  <si>
    <t>INE018A01030</t>
  </si>
  <si>
    <t>Cairn India</t>
  </si>
  <si>
    <t>INE910H01017</t>
  </si>
  <si>
    <t>Power Finance Corporation</t>
  </si>
  <si>
    <t>INE134E01011</t>
  </si>
  <si>
    <t>Gujarat Mineral Development Corporation</t>
  </si>
  <si>
    <t>INE131A01031</t>
  </si>
  <si>
    <t>Oriental Bank of Commerce</t>
  </si>
  <si>
    <t>INE141A01014</t>
  </si>
  <si>
    <t>Oil India</t>
  </si>
  <si>
    <t>INE274J01014</t>
  </si>
  <si>
    <t>Jubilant Life Sciences</t>
  </si>
  <si>
    <t>INE700A01033</t>
  </si>
  <si>
    <t>Jindal Steel &amp; Power</t>
  </si>
  <si>
    <t>INE749A01030</t>
  </si>
  <si>
    <t>Torrent Pharmaceuticals</t>
  </si>
  <si>
    <t>INE685A01028</t>
  </si>
  <si>
    <t>Ambuja Cements</t>
  </si>
  <si>
    <t>INE079A01024</t>
  </si>
  <si>
    <t>Eros International Media</t>
  </si>
  <si>
    <t>INE416L01017</t>
  </si>
  <si>
    <t>NMDC</t>
  </si>
  <si>
    <t>INE584A01023</t>
  </si>
  <si>
    <t>Infinite Computer Solutions (India)</t>
  </si>
  <si>
    <t>INE486J01014</t>
  </si>
  <si>
    <t>PC Jeweller</t>
  </si>
  <si>
    <t>INE785M01013</t>
  </si>
  <si>
    <t>Dish TV India</t>
  </si>
  <si>
    <t>INE836F01026</t>
  </si>
  <si>
    <t>Sun TV Network</t>
  </si>
  <si>
    <t>INE424H01027</t>
  </si>
  <si>
    <t>Pantaloon Retail (India)</t>
  </si>
  <si>
    <t>INE623B01027</t>
  </si>
  <si>
    <t>Jaiprakash Associates</t>
  </si>
  <si>
    <t>INE455F01025</t>
  </si>
  <si>
    <t>Mile Stone Granite</t>
  </si>
  <si>
    <t>INE151H01018</t>
  </si>
  <si>
    <t>Sangam Health Care Products</t>
  </si>
  <si>
    <t>INE431E01011</t>
  </si>
  <si>
    <t>Virtual Dynamics Software</t>
  </si>
  <si>
    <t>INE406B01019</t>
  </si>
  <si>
    <t>Noble Brothers Impex</t>
  </si>
  <si>
    <t>Balmer Lawrie Freight Container</t>
  </si>
  <si>
    <t>Mukerian Papers</t>
  </si>
  <si>
    <t>INE348C01011</t>
  </si>
  <si>
    <t>Crescent Finstock</t>
  </si>
  <si>
    <t>INE147E01013</t>
  </si>
  <si>
    <t>Precision Fasteners</t>
  </si>
  <si>
    <t>INE604A01011</t>
  </si>
  <si>
    <t>Total</t>
  </si>
  <si>
    <t>MONEY MARKET INSTRUMENT</t>
  </si>
  <si>
    <t>BONDS &amp; NCDs</t>
  </si>
  <si>
    <t>9.25% Dr. Reddy's Laboratories</t>
  </si>
  <si>
    <t>INE089A08051</t>
  </si>
  <si>
    <t>Cash &amp; Cash Equivalents</t>
  </si>
  <si>
    <t>Net Receivable/Payable</t>
  </si>
  <si>
    <t>Grand Total</t>
  </si>
  <si>
    <t>#Pending Listing on Stock Exchange</t>
  </si>
  <si>
    <t>Principal Index Fund</t>
  </si>
  <si>
    <t>Tata Consultancy Services</t>
  </si>
  <si>
    <t>INE467B01029</t>
  </si>
  <si>
    <t>Oil &amp; Natural Gas Corporation</t>
  </si>
  <si>
    <t>INE213A01029</t>
  </si>
  <si>
    <t>Hindustan Unilever</t>
  </si>
  <si>
    <t>INE030A01027</t>
  </si>
  <si>
    <t>Mahindra &amp; Mahindra</t>
  </si>
  <si>
    <t>INE101A01026</t>
  </si>
  <si>
    <t>Bharti Airtel</t>
  </si>
  <si>
    <t>INE397D01024</t>
  </si>
  <si>
    <t>Sun Pharmaceuticals Industries</t>
  </si>
  <si>
    <t>INE044A01036</t>
  </si>
  <si>
    <t>NTPC</t>
  </si>
  <si>
    <t>Industrial Capital Goods</t>
  </si>
  <si>
    <t>INE733E01010</t>
  </si>
  <si>
    <t>Kotak Mahindra Bank</t>
  </si>
  <si>
    <t>Gas</t>
  </si>
  <si>
    <t>INE237A01028</t>
  </si>
  <si>
    <t>Bajaj Auto</t>
  </si>
  <si>
    <t>INE917I01010</t>
  </si>
  <si>
    <t>Dr. Reddy's Laboratories</t>
  </si>
  <si>
    <t>INE089A01023</t>
  </si>
  <si>
    <t>Asian Paints</t>
  </si>
  <si>
    <t>INE021A01018</t>
  </si>
  <si>
    <t>Wipro</t>
  </si>
  <si>
    <t>INE075A01022</t>
  </si>
  <si>
    <t>Tata Steel</t>
  </si>
  <si>
    <t>INE081A01012</t>
  </si>
  <si>
    <t>Coal India</t>
  </si>
  <si>
    <t>INE522F01014</t>
  </si>
  <si>
    <t>Cipla</t>
  </si>
  <si>
    <t>INE059A01026</t>
  </si>
  <si>
    <t>Ultratech Cement</t>
  </si>
  <si>
    <t>INE481G01011</t>
  </si>
  <si>
    <t>Grasim Industries</t>
  </si>
  <si>
    <t>INE047A01013</t>
  </si>
  <si>
    <t>Tata Power Company</t>
  </si>
  <si>
    <t>INE245A01021</t>
  </si>
  <si>
    <t>Power Grid Corporation of India</t>
  </si>
  <si>
    <t>INE752E01010</t>
  </si>
  <si>
    <t>Hero MotoCorp</t>
  </si>
  <si>
    <t>INE158A01026</t>
  </si>
  <si>
    <t>GAIL (India)</t>
  </si>
  <si>
    <t>INE129A01019</t>
  </si>
  <si>
    <t>Bharat Heavy Electricals</t>
  </si>
  <si>
    <t>INE257A01026</t>
  </si>
  <si>
    <t>Hindalco Industries</t>
  </si>
  <si>
    <t>INE038A01020</t>
  </si>
  <si>
    <t>ACC</t>
  </si>
  <si>
    <t>INE012A01025</t>
  </si>
  <si>
    <t>Punjab National Bank</t>
  </si>
  <si>
    <t>INE160A01014</t>
  </si>
  <si>
    <t>DLF</t>
  </si>
  <si>
    <t>INE271C01023</t>
  </si>
  <si>
    <t>Ranbaxy Laboratories</t>
  </si>
  <si>
    <t>INE015A01028</t>
  </si>
  <si>
    <t>Sesa Goa</t>
  </si>
  <si>
    <t>INE205A01025</t>
  </si>
  <si>
    <t>Siemens</t>
  </si>
  <si>
    <t>INE003A01024</t>
  </si>
  <si>
    <t>Reliance Infrastructure</t>
  </si>
  <si>
    <t>INE036A01016</t>
  </si>
  <si>
    <t>Principal Large Cap Fund</t>
  </si>
  <si>
    <t>Shree Cements</t>
  </si>
  <si>
    <t>INE070A01015</t>
  </si>
  <si>
    <t>NHPC</t>
  </si>
  <si>
    <t>INE848E01016</t>
  </si>
  <si>
    <t>Canara Bank</t>
  </si>
  <si>
    <t>INE476A01014</t>
  </si>
  <si>
    <t>LIC Housing Finance</t>
  </si>
  <si>
    <t>INE115A01026</t>
  </si>
  <si>
    <t>Indian Oil Corporation</t>
  </si>
  <si>
    <t>INE242A01010</t>
  </si>
  <si>
    <t>Hindustan Petroleum Corporation</t>
  </si>
  <si>
    <t>INE094A01015</t>
  </si>
  <si>
    <t>Principal Dividend Yield Fund</t>
  </si>
  <si>
    <t>The Jammu &amp; Kashmir Bank</t>
  </si>
  <si>
    <t>INE168A01017</t>
  </si>
  <si>
    <t>Bajaj Holdings &amp; Investment</t>
  </si>
  <si>
    <t>INE118A01012</t>
  </si>
  <si>
    <t>VST Industries</t>
  </si>
  <si>
    <t>INE710A01016</t>
  </si>
  <si>
    <t>Gujarat Industries Power Company</t>
  </si>
  <si>
    <t>INE162A01010</t>
  </si>
  <si>
    <t>Gateway Distriparks</t>
  </si>
  <si>
    <t>INE852F01015</t>
  </si>
  <si>
    <t>Colgate Palmolive (India)</t>
  </si>
  <si>
    <t>INE259A01022</t>
  </si>
  <si>
    <t>Cummins India</t>
  </si>
  <si>
    <t>INE298A01020</t>
  </si>
  <si>
    <t>Paper</t>
  </si>
  <si>
    <t>Hinduja Ventures</t>
  </si>
  <si>
    <t>INE353A01023</t>
  </si>
  <si>
    <t>Tata Chemicals</t>
  </si>
  <si>
    <t>Textile - Cotton</t>
  </si>
  <si>
    <t>INE092A01019</t>
  </si>
  <si>
    <t>Castrol India</t>
  </si>
  <si>
    <t>INE172A01019</t>
  </si>
  <si>
    <t>Zensar Technologies</t>
  </si>
  <si>
    <t>INE520A01019</t>
  </si>
  <si>
    <t>Tata Global Beverages</t>
  </si>
  <si>
    <t>INE192A01025</t>
  </si>
  <si>
    <t>National Buildings Construction Corporation</t>
  </si>
  <si>
    <t>INE095N01015</t>
  </si>
  <si>
    <t>Karur Vysya Bank</t>
  </si>
  <si>
    <t>INE036D01010</t>
  </si>
  <si>
    <t>Rural Electrification Corporation</t>
  </si>
  <si>
    <t>INE020B01018</t>
  </si>
  <si>
    <t>Jagran Prakashan</t>
  </si>
  <si>
    <t>INE199G01027</t>
  </si>
  <si>
    <t>Kolte - Patil Developers</t>
  </si>
  <si>
    <t>INE094I01018</t>
  </si>
  <si>
    <t>Tamil Nadu Newsprint &amp; Papers</t>
  </si>
  <si>
    <t>INE107A01015</t>
  </si>
  <si>
    <t>Mcleod Russel India</t>
  </si>
  <si>
    <t>INE942G01012</t>
  </si>
  <si>
    <t>Supreme Industries</t>
  </si>
  <si>
    <t>INE195A01028</t>
  </si>
  <si>
    <t>Allahabad Bank</t>
  </si>
  <si>
    <t>INE428A01015</t>
  </si>
  <si>
    <t>Kirloskar Oil Engines</t>
  </si>
  <si>
    <t>INE146L01010</t>
  </si>
  <si>
    <t>The South Indian Bank</t>
  </si>
  <si>
    <t>INE683A01023</t>
  </si>
  <si>
    <t>Repro India</t>
  </si>
  <si>
    <t>INE461B01014</t>
  </si>
  <si>
    <t>Syndicate Bank</t>
  </si>
  <si>
    <t>INE667A01018</t>
  </si>
  <si>
    <t>IDBI Bank</t>
  </si>
  <si>
    <t>INE008A01015</t>
  </si>
  <si>
    <t>SML Isuzu</t>
  </si>
  <si>
    <t>INE294B01019</t>
  </si>
  <si>
    <t>Dena Bank</t>
  </si>
  <si>
    <t>INE077A01010</t>
  </si>
  <si>
    <t>Volant Textile Mills</t>
  </si>
  <si>
    <t>INE962D01025</t>
  </si>
  <si>
    <t>Sandur  Laminates</t>
  </si>
  <si>
    <t>Crystal Cable Industries</t>
  </si>
  <si>
    <t>Tirrihannah  Company</t>
  </si>
  <si>
    <t>Minerava Holdings</t>
  </si>
  <si>
    <t>Apollo Tyres</t>
  </si>
  <si>
    <t>Principal Emerging Bluechip Fund</t>
  </si>
  <si>
    <t>Amara Raja Batteries</t>
  </si>
  <si>
    <t>INE885A01032</t>
  </si>
  <si>
    <t>INE438A01022</t>
  </si>
  <si>
    <t>Godrej Consumer Products</t>
  </si>
  <si>
    <t>INE102D01028</t>
  </si>
  <si>
    <t>Sadbhav Engineering</t>
  </si>
  <si>
    <t>INE226H01026</t>
  </si>
  <si>
    <t>Satyam Computer Services</t>
  </si>
  <si>
    <t>INE275A01028</t>
  </si>
  <si>
    <t>Kaveri Seed Company</t>
  </si>
  <si>
    <t>INE455I01011</t>
  </si>
  <si>
    <t>Yes Bank</t>
  </si>
  <si>
    <t>INE528G01019</t>
  </si>
  <si>
    <t>Eicher Motors</t>
  </si>
  <si>
    <t>INE066A01013</t>
  </si>
  <si>
    <t>Glenmark Pharmaceuticals</t>
  </si>
  <si>
    <t>INE935A01035</t>
  </si>
  <si>
    <t>Diversified Consumer Services</t>
  </si>
  <si>
    <t>Max India</t>
  </si>
  <si>
    <t>INE180A01020</t>
  </si>
  <si>
    <t>Symphony</t>
  </si>
  <si>
    <t>INE225D01027</t>
  </si>
  <si>
    <t>Arvind</t>
  </si>
  <si>
    <t>INE034A01011</t>
  </si>
  <si>
    <t>KEC International</t>
  </si>
  <si>
    <t>INE389H01022</t>
  </si>
  <si>
    <t>Petronet LNG</t>
  </si>
  <si>
    <t>INE347G01014</t>
  </si>
  <si>
    <t>MT Educare</t>
  </si>
  <si>
    <t>INE472M01018</t>
  </si>
  <si>
    <t>GlaxoSmithKline Consumer Healthcare</t>
  </si>
  <si>
    <t>INE264A01014</t>
  </si>
  <si>
    <t>Graphite India</t>
  </si>
  <si>
    <t>INE371A01025</t>
  </si>
  <si>
    <t>Spicejet</t>
  </si>
  <si>
    <t>INE285B01017</t>
  </si>
  <si>
    <t>Bata India</t>
  </si>
  <si>
    <t>INE176A01010</t>
  </si>
  <si>
    <t>Indraprastha Gas</t>
  </si>
  <si>
    <t>INE203G01019</t>
  </si>
  <si>
    <t>Principal Personal Tax Saver Fund</t>
  </si>
  <si>
    <t>Telecom - Equipment &amp; Accessories</t>
  </si>
  <si>
    <t>Punjab Wireless Systems</t>
  </si>
  <si>
    <t>INE181A01010</t>
  </si>
  <si>
    <t>Principal Smart Equity Fund</t>
  </si>
  <si>
    <t>ICRA A1+</t>
  </si>
  <si>
    <t>CRISIL A1+</t>
  </si>
  <si>
    <t>Certificate of Deposit**</t>
  </si>
  <si>
    <t>State Bank of Patiala</t>
  </si>
  <si>
    <t>INE652A16DN5</t>
  </si>
  <si>
    <t>Commercial Paper**</t>
  </si>
  <si>
    <t>JM Financial Products</t>
  </si>
  <si>
    <t>INE523H14HG3</t>
  </si>
  <si>
    <t>INE134E14493</t>
  </si>
  <si>
    <t>INE306N07021</t>
  </si>
  <si>
    <t>Principal Tax Savings Fund</t>
  </si>
  <si>
    <t>Principal Global Opportunities Fund</t>
  </si>
  <si>
    <t>Mutual Funds</t>
  </si>
  <si>
    <t>INE476A16JP1</t>
  </si>
  <si>
    <t>State Bank of Travancore</t>
  </si>
  <si>
    <t>INE654A16CZ7</t>
  </si>
  <si>
    <t>INE667A16BO5</t>
  </si>
  <si>
    <t>CARE A1+</t>
  </si>
  <si>
    <t>ICRA AA</t>
  </si>
  <si>
    <t>SOV</t>
  </si>
  <si>
    <t>INE069A14CQ2</t>
  </si>
  <si>
    <t>Piramal Enterprises</t>
  </si>
  <si>
    <t>INE140A14357</t>
  </si>
  <si>
    <t>Vodafone India</t>
  </si>
  <si>
    <t>INE705L14206</t>
  </si>
  <si>
    <t>Jindal Power</t>
  </si>
  <si>
    <t>INE720G14569</t>
  </si>
  <si>
    <t>INE511C14HG9</t>
  </si>
  <si>
    <t>INE975F14751</t>
  </si>
  <si>
    <t>INE535H14DA9</t>
  </si>
  <si>
    <t>Fullerton India Credit Company</t>
  </si>
  <si>
    <t>INE535H14CK0</t>
  </si>
  <si>
    <t>Treasury Bill</t>
  </si>
  <si>
    <t>TBILL 364 DAY 2013</t>
  </si>
  <si>
    <t>IN002012Z029</t>
  </si>
  <si>
    <t>10% Jindal Power</t>
  </si>
  <si>
    <t>INE720G08058</t>
  </si>
  <si>
    <t>INE233A14AS4</t>
  </si>
  <si>
    <t>CRISIL AAA</t>
  </si>
  <si>
    <t>INE660A07HR9</t>
  </si>
  <si>
    <t>9.85%Housing Development Finance Corporation</t>
  </si>
  <si>
    <t>INE001A07IL7</t>
  </si>
  <si>
    <t>9.30% Power Grid Corporation of India</t>
  </si>
  <si>
    <t>INE752E07JP6</t>
  </si>
  <si>
    <t>7.40% Indian Oil Corporation</t>
  </si>
  <si>
    <t>INE242A07181</t>
  </si>
  <si>
    <t>CBLO / Reverse Repo Investments</t>
  </si>
  <si>
    <t>Principal Government Securities Fund</t>
  </si>
  <si>
    <t>CENTRAL GOVERNMENT SECURITIES</t>
  </si>
  <si>
    <t>08.20% Government of India Security</t>
  </si>
  <si>
    <t>IN0020120047</t>
  </si>
  <si>
    <t>08.33% Government of India Security</t>
  </si>
  <si>
    <t>IN0020120039</t>
  </si>
  <si>
    <t>08.07% Government of India Security</t>
  </si>
  <si>
    <t>IN0020120021</t>
  </si>
  <si>
    <t>08.15% Government of India Security</t>
  </si>
  <si>
    <t>IN0020120013</t>
  </si>
  <si>
    <t>Principal Income Fund - Long Term Plan</t>
  </si>
  <si>
    <t>INE528G16RT1</t>
  </si>
  <si>
    <t>ICRA AAA</t>
  </si>
  <si>
    <t>CARE AAA</t>
  </si>
  <si>
    <t>9.02% Rural Electrification Corporation</t>
  </si>
  <si>
    <t>INE020B08799</t>
  </si>
  <si>
    <t>9.33% Nabard</t>
  </si>
  <si>
    <t>INE261F09HM2</t>
  </si>
  <si>
    <t>9.55% Power Finance Corporation</t>
  </si>
  <si>
    <t>INE134E08EC4</t>
  </si>
  <si>
    <t>8.95% Power Finance Corporation</t>
  </si>
  <si>
    <t>INE134E08FK4</t>
  </si>
  <si>
    <t>9.50% Housing Development Finance Corporation</t>
  </si>
  <si>
    <t>INE001A07GF3</t>
  </si>
  <si>
    <t>8.87% Rural Electrification Corporation</t>
  </si>
  <si>
    <t>INE020B08823</t>
  </si>
  <si>
    <t>8.85% Power Grid Corporation of India</t>
  </si>
  <si>
    <t>INE752E07KE8</t>
  </si>
  <si>
    <t>9.80% LIC Housing Finance</t>
  </si>
  <si>
    <t>INE115A07BF2</t>
  </si>
  <si>
    <t>9.15% ICICI Bank</t>
  </si>
  <si>
    <t>INE090A08NJ2</t>
  </si>
  <si>
    <t>9.76% LIC Housing Finance</t>
  </si>
  <si>
    <t>INE115A07CR5</t>
  </si>
  <si>
    <t>9.75% Housing Development Finance Corporation</t>
  </si>
  <si>
    <t>INE001A07GI7</t>
  </si>
  <si>
    <t>11.10% Fullerton India Credit Company</t>
  </si>
  <si>
    <t>INE535H07191</t>
  </si>
  <si>
    <t>10.6729% Cholamandalam Investment and Finance Company</t>
  </si>
  <si>
    <t>INE121A07EQ1</t>
  </si>
  <si>
    <t>Principal Bank CD Fund</t>
  </si>
  <si>
    <t>INE008A16LS2</t>
  </si>
  <si>
    <t>INE090A16VC3</t>
  </si>
  <si>
    <t>Principal Income Fund - Short Term Plan</t>
  </si>
  <si>
    <t>CRISIL AA</t>
  </si>
  <si>
    <t>9.40% Nabard</t>
  </si>
  <si>
    <t>INE261F09GL6</t>
  </si>
  <si>
    <t>8.79% Nabard</t>
  </si>
  <si>
    <t>INE261F09ID9</t>
  </si>
  <si>
    <t>10.75% Fullerton India Credit Company</t>
  </si>
  <si>
    <t>INE535H07183</t>
  </si>
  <si>
    <t>9.37% LIC Housing Finance</t>
  </si>
  <si>
    <t>INE115A07DE1</t>
  </si>
  <si>
    <t>8.76% Exim Bank</t>
  </si>
  <si>
    <t>INE514E08CD9</t>
  </si>
  <si>
    <t>8.45% Exim Bank</t>
  </si>
  <si>
    <t>INE514E08811</t>
  </si>
  <si>
    <t>9.87% Tata Sons</t>
  </si>
  <si>
    <t>INE895D08469</t>
  </si>
  <si>
    <t>9.75% Shriram Equipment Finance</t>
  </si>
  <si>
    <t>INE468M07146</t>
  </si>
  <si>
    <t>Principal Retail Equity Savings Fund</t>
  </si>
  <si>
    <t>Principal Debt Savings Fund - MIP Plan</t>
  </si>
  <si>
    <t>INE140A14738</t>
  </si>
  <si>
    <t>9.08% State Bank of Mysore</t>
  </si>
  <si>
    <t>INE651A09064</t>
  </si>
  <si>
    <t>10.90% Power Grid Corporation of India</t>
  </si>
  <si>
    <t>INE752E07116</t>
  </si>
  <si>
    <t>10.6723% Cholamandalam Investment and Finance Company</t>
  </si>
  <si>
    <t>INE121A07EP3</t>
  </si>
  <si>
    <t>10.30% Tata Sons</t>
  </si>
  <si>
    <t>INE895D08196</t>
  </si>
  <si>
    <t>Principal Index Fund - Growth Plan</t>
  </si>
  <si>
    <t>INF173K01AG2</t>
  </si>
  <si>
    <t>Principal Balanced Fund</t>
  </si>
  <si>
    <t>Principal Cash Management Fund</t>
  </si>
  <si>
    <t>INE238A16QB0</t>
  </si>
  <si>
    <t>INE008A16JZ1</t>
  </si>
  <si>
    <t>INE008A16OS6</t>
  </si>
  <si>
    <t>Unrated</t>
  </si>
  <si>
    <t>INE428A16IX8</t>
  </si>
  <si>
    <t>Indusind Bank</t>
  </si>
  <si>
    <t>INE095A16GU5</t>
  </si>
  <si>
    <t>India Infoline Finance</t>
  </si>
  <si>
    <t>INE866I14FD5</t>
  </si>
  <si>
    <t>INE866I14CL5</t>
  </si>
  <si>
    <t>ECL Finance</t>
  </si>
  <si>
    <t>INE804I14DY7</t>
  </si>
  <si>
    <t>Aditya Birla Finance</t>
  </si>
  <si>
    <t>INE860H14KN9</t>
  </si>
  <si>
    <t>Fullerton India Credit</t>
  </si>
  <si>
    <t>INE535H14DG6</t>
  </si>
  <si>
    <t>Exim Bank</t>
  </si>
  <si>
    <t>INE514E14DO2</t>
  </si>
  <si>
    <t>Turquoise Investment &amp; Finance</t>
  </si>
  <si>
    <t>INE978J14559</t>
  </si>
  <si>
    <t>Kotak Commodity Service</t>
  </si>
  <si>
    <t>INE410J14116</t>
  </si>
  <si>
    <t>Fixed Deposit</t>
  </si>
  <si>
    <t>9.85% The South Indian Bank</t>
  </si>
  <si>
    <t>9.67% Canara Bank</t>
  </si>
  <si>
    <t>9.98% Karur Vysya Bank</t>
  </si>
  <si>
    <t>9.90% Karur Vysya Bank</t>
  </si>
  <si>
    <t>Principal Retail Money Manager Fund</t>
  </si>
  <si>
    <t>Principal Fixed Maturity Plan-Series A4</t>
  </si>
  <si>
    <t>CARE AA+</t>
  </si>
  <si>
    <t>0% Sundaram BNP Paribas Home Finance</t>
  </si>
  <si>
    <t>INE667F07AF3</t>
  </si>
  <si>
    <t>INE261F09HF6</t>
  </si>
  <si>
    <t>0% IDFC</t>
  </si>
  <si>
    <t>INE043D07CV5</t>
  </si>
  <si>
    <t>Principal PNB FMP - Series B1</t>
  </si>
  <si>
    <t>INE238A16QL9</t>
  </si>
  <si>
    <t>Quantity</t>
  </si>
  <si>
    <t>Listed / awaiting listing on the stock exchanges**</t>
  </si>
  <si>
    <t>**Thinly traded/Non traded securities and illiquid securities as defined in SEBI Regulations and Guidelines.</t>
  </si>
  <si>
    <t>*** Value below 0.01% of NAV</t>
  </si>
  <si>
    <t>$$ lliquid securities</t>
  </si>
  <si>
    <t>All corporate ratings are assigned by rating agencies like CRISIL; CARE; ICRA; IND.</t>
  </si>
  <si>
    <t>Privately Placed / Unlisted $$</t>
  </si>
  <si>
    <t>-</t>
  </si>
  <si>
    <t>***</t>
  </si>
  <si>
    <t># Valued at Nil as these equity shares have been pending under objection for considerable period of time.</t>
  </si>
  <si>
    <t>~~ The shares have been acquired on account of merger of Principal Equity Fund with Principal Dividend Yield Fund.</t>
  </si>
  <si>
    <t>Privately Placed / Unlisted $$~~</t>
  </si>
  <si>
    <t>Apollo Tyres $$#</t>
  </si>
  <si>
    <t>0% Tata Capital Financial Services</t>
  </si>
  <si>
    <t>Lloyds Steel Industries $$#</t>
  </si>
  <si>
    <t>INE292A01015</t>
  </si>
  <si>
    <t>Overseas ETF</t>
  </si>
  <si>
    <t>Units of Mutual Fund / Units Trust</t>
  </si>
  <si>
    <t>Principal Global Investors Fund - Emerging Markets Equity Fund</t>
  </si>
  <si>
    <t>IE0002492902</t>
  </si>
  <si>
    <t>Kotak Mahindra Investment</t>
  </si>
  <si>
    <t>Magma Fincorp</t>
  </si>
  <si>
    <t>Privately Placed / Unlisted **</t>
  </si>
  <si>
    <t>Principal Debt Opportunities Fund-Conservative Plan</t>
  </si>
  <si>
    <t>Principal Debt Opportunities Fund-Corporate Bond Plan</t>
  </si>
  <si>
    <t>0% Sundaram Finance</t>
  </si>
  <si>
    <t>Principal Debt Savings Fund - Retail Plan</t>
  </si>
  <si>
    <t>Principal PNB FMP - Series B2 (FMP-79)</t>
  </si>
  <si>
    <t>Mutual Fund Units</t>
  </si>
  <si>
    <t xml:space="preserve">Western Paques (India) Ltd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</si>
</sst>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dd\-mmm\-yy;@"/>
    <numFmt numFmtId="165" formatCode="_ * #,##0_)_£_ ;_ * \(#,##0\)_£_ ;_ * &quot;-&quot;??_)_£_ ;_ @_ "/>
    <numFmt numFmtId="166" formatCode="dd\-mmm\-yyyy"/>
    <numFmt numFmtId="167" formatCode="_(* #,##0_);_(* \(#,##0\);_(* &quot;-&quot;??_);_(@_)"/>
  </numFmts>
  <fonts count="14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5" fillId="0" borderId="0" xfId="0" applyFont="1"/>
    <xf numFmtId="0" fontId="6" fillId="2" borderId="1" xfId="2" applyFont="1" applyFill="1" applyBorder="1" applyAlignment="1" applyProtection="1">
      <alignment horizontal="center" vertical="center" wrapText="1"/>
    </xf>
    <xf numFmtId="14" fontId="8" fillId="0" borderId="1" xfId="0" applyNumberFormat="1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right"/>
    </xf>
    <xf numFmtId="10" fontId="11" fillId="0" borderId="1" xfId="4" applyNumberFormat="1" applyFont="1" applyFill="1" applyBorder="1" applyAlignment="1">
      <alignment horizontal="right"/>
    </xf>
    <xf numFmtId="0" fontId="11" fillId="0" borderId="1" xfId="0" applyFont="1" applyFill="1" applyBorder="1" applyAlignment="1">
      <alignment horizontal="center"/>
    </xf>
    <xf numFmtId="14" fontId="8" fillId="0" borderId="1" xfId="0" applyNumberFormat="1" applyFont="1" applyFill="1" applyBorder="1" applyAlignment="1"/>
    <xf numFmtId="0" fontId="6" fillId="2" borderId="1" xfId="0" applyFont="1" applyFill="1" applyBorder="1" applyAlignment="1">
      <alignment horizontal="center" vertical="top" wrapText="1"/>
    </xf>
    <xf numFmtId="165" fontId="6" fillId="2" borderId="1" xfId="1" applyNumberFormat="1" applyFont="1" applyFill="1" applyBorder="1" applyAlignment="1">
      <alignment horizontal="center" vertical="top" wrapText="1"/>
    </xf>
    <xf numFmtId="39" fontId="6" fillId="2" borderId="1" xfId="1" applyNumberFormat="1" applyFont="1" applyFill="1" applyBorder="1" applyAlignment="1">
      <alignment horizontal="center" vertical="top" wrapText="1"/>
    </xf>
    <xf numFmtId="10" fontId="6" fillId="2" borderId="1" xfId="4" applyNumberFormat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12" fillId="3" borderId="0" xfId="0" applyFont="1" applyFill="1"/>
    <xf numFmtId="39" fontId="12" fillId="3" borderId="0" xfId="0" applyNumberFormat="1" applyFont="1" applyFill="1"/>
    <xf numFmtId="10" fontId="12" fillId="3" borderId="0" xfId="0" applyNumberFormat="1" applyFont="1" applyFill="1"/>
    <xf numFmtId="166" fontId="12" fillId="3" borderId="0" xfId="0" applyNumberFormat="1" applyFont="1" applyFill="1"/>
    <xf numFmtId="0" fontId="13" fillId="2" borderId="0" xfId="0" applyFont="1" applyFill="1"/>
    <xf numFmtId="39" fontId="13" fillId="2" borderId="0" xfId="0" applyNumberFormat="1" applyFont="1" applyFill="1"/>
    <xf numFmtId="10" fontId="13" fillId="2" borderId="0" xfId="0" applyNumberFormat="1" applyFont="1" applyFill="1"/>
    <xf numFmtId="166" fontId="13" fillId="2" borderId="0" xfId="0" applyNumberFormat="1" applyFont="1" applyFill="1"/>
    <xf numFmtId="0" fontId="0" fillId="4" borderId="0" xfId="0" applyFill="1"/>
    <xf numFmtId="0" fontId="0" fillId="0" borderId="2" xfId="0" applyBorder="1"/>
    <xf numFmtId="166" fontId="6" fillId="2" borderId="2" xfId="1" applyNumberFormat="1" applyFont="1" applyFill="1" applyBorder="1" applyAlignment="1">
      <alignment horizontal="center" vertical="top" wrapText="1"/>
    </xf>
    <xf numFmtId="167" fontId="0" fillId="0" borderId="0" xfId="1" applyNumberFormat="1" applyFont="1"/>
    <xf numFmtId="10" fontId="0" fillId="0" borderId="0" xfId="0" applyNumberFormat="1" applyAlignment="1">
      <alignment horizontal="right"/>
    </xf>
    <xf numFmtId="10" fontId="12" fillId="3" borderId="0" xfId="4" applyNumberFormat="1" applyFont="1" applyFill="1"/>
    <xf numFmtId="10" fontId="13" fillId="2" borderId="0" xfId="4" applyNumberFormat="1" applyFont="1" applyFill="1"/>
    <xf numFmtId="10" fontId="5" fillId="0" borderId="0" xfId="0" applyNumberFormat="1" applyFont="1" applyAlignment="1">
      <alignment horizontal="right"/>
    </xf>
    <xf numFmtId="167" fontId="0" fillId="0" borderId="0" xfId="0" applyNumberFormat="1"/>
    <xf numFmtId="39" fontId="5" fillId="0" borderId="0" xfId="0" applyNumberFormat="1" applyFont="1"/>
    <xf numFmtId="10" fontId="5" fillId="0" borderId="0" xfId="0" applyNumberFormat="1" applyFont="1"/>
    <xf numFmtId="166" fontId="5" fillId="0" borderId="0" xfId="0" applyNumberFormat="1" applyFont="1"/>
    <xf numFmtId="167" fontId="5" fillId="0" borderId="0" xfId="0" applyNumberFormat="1" applyFont="1"/>
    <xf numFmtId="43" fontId="0" fillId="0" borderId="0" xfId="1" applyFont="1"/>
    <xf numFmtId="0" fontId="6" fillId="2" borderId="1" xfId="2" applyFont="1" applyFill="1" applyBorder="1" applyAlignment="1" applyProtection="1">
      <alignment horizontal="left" vertical="center" wrapText="1" indent="1"/>
    </xf>
    <xf numFmtId="0" fontId="7" fillId="2" borderId="1" xfId="0" applyFont="1" applyFill="1" applyBorder="1" applyAlignment="1">
      <alignment horizontal="left" vertical="center" wrapText="1"/>
    </xf>
  </cellXfs>
  <cellStyles count="5">
    <cellStyle name="Comma" xfId="1" builtinId="3"/>
    <cellStyle name="Hyperlink" xfId="2" builtinId="8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abSelected="1" workbookViewId="0"/>
  </sheetViews>
  <sheetFormatPr defaultColWidth="9.140625" defaultRowHeight="12.75" x14ac:dyDescent="0.2"/>
  <cols>
    <col min="1" max="1" width="7.5703125" customWidth="1"/>
    <col min="2" max="2" width="47.5703125" customWidth="1"/>
    <col min="3" max="3" width="16.85546875" customWidth="1"/>
    <col min="4" max="4" width="26.1406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41" t="s">
        <v>0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12</v>
      </c>
      <c r="C9" t="s">
        <v>14</v>
      </c>
      <c r="D9" t="s">
        <v>13</v>
      </c>
      <c r="E9" s="29">
        <v>550548</v>
      </c>
      <c r="F9" s="15">
        <v>1703.6707859999999</v>
      </c>
      <c r="G9" s="16">
        <v>7.0999999999999994E-2</v>
      </c>
      <c r="H9" s="17"/>
    </row>
    <row r="10" spans="1:8" ht="12.75" customHeight="1" x14ac:dyDescent="0.2">
      <c r="A10">
        <v>2</v>
      </c>
      <c r="B10" t="s">
        <v>15</v>
      </c>
      <c r="C10" t="s">
        <v>17</v>
      </c>
      <c r="D10" t="s">
        <v>16</v>
      </c>
      <c r="E10" s="29">
        <v>149968</v>
      </c>
      <c r="F10" s="15">
        <v>1567.4655359999999</v>
      </c>
      <c r="G10" s="16">
        <v>6.5299999999999997E-2</v>
      </c>
      <c r="H10" s="17"/>
    </row>
    <row r="11" spans="1:8" ht="12.75" customHeight="1" x14ac:dyDescent="0.2">
      <c r="A11">
        <v>3</v>
      </c>
      <c r="B11" t="s">
        <v>18</v>
      </c>
      <c r="C11" t="s">
        <v>20</v>
      </c>
      <c r="D11" t="s">
        <v>19</v>
      </c>
      <c r="E11" s="29">
        <v>156464</v>
      </c>
      <c r="F11" s="15">
        <v>1209.310256</v>
      </c>
      <c r="G11" s="16">
        <v>5.04E-2</v>
      </c>
      <c r="H11" s="17"/>
    </row>
    <row r="12" spans="1:8" ht="12.75" customHeight="1" x14ac:dyDescent="0.2">
      <c r="A12">
        <v>4</v>
      </c>
      <c r="B12" t="s">
        <v>21</v>
      </c>
      <c r="C12" t="s">
        <v>23</v>
      </c>
      <c r="D12" t="s">
        <v>22</v>
      </c>
      <c r="E12" s="29">
        <v>124429</v>
      </c>
      <c r="F12" s="15">
        <v>989.21055000000001</v>
      </c>
      <c r="G12" s="16">
        <v>4.1200000000000001E-2</v>
      </c>
      <c r="H12" s="17"/>
    </row>
    <row r="13" spans="1:8" ht="12.75" customHeight="1" x14ac:dyDescent="0.2">
      <c r="A13">
        <v>5</v>
      </c>
      <c r="B13" t="s">
        <v>24</v>
      </c>
      <c r="C13" t="s">
        <v>26</v>
      </c>
      <c r="D13" t="s">
        <v>16</v>
      </c>
      <c r="E13" s="29">
        <v>124090</v>
      </c>
      <c r="F13" s="15">
        <v>775.99681499999997</v>
      </c>
      <c r="G13" s="16">
        <v>3.2400000000000005E-2</v>
      </c>
      <c r="H13" s="17"/>
    </row>
    <row r="14" spans="1:8" ht="12.75" customHeight="1" x14ac:dyDescent="0.2">
      <c r="A14">
        <v>6</v>
      </c>
      <c r="B14" t="s">
        <v>27</v>
      </c>
      <c r="C14" t="s">
        <v>28</v>
      </c>
      <c r="D14" t="s">
        <v>22</v>
      </c>
      <c r="E14" s="29">
        <v>26665</v>
      </c>
      <c r="F14" s="15">
        <v>770.44517800000006</v>
      </c>
      <c r="G14" s="16">
        <v>3.2099999999999997E-2</v>
      </c>
      <c r="H14" s="17"/>
    </row>
    <row r="15" spans="1:8" ht="12.75" customHeight="1" x14ac:dyDescent="0.2">
      <c r="A15">
        <v>7</v>
      </c>
      <c r="B15" t="s">
        <v>29</v>
      </c>
      <c r="C15" t="s">
        <v>31</v>
      </c>
      <c r="D15" t="s">
        <v>30</v>
      </c>
      <c r="E15" s="29">
        <v>137211</v>
      </c>
      <c r="F15" s="15">
        <v>710.615769</v>
      </c>
      <c r="G15" s="16">
        <v>2.9600000000000001E-2</v>
      </c>
      <c r="H15" s="17"/>
    </row>
    <row r="16" spans="1:8" ht="12.75" customHeight="1" x14ac:dyDescent="0.2">
      <c r="A16">
        <v>8</v>
      </c>
      <c r="B16" t="s">
        <v>32</v>
      </c>
      <c r="C16" t="s">
        <v>34</v>
      </c>
      <c r="D16" t="s">
        <v>22</v>
      </c>
      <c r="E16" s="29">
        <v>25294</v>
      </c>
      <c r="F16" s="15">
        <v>647.60228199999995</v>
      </c>
      <c r="G16" s="16">
        <v>2.7000000000000003E-2</v>
      </c>
      <c r="H16" s="17"/>
    </row>
    <row r="17" spans="1:8" ht="12.75" customHeight="1" x14ac:dyDescent="0.2">
      <c r="A17">
        <v>9</v>
      </c>
      <c r="B17" t="s">
        <v>35</v>
      </c>
      <c r="C17" t="s">
        <v>37</v>
      </c>
      <c r="D17" t="s">
        <v>16</v>
      </c>
      <c r="E17" s="29">
        <v>27896</v>
      </c>
      <c r="F17" s="15">
        <v>578.21433999999999</v>
      </c>
      <c r="G17" s="16">
        <v>2.41E-2</v>
      </c>
      <c r="H17" s="17"/>
    </row>
    <row r="18" spans="1:8" ht="12.75" customHeight="1" x14ac:dyDescent="0.2">
      <c r="A18">
        <v>10</v>
      </c>
      <c r="B18" t="s">
        <v>38</v>
      </c>
      <c r="C18" t="s">
        <v>40</v>
      </c>
      <c r="D18" t="s">
        <v>25</v>
      </c>
      <c r="E18" s="29">
        <v>88269</v>
      </c>
      <c r="F18" s="15">
        <v>554.81479999999999</v>
      </c>
      <c r="G18" s="16">
        <v>2.3099999999999999E-2</v>
      </c>
      <c r="H18" s="17"/>
    </row>
    <row r="19" spans="1:8" ht="12.75" customHeight="1" x14ac:dyDescent="0.2">
      <c r="A19">
        <v>11</v>
      </c>
      <c r="B19" t="s">
        <v>41</v>
      </c>
      <c r="C19" t="s">
        <v>43</v>
      </c>
      <c r="D19" t="s">
        <v>39</v>
      </c>
      <c r="E19" s="29">
        <v>63860</v>
      </c>
      <c r="F19" s="15">
        <v>527.64324999999997</v>
      </c>
      <c r="G19" s="16">
        <v>2.2000000000000002E-2</v>
      </c>
      <c r="H19" s="17"/>
    </row>
    <row r="20" spans="1:8" ht="12.75" customHeight="1" x14ac:dyDescent="0.2">
      <c r="A20">
        <v>12</v>
      </c>
      <c r="B20" t="s">
        <v>44</v>
      </c>
      <c r="C20" t="s">
        <v>47</v>
      </c>
      <c r="D20" t="s">
        <v>45</v>
      </c>
      <c r="E20" s="29">
        <v>270612</v>
      </c>
      <c r="F20" s="15">
        <v>525.39319799999998</v>
      </c>
      <c r="G20" s="16">
        <v>2.1899999999999999E-2</v>
      </c>
      <c r="H20" s="17"/>
    </row>
    <row r="21" spans="1:8" ht="12.75" customHeight="1" x14ac:dyDescent="0.2">
      <c r="A21">
        <v>13</v>
      </c>
      <c r="B21" t="s">
        <v>48</v>
      </c>
      <c r="C21" t="s">
        <v>49</v>
      </c>
      <c r="D21" t="s">
        <v>36</v>
      </c>
      <c r="E21" s="29">
        <v>81240</v>
      </c>
      <c r="F21" s="15">
        <v>523.02311999999995</v>
      </c>
      <c r="G21" s="16">
        <v>2.18E-2</v>
      </c>
      <c r="H21" s="17"/>
    </row>
    <row r="22" spans="1:8" ht="12.75" customHeight="1" x14ac:dyDescent="0.2">
      <c r="A22">
        <v>14</v>
      </c>
      <c r="B22" t="s">
        <v>50</v>
      </c>
      <c r="C22" t="s">
        <v>52</v>
      </c>
      <c r="D22" t="s">
        <v>36</v>
      </c>
      <c r="E22" s="29">
        <v>190130</v>
      </c>
      <c r="F22" s="15">
        <v>487.49331999999998</v>
      </c>
      <c r="G22" s="16">
        <v>2.0299999999999999E-2</v>
      </c>
      <c r="H22" s="17"/>
    </row>
    <row r="23" spans="1:8" ht="12.75" customHeight="1" x14ac:dyDescent="0.2">
      <c r="A23">
        <v>15</v>
      </c>
      <c r="B23" t="s">
        <v>53</v>
      </c>
      <c r="C23" t="s">
        <v>54</v>
      </c>
      <c r="D23" t="s">
        <v>16</v>
      </c>
      <c r="E23" s="29">
        <v>99000</v>
      </c>
      <c r="F23" s="15">
        <v>475.84350000000001</v>
      </c>
      <c r="G23" s="16">
        <v>1.9799999999999998E-2</v>
      </c>
      <c r="H23" s="17"/>
    </row>
    <row r="24" spans="1:8" ht="12.75" customHeight="1" x14ac:dyDescent="0.2">
      <c r="A24">
        <v>16</v>
      </c>
      <c r="B24" t="s">
        <v>55</v>
      </c>
      <c r="C24" t="s">
        <v>57</v>
      </c>
      <c r="D24" t="s">
        <v>33</v>
      </c>
      <c r="E24" s="29">
        <v>306263</v>
      </c>
      <c r="F24" s="15">
        <v>467.816733</v>
      </c>
      <c r="G24" s="16">
        <v>1.95E-2</v>
      </c>
      <c r="H24" s="17"/>
    </row>
    <row r="25" spans="1:8" ht="12.75" customHeight="1" x14ac:dyDescent="0.2">
      <c r="A25">
        <v>17</v>
      </c>
      <c r="B25" t="s">
        <v>58</v>
      </c>
      <c r="C25" t="s">
        <v>60</v>
      </c>
      <c r="D25" t="s">
        <v>33</v>
      </c>
      <c r="E25" s="29">
        <v>34307</v>
      </c>
      <c r="F25" s="15">
        <v>439.54128400000002</v>
      </c>
      <c r="G25" s="16">
        <v>1.83E-2</v>
      </c>
      <c r="H25" s="17"/>
    </row>
    <row r="26" spans="1:8" ht="12.75" customHeight="1" x14ac:dyDescent="0.2">
      <c r="A26">
        <v>18</v>
      </c>
      <c r="B26" t="s">
        <v>61</v>
      </c>
      <c r="C26" t="s">
        <v>63</v>
      </c>
      <c r="D26" t="s">
        <v>62</v>
      </c>
      <c r="E26" s="29">
        <v>609704</v>
      </c>
      <c r="F26" s="15">
        <v>374.053404</v>
      </c>
      <c r="G26" s="16">
        <v>1.5600000000000001E-2</v>
      </c>
      <c r="H26" s="17"/>
    </row>
    <row r="27" spans="1:8" ht="12.75" customHeight="1" x14ac:dyDescent="0.2">
      <c r="A27">
        <v>19</v>
      </c>
      <c r="B27" t="s">
        <v>64</v>
      </c>
      <c r="C27" t="s">
        <v>66</v>
      </c>
      <c r="D27" t="s">
        <v>39</v>
      </c>
      <c r="E27" s="29">
        <v>258937</v>
      </c>
      <c r="F27" s="15">
        <v>371.83353199999999</v>
      </c>
      <c r="G27" s="16">
        <v>1.55E-2</v>
      </c>
      <c r="H27" s="17"/>
    </row>
    <row r="28" spans="1:8" ht="12.75" customHeight="1" x14ac:dyDescent="0.2">
      <c r="A28">
        <v>20</v>
      </c>
      <c r="B28" t="s">
        <v>67</v>
      </c>
      <c r="C28" t="s">
        <v>69</v>
      </c>
      <c r="D28" t="s">
        <v>65</v>
      </c>
      <c r="E28" s="29">
        <v>221875</v>
      </c>
      <c r="F28" s="15">
        <v>362.87656299999998</v>
      </c>
      <c r="G28" s="16">
        <v>1.5100000000000001E-2</v>
      </c>
      <c r="H28" s="17"/>
    </row>
    <row r="29" spans="1:8" ht="12.75" customHeight="1" x14ac:dyDescent="0.2">
      <c r="A29">
        <v>21</v>
      </c>
      <c r="B29" t="s">
        <v>70</v>
      </c>
      <c r="C29" t="s">
        <v>72</v>
      </c>
      <c r="D29" t="s">
        <v>51</v>
      </c>
      <c r="E29" s="29">
        <v>1274581</v>
      </c>
      <c r="F29" s="15">
        <v>332.66564099999999</v>
      </c>
      <c r="G29" s="16">
        <v>1.3899999999999999E-2</v>
      </c>
      <c r="H29" s="17"/>
    </row>
    <row r="30" spans="1:8" ht="12.75" customHeight="1" x14ac:dyDescent="0.2">
      <c r="A30">
        <v>22</v>
      </c>
      <c r="B30" t="s">
        <v>73</v>
      </c>
      <c r="C30" t="s">
        <v>75</v>
      </c>
      <c r="D30" t="s">
        <v>16</v>
      </c>
      <c r="E30" s="29">
        <v>59400</v>
      </c>
      <c r="F30" s="15">
        <v>330.8877</v>
      </c>
      <c r="G30" s="16">
        <v>1.38E-2</v>
      </c>
      <c r="H30" s="17"/>
    </row>
    <row r="31" spans="1:8" ht="12.75" customHeight="1" x14ac:dyDescent="0.2">
      <c r="A31">
        <v>23</v>
      </c>
      <c r="B31" t="s">
        <v>76</v>
      </c>
      <c r="C31" t="s">
        <v>78</v>
      </c>
      <c r="D31" t="s">
        <v>25</v>
      </c>
      <c r="E31" s="29">
        <v>216421</v>
      </c>
      <c r="F31" s="15">
        <v>315.86644999999999</v>
      </c>
      <c r="G31" s="16">
        <v>1.32E-2</v>
      </c>
      <c r="H31" s="17"/>
    </row>
    <row r="32" spans="1:8" ht="12.75" customHeight="1" x14ac:dyDescent="0.2">
      <c r="A32">
        <v>24</v>
      </c>
      <c r="B32" t="s">
        <v>79</v>
      </c>
      <c r="C32" t="s">
        <v>81</v>
      </c>
      <c r="D32" t="s">
        <v>19</v>
      </c>
      <c r="E32" s="29">
        <v>82875</v>
      </c>
      <c r="F32" s="15">
        <v>313.01887499999998</v>
      </c>
      <c r="G32" s="16">
        <v>1.3000000000000001E-2</v>
      </c>
      <c r="H32" s="17"/>
    </row>
    <row r="33" spans="1:8" ht="12.75" customHeight="1" x14ac:dyDescent="0.2">
      <c r="A33">
        <v>25</v>
      </c>
      <c r="B33" t="s">
        <v>82</v>
      </c>
      <c r="C33" t="s">
        <v>84</v>
      </c>
      <c r="D33" t="s">
        <v>25</v>
      </c>
      <c r="E33" s="29">
        <v>58768</v>
      </c>
      <c r="F33" s="15">
        <v>311.11779200000001</v>
      </c>
      <c r="G33" s="16">
        <v>1.3000000000000001E-2</v>
      </c>
      <c r="H33" s="17"/>
    </row>
    <row r="34" spans="1:8" ht="12.75" customHeight="1" x14ac:dyDescent="0.2">
      <c r="A34">
        <v>26</v>
      </c>
      <c r="B34" t="s">
        <v>85</v>
      </c>
      <c r="C34" t="s">
        <v>87</v>
      </c>
      <c r="D34" t="s">
        <v>68</v>
      </c>
      <c r="E34" s="29">
        <v>97933</v>
      </c>
      <c r="F34" s="15">
        <v>279.94148100000001</v>
      </c>
      <c r="G34" s="16">
        <v>1.1699999999999999E-2</v>
      </c>
      <c r="H34" s="17"/>
    </row>
    <row r="35" spans="1:8" ht="12.75" customHeight="1" x14ac:dyDescent="0.2">
      <c r="A35">
        <v>27</v>
      </c>
      <c r="B35" t="s">
        <v>88</v>
      </c>
      <c r="C35" t="s">
        <v>90</v>
      </c>
      <c r="D35" t="s">
        <v>42</v>
      </c>
      <c r="E35" s="29">
        <v>102252</v>
      </c>
      <c r="F35" s="15">
        <v>274.95562799999999</v>
      </c>
      <c r="G35" s="16">
        <v>1.15E-2</v>
      </c>
      <c r="H35" s="17"/>
    </row>
    <row r="36" spans="1:8" ht="12.75" customHeight="1" x14ac:dyDescent="0.2">
      <c r="A36">
        <v>28</v>
      </c>
      <c r="B36" t="s">
        <v>91</v>
      </c>
      <c r="C36" t="s">
        <v>93</v>
      </c>
      <c r="D36" t="s">
        <v>33</v>
      </c>
      <c r="E36" s="29">
        <v>100956</v>
      </c>
      <c r="F36" s="15">
        <v>271.723074</v>
      </c>
      <c r="G36" s="16">
        <v>1.1299999999999999E-2</v>
      </c>
      <c r="H36" s="17"/>
    </row>
    <row r="37" spans="1:8" ht="12.75" customHeight="1" x14ac:dyDescent="0.2">
      <c r="A37">
        <v>29</v>
      </c>
      <c r="B37" t="s">
        <v>94</v>
      </c>
      <c r="C37" t="s">
        <v>96</v>
      </c>
      <c r="D37" t="s">
        <v>71</v>
      </c>
      <c r="E37" s="29">
        <v>289792</v>
      </c>
      <c r="F37" s="15">
        <v>271.53510399999999</v>
      </c>
      <c r="G37" s="16">
        <v>1.1299999999999999E-2</v>
      </c>
      <c r="H37" s="17"/>
    </row>
    <row r="38" spans="1:8" ht="12.75" customHeight="1" x14ac:dyDescent="0.2">
      <c r="A38">
        <v>30</v>
      </c>
      <c r="B38" t="s">
        <v>97</v>
      </c>
      <c r="C38" t="s">
        <v>99</v>
      </c>
      <c r="D38" t="s">
        <v>46</v>
      </c>
      <c r="E38" s="29">
        <v>102048</v>
      </c>
      <c r="F38" s="15">
        <v>270.93743999999998</v>
      </c>
      <c r="G38" s="16">
        <v>1.1299999999999999E-2</v>
      </c>
      <c r="H38" s="17"/>
    </row>
    <row r="39" spans="1:8" ht="12.75" customHeight="1" x14ac:dyDescent="0.2">
      <c r="A39">
        <v>31</v>
      </c>
      <c r="B39" t="s">
        <v>100</v>
      </c>
      <c r="C39" t="s">
        <v>102</v>
      </c>
      <c r="D39" t="s">
        <v>22</v>
      </c>
      <c r="E39" s="29">
        <v>95500</v>
      </c>
      <c r="F39" s="15">
        <v>269.69200000000001</v>
      </c>
      <c r="G39" s="16">
        <v>1.1200000000000002E-2</v>
      </c>
      <c r="H39" s="17"/>
    </row>
    <row r="40" spans="1:8" ht="12.75" customHeight="1" x14ac:dyDescent="0.2">
      <c r="A40">
        <v>32</v>
      </c>
      <c r="B40" t="s">
        <v>103</v>
      </c>
      <c r="C40" t="s">
        <v>105</v>
      </c>
      <c r="D40" t="s">
        <v>25</v>
      </c>
      <c r="E40" s="29">
        <v>256626</v>
      </c>
      <c r="F40" s="15">
        <v>269.45729999999998</v>
      </c>
      <c r="G40" s="16">
        <v>1.1200000000000002E-2</v>
      </c>
      <c r="H40" s="17"/>
    </row>
    <row r="41" spans="1:8" ht="12.75" customHeight="1" x14ac:dyDescent="0.2">
      <c r="A41">
        <v>33</v>
      </c>
      <c r="B41" t="s">
        <v>106</v>
      </c>
      <c r="C41" t="s">
        <v>108</v>
      </c>
      <c r="D41" t="s">
        <v>51</v>
      </c>
      <c r="E41" s="29">
        <v>3240479</v>
      </c>
      <c r="F41" s="15">
        <v>267.339518</v>
      </c>
      <c r="G41" s="16">
        <v>1.11E-2</v>
      </c>
      <c r="H41" s="17"/>
    </row>
    <row r="42" spans="1:8" ht="12.75" customHeight="1" x14ac:dyDescent="0.2">
      <c r="A42">
        <v>34</v>
      </c>
      <c r="B42" t="s">
        <v>109</v>
      </c>
      <c r="C42" t="s">
        <v>111</v>
      </c>
      <c r="D42" t="s">
        <v>42</v>
      </c>
      <c r="E42" s="29">
        <v>127016</v>
      </c>
      <c r="F42" s="15">
        <v>267.30517200000003</v>
      </c>
      <c r="G42" s="16">
        <v>1.11E-2</v>
      </c>
      <c r="H42" s="17"/>
    </row>
    <row r="43" spans="1:8" ht="12.75" customHeight="1" x14ac:dyDescent="0.2">
      <c r="A43">
        <v>35</v>
      </c>
      <c r="B43" t="s">
        <v>112</v>
      </c>
      <c r="C43" t="s">
        <v>114</v>
      </c>
      <c r="D43" t="s">
        <v>16</v>
      </c>
      <c r="E43" s="29">
        <v>120530</v>
      </c>
      <c r="F43" s="15">
        <v>262.75540000000001</v>
      </c>
      <c r="G43" s="16">
        <v>1.1000000000000001E-2</v>
      </c>
      <c r="H43" s="17"/>
    </row>
    <row r="44" spans="1:8" ht="12.75" customHeight="1" x14ac:dyDescent="0.2">
      <c r="A44">
        <v>36</v>
      </c>
      <c r="B44" t="s">
        <v>115</v>
      </c>
      <c r="C44" t="s">
        <v>117</v>
      </c>
      <c r="D44" t="s">
        <v>74</v>
      </c>
      <c r="E44" s="29">
        <v>26708</v>
      </c>
      <c r="F44" s="15">
        <v>260.54989399999999</v>
      </c>
      <c r="G44" s="16">
        <v>1.09E-2</v>
      </c>
      <c r="H44" s="17"/>
    </row>
    <row r="45" spans="1:8" ht="12.75" customHeight="1" x14ac:dyDescent="0.2">
      <c r="A45">
        <v>37</v>
      </c>
      <c r="B45" t="s">
        <v>118</v>
      </c>
      <c r="C45" t="s">
        <v>119</v>
      </c>
      <c r="D45" t="s">
        <v>77</v>
      </c>
      <c r="E45" s="29">
        <v>228558</v>
      </c>
      <c r="F45" s="15">
        <v>260.327562</v>
      </c>
      <c r="G45" s="16">
        <v>1.09E-2</v>
      </c>
      <c r="H45" s="17"/>
    </row>
    <row r="46" spans="1:8" ht="12.75" customHeight="1" x14ac:dyDescent="0.2">
      <c r="A46">
        <v>38</v>
      </c>
      <c r="B46" t="s">
        <v>120</v>
      </c>
      <c r="C46" t="s">
        <v>121</v>
      </c>
      <c r="D46" t="s">
        <v>16</v>
      </c>
      <c r="E46" s="29">
        <v>19350</v>
      </c>
      <c r="F46" s="15">
        <v>251.68545</v>
      </c>
      <c r="G46" s="16">
        <v>1.0500000000000001E-2</v>
      </c>
      <c r="H46" s="17"/>
    </row>
    <row r="47" spans="1:8" ht="12.75" customHeight="1" x14ac:dyDescent="0.2">
      <c r="A47">
        <v>39</v>
      </c>
      <c r="B47" t="s">
        <v>122</v>
      </c>
      <c r="C47" t="s">
        <v>123</v>
      </c>
      <c r="D47" t="s">
        <v>80</v>
      </c>
      <c r="E47" s="29">
        <v>85121</v>
      </c>
      <c r="F47" s="15">
        <v>250.34086099999999</v>
      </c>
      <c r="G47" s="16">
        <v>1.04E-2</v>
      </c>
      <c r="H47" s="17"/>
    </row>
    <row r="48" spans="1:8" ht="12.75" customHeight="1" x14ac:dyDescent="0.2">
      <c r="A48">
        <v>40</v>
      </c>
      <c r="B48" t="s">
        <v>124</v>
      </c>
      <c r="C48" t="s">
        <v>125</v>
      </c>
      <c r="D48" t="s">
        <v>16</v>
      </c>
      <c r="E48" s="29">
        <v>36680</v>
      </c>
      <c r="F48" s="15">
        <v>247.73671999999999</v>
      </c>
      <c r="G48" s="16">
        <v>1.03E-2</v>
      </c>
      <c r="H48" s="17"/>
    </row>
    <row r="49" spans="1:8" ht="12.75" customHeight="1" x14ac:dyDescent="0.2">
      <c r="A49">
        <v>41</v>
      </c>
      <c r="B49" t="s">
        <v>126</v>
      </c>
      <c r="C49" t="s">
        <v>127</v>
      </c>
      <c r="D49" t="s">
        <v>46</v>
      </c>
      <c r="E49" s="29">
        <v>295395</v>
      </c>
      <c r="F49" s="15">
        <v>247.09791799999999</v>
      </c>
      <c r="G49" s="16">
        <v>1.03E-2</v>
      </c>
      <c r="H49" s="17"/>
    </row>
    <row r="50" spans="1:8" ht="12.75" customHeight="1" x14ac:dyDescent="0.2">
      <c r="A50">
        <v>42</v>
      </c>
      <c r="B50" t="s">
        <v>128</v>
      </c>
      <c r="C50" t="s">
        <v>129</v>
      </c>
      <c r="D50" t="s">
        <v>25</v>
      </c>
      <c r="E50" s="29">
        <v>24650</v>
      </c>
      <c r="F50" s="15">
        <v>243.41874999999999</v>
      </c>
      <c r="G50" s="16">
        <v>1.01E-2</v>
      </c>
      <c r="H50" s="17"/>
    </row>
    <row r="51" spans="1:8" ht="12.75" customHeight="1" x14ac:dyDescent="0.2">
      <c r="A51">
        <v>43</v>
      </c>
      <c r="B51" t="s">
        <v>130</v>
      </c>
      <c r="C51" t="s">
        <v>131</v>
      </c>
      <c r="D51" t="s">
        <v>83</v>
      </c>
      <c r="E51" s="29">
        <v>487376</v>
      </c>
      <c r="F51" s="15">
        <v>242.71324799999999</v>
      </c>
      <c r="G51" s="16">
        <v>1.01E-2</v>
      </c>
      <c r="H51" s="17"/>
    </row>
    <row r="52" spans="1:8" ht="12.75" customHeight="1" x14ac:dyDescent="0.2">
      <c r="A52">
        <v>44</v>
      </c>
      <c r="B52" t="s">
        <v>132</v>
      </c>
      <c r="C52" t="s">
        <v>133</v>
      </c>
      <c r="D52" t="s">
        <v>86</v>
      </c>
      <c r="E52" s="29">
        <v>17280</v>
      </c>
      <c r="F52" s="15">
        <v>236.07936000000001</v>
      </c>
      <c r="G52" s="16">
        <v>9.7999999999999997E-3</v>
      </c>
      <c r="H52" s="17"/>
    </row>
    <row r="53" spans="1:8" ht="12.75" customHeight="1" x14ac:dyDescent="0.2">
      <c r="A53">
        <v>45</v>
      </c>
      <c r="B53" t="s">
        <v>134</v>
      </c>
      <c r="C53" t="s">
        <v>135</v>
      </c>
      <c r="D53" t="s">
        <v>56</v>
      </c>
      <c r="E53" s="29">
        <v>83000</v>
      </c>
      <c r="F53" s="15">
        <v>226.1335</v>
      </c>
      <c r="G53" s="16">
        <v>9.3999999999999986E-3</v>
      </c>
      <c r="H53" s="17"/>
    </row>
    <row r="54" spans="1:8" ht="12.75" customHeight="1" x14ac:dyDescent="0.2">
      <c r="A54">
        <v>46</v>
      </c>
      <c r="B54" t="s">
        <v>136</v>
      </c>
      <c r="C54" t="s">
        <v>137</v>
      </c>
      <c r="D54" t="s">
        <v>39</v>
      </c>
      <c r="E54" s="29">
        <v>124317</v>
      </c>
      <c r="F54" s="15">
        <v>224.64081899999999</v>
      </c>
      <c r="G54" s="16">
        <v>9.3999999999999986E-3</v>
      </c>
      <c r="H54" s="17"/>
    </row>
    <row r="55" spans="1:8" ht="12.75" customHeight="1" x14ac:dyDescent="0.2">
      <c r="A55">
        <v>47</v>
      </c>
      <c r="B55" t="s">
        <v>138</v>
      </c>
      <c r="C55" t="s">
        <v>139</v>
      </c>
      <c r="D55" t="s">
        <v>59</v>
      </c>
      <c r="E55" s="29">
        <v>131773</v>
      </c>
      <c r="F55" s="15">
        <v>220.06091000000001</v>
      </c>
      <c r="G55" s="16">
        <v>9.1999999999999998E-3</v>
      </c>
      <c r="H55" s="17"/>
    </row>
    <row r="56" spans="1:8" ht="12.75" customHeight="1" x14ac:dyDescent="0.2">
      <c r="A56">
        <v>48</v>
      </c>
      <c r="B56" t="s">
        <v>140</v>
      </c>
      <c r="C56" t="s">
        <v>141</v>
      </c>
      <c r="D56" t="s">
        <v>16</v>
      </c>
      <c r="E56" s="29">
        <v>85669</v>
      </c>
      <c r="F56" s="15">
        <v>215.71454199999999</v>
      </c>
      <c r="G56" s="16">
        <v>9.0000000000000011E-3</v>
      </c>
      <c r="H56" s="17"/>
    </row>
    <row r="57" spans="1:8" ht="12.75" customHeight="1" x14ac:dyDescent="0.2">
      <c r="A57">
        <v>49</v>
      </c>
      <c r="B57" t="s">
        <v>142</v>
      </c>
      <c r="C57" t="s">
        <v>143</v>
      </c>
      <c r="D57" t="s">
        <v>56</v>
      </c>
      <c r="E57" s="29">
        <v>41933</v>
      </c>
      <c r="F57" s="15">
        <v>214.172798</v>
      </c>
      <c r="G57" s="16">
        <v>8.8999999999999999E-3</v>
      </c>
      <c r="H57" s="17"/>
    </row>
    <row r="58" spans="1:8" ht="12.75" customHeight="1" x14ac:dyDescent="0.2">
      <c r="A58">
        <v>50</v>
      </c>
      <c r="B58" t="s">
        <v>144</v>
      </c>
      <c r="C58" t="s">
        <v>145</v>
      </c>
      <c r="D58" t="s">
        <v>25</v>
      </c>
      <c r="E58" s="29">
        <v>124819</v>
      </c>
      <c r="F58" s="15">
        <v>214.06458499999999</v>
      </c>
      <c r="G58" s="16">
        <v>8.8999999999999999E-3</v>
      </c>
      <c r="H58" s="17"/>
    </row>
    <row r="59" spans="1:8" ht="12.75" customHeight="1" x14ac:dyDescent="0.2">
      <c r="A59">
        <v>51</v>
      </c>
      <c r="B59" t="s">
        <v>146</v>
      </c>
      <c r="C59" t="s">
        <v>147</v>
      </c>
      <c r="D59" t="s">
        <v>89</v>
      </c>
      <c r="E59" s="29">
        <v>60302</v>
      </c>
      <c r="F59" s="15">
        <v>209.70020500000001</v>
      </c>
      <c r="G59" s="16">
        <v>8.6999999999999994E-3</v>
      </c>
      <c r="H59" s="17"/>
    </row>
    <row r="60" spans="1:8" ht="12.75" customHeight="1" x14ac:dyDescent="0.2">
      <c r="A60">
        <v>52</v>
      </c>
      <c r="B60" t="s">
        <v>148</v>
      </c>
      <c r="C60" t="s">
        <v>149</v>
      </c>
      <c r="D60" t="s">
        <v>25</v>
      </c>
      <c r="E60" s="29">
        <v>28998</v>
      </c>
      <c r="F60" s="15">
        <v>201.69558900000001</v>
      </c>
      <c r="G60" s="16">
        <v>8.3999999999999995E-3</v>
      </c>
      <c r="H60" s="17"/>
    </row>
    <row r="61" spans="1:8" ht="12.75" customHeight="1" x14ac:dyDescent="0.2">
      <c r="A61">
        <v>53</v>
      </c>
      <c r="B61" t="s">
        <v>150</v>
      </c>
      <c r="C61" t="s">
        <v>151</v>
      </c>
      <c r="D61" t="s">
        <v>46</v>
      </c>
      <c r="E61" s="29">
        <v>115000</v>
      </c>
      <c r="F61" s="15">
        <v>200.33</v>
      </c>
      <c r="G61" s="16">
        <v>8.3999999999999995E-3</v>
      </c>
      <c r="H61" s="17"/>
    </row>
    <row r="62" spans="1:8" ht="12.75" customHeight="1" x14ac:dyDescent="0.2">
      <c r="A62">
        <v>54</v>
      </c>
      <c r="B62" t="s">
        <v>152</v>
      </c>
      <c r="C62" t="s">
        <v>153</v>
      </c>
      <c r="D62" t="s">
        <v>42</v>
      </c>
      <c r="E62" s="29">
        <v>105000</v>
      </c>
      <c r="F62" s="15">
        <v>181.49250000000001</v>
      </c>
      <c r="G62" s="16">
        <v>7.6E-3</v>
      </c>
      <c r="H62" s="17"/>
    </row>
    <row r="63" spans="1:8" ht="12.75" customHeight="1" x14ac:dyDescent="0.2">
      <c r="A63">
        <v>55</v>
      </c>
      <c r="B63" t="s">
        <v>154</v>
      </c>
      <c r="C63" t="s">
        <v>155</v>
      </c>
      <c r="D63" t="s">
        <v>59</v>
      </c>
      <c r="E63" s="29">
        <v>127687</v>
      </c>
      <c r="F63" s="15">
        <v>175.058877</v>
      </c>
      <c r="G63" s="16">
        <v>7.3000000000000001E-3</v>
      </c>
      <c r="H63" s="17"/>
    </row>
    <row r="64" spans="1:8" ht="12.75" customHeight="1" x14ac:dyDescent="0.2">
      <c r="A64">
        <v>56</v>
      </c>
      <c r="B64" t="s">
        <v>156</v>
      </c>
      <c r="C64" t="s">
        <v>157</v>
      </c>
      <c r="D64" t="s">
        <v>22</v>
      </c>
      <c r="E64" s="29">
        <v>132558</v>
      </c>
      <c r="F64" s="15">
        <v>131.16614100000001</v>
      </c>
      <c r="G64" s="16">
        <v>5.5000000000000005E-3</v>
      </c>
      <c r="H64" s="17"/>
    </row>
    <row r="65" spans="1:8" ht="12.75" customHeight="1" x14ac:dyDescent="0.2">
      <c r="A65">
        <v>57</v>
      </c>
      <c r="B65" t="s">
        <v>158</v>
      </c>
      <c r="C65" t="s">
        <v>159</v>
      </c>
      <c r="D65" t="s">
        <v>36</v>
      </c>
      <c r="E65" s="29">
        <v>111537</v>
      </c>
      <c r="F65" s="15">
        <v>127.54255999999999</v>
      </c>
      <c r="G65" s="16">
        <v>5.3E-3</v>
      </c>
      <c r="H65" s="17"/>
    </row>
    <row r="66" spans="1:8" ht="12.75" customHeight="1" x14ac:dyDescent="0.2">
      <c r="A66">
        <v>58</v>
      </c>
      <c r="B66" t="s">
        <v>160</v>
      </c>
      <c r="C66" t="s">
        <v>161</v>
      </c>
      <c r="D66" t="s">
        <v>42</v>
      </c>
      <c r="E66" s="29">
        <v>175000</v>
      </c>
      <c r="F66" s="15">
        <v>117.425</v>
      </c>
      <c r="G66" s="16">
        <v>4.8999999999999998E-3</v>
      </c>
      <c r="H66" s="17"/>
    </row>
    <row r="67" spans="1:8" ht="12.75" customHeight="1" x14ac:dyDescent="0.2">
      <c r="A67">
        <v>59</v>
      </c>
      <c r="B67" t="s">
        <v>162</v>
      </c>
      <c r="C67" t="s">
        <v>163</v>
      </c>
      <c r="D67" t="s">
        <v>42</v>
      </c>
      <c r="E67" s="29">
        <v>29858</v>
      </c>
      <c r="F67" s="15">
        <v>116.59549</v>
      </c>
      <c r="G67" s="16">
        <v>4.8999999999999998E-3</v>
      </c>
      <c r="H67" s="17"/>
    </row>
    <row r="68" spans="1:8" ht="12.75" customHeight="1" x14ac:dyDescent="0.2">
      <c r="A68">
        <v>60</v>
      </c>
      <c r="B68" t="s">
        <v>164</v>
      </c>
      <c r="C68" t="s">
        <v>165</v>
      </c>
      <c r="D68" t="s">
        <v>92</v>
      </c>
      <c r="E68" s="29">
        <v>74800</v>
      </c>
      <c r="F68" s="15">
        <v>111.9756</v>
      </c>
      <c r="G68" s="16">
        <v>4.6999999999999993E-3</v>
      </c>
      <c r="H68" s="17"/>
    </row>
    <row r="69" spans="1:8" ht="12.75" customHeight="1" x14ac:dyDescent="0.2">
      <c r="A69">
        <v>61</v>
      </c>
      <c r="B69" t="s">
        <v>166</v>
      </c>
      <c r="C69" t="s">
        <v>167</v>
      </c>
      <c r="D69" t="s">
        <v>46</v>
      </c>
      <c r="E69" s="29">
        <v>161946</v>
      </c>
      <c r="F69" s="15">
        <v>105.993657</v>
      </c>
      <c r="G69" s="16">
        <v>4.4000000000000003E-3</v>
      </c>
      <c r="H69" s="17"/>
    </row>
    <row r="70" spans="1:8" ht="12.75" customHeight="1" x14ac:dyDescent="0.2">
      <c r="A70">
        <v>62</v>
      </c>
      <c r="B70" t="s">
        <v>168</v>
      </c>
      <c r="C70" t="s">
        <v>169</v>
      </c>
      <c r="D70" t="s">
        <v>95</v>
      </c>
      <c r="E70" s="29">
        <v>100000</v>
      </c>
      <c r="F70" s="15">
        <v>6.72</v>
      </c>
      <c r="G70" s="16">
        <v>2.9999999999999997E-4</v>
      </c>
      <c r="H70" s="17"/>
    </row>
    <row r="71" spans="1:8" ht="12.75" customHeight="1" x14ac:dyDescent="0.2">
      <c r="B71" s="18" t="s">
        <v>182</v>
      </c>
      <c r="C71" s="18"/>
      <c r="D71" s="18"/>
      <c r="E71" s="18"/>
      <c r="F71" s="19">
        <f>SUM(F9:F70)</f>
        <v>23612.495327000004</v>
      </c>
      <c r="G71" s="31">
        <f>SUM(G9:G70)</f>
        <v>0.98409999999999964</v>
      </c>
      <c r="H71" s="21"/>
    </row>
    <row r="72" spans="1:8" ht="12.75" customHeight="1" x14ac:dyDescent="0.2">
      <c r="E72" s="29"/>
      <c r="F72" s="15"/>
      <c r="G72" s="16"/>
      <c r="H72" s="17"/>
    </row>
    <row r="73" spans="1:8" ht="12.75" customHeight="1" x14ac:dyDescent="0.2">
      <c r="B73" s="1" t="s">
        <v>545</v>
      </c>
      <c r="E73" s="29"/>
      <c r="F73" s="15"/>
      <c r="G73" s="16"/>
      <c r="H73" s="17"/>
    </row>
    <row r="74" spans="1:8" ht="12.75" customHeight="1" x14ac:dyDescent="0.2">
      <c r="A74">
        <v>63</v>
      </c>
      <c r="B74" t="s">
        <v>170</v>
      </c>
      <c r="C74" t="s">
        <v>171</v>
      </c>
      <c r="D74" t="s">
        <v>101</v>
      </c>
      <c r="E74" s="29">
        <v>200000</v>
      </c>
      <c r="F74" s="15">
        <v>0.02</v>
      </c>
      <c r="G74" s="30" t="s">
        <v>547</v>
      </c>
      <c r="H74" s="17"/>
    </row>
    <row r="75" spans="1:8" ht="12.75" customHeight="1" x14ac:dyDescent="0.2">
      <c r="A75">
        <v>64</v>
      </c>
      <c r="B75" t="s">
        <v>172</v>
      </c>
      <c r="C75" t="s">
        <v>173</v>
      </c>
      <c r="D75" t="s">
        <v>104</v>
      </c>
      <c r="E75" s="29">
        <v>176305</v>
      </c>
      <c r="F75" s="15">
        <v>1.7631000000000001E-2</v>
      </c>
      <c r="G75" s="30" t="s">
        <v>547</v>
      </c>
      <c r="H75" s="17"/>
    </row>
    <row r="76" spans="1:8" ht="12.75" customHeight="1" x14ac:dyDescent="0.2">
      <c r="A76">
        <v>65</v>
      </c>
      <c r="B76" t="s">
        <v>174</v>
      </c>
      <c r="C76" t="s">
        <v>546</v>
      </c>
      <c r="D76" t="s">
        <v>107</v>
      </c>
      <c r="E76" s="29">
        <v>93200</v>
      </c>
      <c r="F76" s="15">
        <v>9.3200000000000002E-3</v>
      </c>
      <c r="G76" s="30" t="s">
        <v>547</v>
      </c>
      <c r="H76" s="17"/>
    </row>
    <row r="77" spans="1:8" ht="12.75" customHeight="1" x14ac:dyDescent="0.2">
      <c r="A77">
        <v>66</v>
      </c>
      <c r="B77" t="s">
        <v>175</v>
      </c>
      <c r="C77" t="s">
        <v>546</v>
      </c>
      <c r="D77" t="s">
        <v>110</v>
      </c>
      <c r="E77" s="29">
        <v>54000</v>
      </c>
      <c r="F77" s="15">
        <v>5.4000000000000003E-3</v>
      </c>
      <c r="G77" s="30" t="s">
        <v>547</v>
      </c>
      <c r="H77" s="17"/>
    </row>
    <row r="78" spans="1:8" ht="12.75" customHeight="1" x14ac:dyDescent="0.2">
      <c r="A78">
        <v>67</v>
      </c>
      <c r="B78" t="s">
        <v>176</v>
      </c>
      <c r="C78" t="s">
        <v>177</v>
      </c>
      <c r="D78" t="s">
        <v>113</v>
      </c>
      <c r="E78" s="29">
        <v>50800</v>
      </c>
      <c r="F78" s="15">
        <v>5.0800000000000003E-3</v>
      </c>
      <c r="G78" s="30" t="s">
        <v>547</v>
      </c>
      <c r="H78" s="17"/>
    </row>
    <row r="79" spans="1:8" ht="12.75" customHeight="1" x14ac:dyDescent="0.2">
      <c r="A79">
        <v>68</v>
      </c>
      <c r="B79" t="s">
        <v>178</v>
      </c>
      <c r="C79" t="s">
        <v>179</v>
      </c>
      <c r="D79" t="s">
        <v>116</v>
      </c>
      <c r="E79" s="29">
        <v>39500</v>
      </c>
      <c r="F79" s="15">
        <v>4.0000000000000003E-5</v>
      </c>
      <c r="G79" s="30" t="s">
        <v>547</v>
      </c>
      <c r="H79" s="17"/>
    </row>
    <row r="80" spans="1:8" ht="12.75" customHeight="1" x14ac:dyDescent="0.2">
      <c r="A80">
        <v>69</v>
      </c>
      <c r="B80" t="s">
        <v>180</v>
      </c>
      <c r="C80" t="s">
        <v>181</v>
      </c>
      <c r="D80" t="s">
        <v>45</v>
      </c>
      <c r="E80" s="29">
        <v>200</v>
      </c>
      <c r="F80" s="15">
        <v>2.0000000000000002E-5</v>
      </c>
      <c r="G80" s="30" t="s">
        <v>547</v>
      </c>
      <c r="H80" s="17"/>
    </row>
    <row r="81" spans="1:8" ht="12.75" customHeight="1" x14ac:dyDescent="0.2">
      <c r="B81" s="18" t="s">
        <v>182</v>
      </c>
      <c r="C81" s="18"/>
      <c r="D81" s="18"/>
      <c r="E81" s="18"/>
      <c r="F81" s="19">
        <f>SUM(F74:F80)</f>
        <v>5.7491E-2</v>
      </c>
      <c r="G81" s="19">
        <f>SUM(G74:G80)</f>
        <v>0</v>
      </c>
      <c r="H81" s="21"/>
    </row>
    <row r="82" spans="1:8" ht="12.75" customHeight="1" x14ac:dyDescent="0.2">
      <c r="F82" s="15"/>
      <c r="G82" s="16"/>
      <c r="H82" s="17"/>
    </row>
    <row r="83" spans="1:8" ht="12.75" customHeight="1" x14ac:dyDescent="0.2">
      <c r="B83" s="1" t="s">
        <v>184</v>
      </c>
      <c r="C83" s="1"/>
      <c r="F83" s="15"/>
      <c r="G83" s="16"/>
      <c r="H83" s="17"/>
    </row>
    <row r="84" spans="1:8" ht="12.75" customHeight="1" x14ac:dyDescent="0.2">
      <c r="B84" s="1" t="s">
        <v>540</v>
      </c>
      <c r="C84" s="1"/>
      <c r="F84" s="15"/>
      <c r="G84" s="16"/>
      <c r="H84" s="17"/>
    </row>
    <row r="85" spans="1:8" ht="12.75" customHeight="1" x14ac:dyDescent="0.2">
      <c r="A85">
        <v>70</v>
      </c>
      <c r="B85" t="s">
        <v>185</v>
      </c>
      <c r="C85" t="s">
        <v>186</v>
      </c>
      <c r="D85" t="s">
        <v>98</v>
      </c>
      <c r="E85" s="29">
        <v>129000</v>
      </c>
      <c r="F85" s="15">
        <v>6.4611840000000003</v>
      </c>
      <c r="G85" s="16">
        <v>2.9999999999999997E-4</v>
      </c>
      <c r="H85" s="17">
        <v>41722</v>
      </c>
    </row>
    <row r="86" spans="1:8" ht="12.75" customHeight="1" x14ac:dyDescent="0.2">
      <c r="B86" s="18" t="s">
        <v>182</v>
      </c>
      <c r="C86" s="18"/>
      <c r="D86" s="18"/>
      <c r="E86" s="18"/>
      <c r="F86" s="19">
        <f>SUM(F85:F85)</f>
        <v>6.4611840000000003</v>
      </c>
      <c r="G86" s="20">
        <f>SUM(G85:G85)</f>
        <v>2.9999999999999997E-4</v>
      </c>
      <c r="H86" s="21"/>
    </row>
    <row r="87" spans="1:8" ht="12.75" customHeight="1" x14ac:dyDescent="0.2">
      <c r="F87" s="15"/>
      <c r="G87" s="16"/>
      <c r="H87" s="17"/>
    </row>
    <row r="88" spans="1:8" ht="12.75" customHeight="1" x14ac:dyDescent="0.2">
      <c r="B88" s="1" t="s">
        <v>425</v>
      </c>
      <c r="F88" s="15">
        <v>502.36535750000002</v>
      </c>
      <c r="G88" s="16">
        <v>2.0943786346084035E-2</v>
      </c>
      <c r="H88" s="17"/>
    </row>
    <row r="89" spans="1:8" ht="12.75" customHeight="1" x14ac:dyDescent="0.2">
      <c r="B89" s="18" t="s">
        <v>182</v>
      </c>
      <c r="C89" s="18"/>
      <c r="D89" s="18"/>
      <c r="E89" s="18"/>
      <c r="F89" s="19">
        <f>SUM(F88:F88)</f>
        <v>502.36535750000002</v>
      </c>
      <c r="G89" s="20">
        <f>SUM(G88:G88)</f>
        <v>2.0943786346084035E-2</v>
      </c>
      <c r="H89" s="21"/>
    </row>
    <row r="90" spans="1:8" ht="12.75" customHeight="1" x14ac:dyDescent="0.2">
      <c r="F90" s="15"/>
      <c r="G90" s="16"/>
      <c r="H90" s="17"/>
    </row>
    <row r="91" spans="1:8" ht="12.75" customHeight="1" x14ac:dyDescent="0.2">
      <c r="B91" s="1" t="s">
        <v>187</v>
      </c>
      <c r="C91" s="1"/>
      <c r="F91" s="15"/>
      <c r="G91" s="16"/>
      <c r="H91" s="17"/>
    </row>
    <row r="92" spans="1:8" ht="12.75" customHeight="1" x14ac:dyDescent="0.2">
      <c r="B92" s="1" t="s">
        <v>188</v>
      </c>
      <c r="C92" s="1"/>
      <c r="F92" s="15">
        <v>-135.01179450000012</v>
      </c>
      <c r="G92" s="16">
        <v>-5.3E-3</v>
      </c>
      <c r="H92" s="17"/>
    </row>
    <row r="93" spans="1:8" ht="12.75" customHeight="1" x14ac:dyDescent="0.2">
      <c r="B93" s="18" t="s">
        <v>182</v>
      </c>
      <c r="C93" s="18"/>
      <c r="D93" s="18"/>
      <c r="E93" s="18"/>
      <c r="F93" s="19">
        <f>SUM(F92:F92)</f>
        <v>-135.01179450000012</v>
      </c>
      <c r="G93" s="20">
        <f>SUM(G92:G92)</f>
        <v>-5.3E-3</v>
      </c>
      <c r="H93" s="21"/>
    </row>
    <row r="94" spans="1:8" ht="12.75" customHeight="1" x14ac:dyDescent="0.2">
      <c r="B94" s="22" t="s">
        <v>189</v>
      </c>
      <c r="C94" s="22"/>
      <c r="D94" s="22"/>
      <c r="E94" s="22"/>
      <c r="F94" s="23">
        <f>SUM(F71,F81,F86,F89,F93)</f>
        <v>23986.367565000004</v>
      </c>
      <c r="G94" s="32">
        <f>SUM(G71,G81,G86,G89,G93)</f>
        <v>1.0000437863460836</v>
      </c>
      <c r="H94" s="25"/>
    </row>
    <row r="95" spans="1:8" ht="12.75" customHeight="1" x14ac:dyDescent="0.2"/>
    <row r="96" spans="1:8" ht="12.75" customHeight="1" x14ac:dyDescent="0.2">
      <c r="B96" s="1" t="s">
        <v>544</v>
      </c>
      <c r="C96" s="1"/>
    </row>
    <row r="97" spans="2:6" ht="12.75" customHeight="1" x14ac:dyDescent="0.2">
      <c r="B97" s="1" t="s">
        <v>541</v>
      </c>
      <c r="C97" s="1"/>
    </row>
    <row r="98" spans="2:6" ht="12.75" customHeight="1" x14ac:dyDescent="0.2">
      <c r="B98" s="1" t="s">
        <v>542</v>
      </c>
      <c r="C98" s="1"/>
    </row>
    <row r="99" spans="2:6" ht="12.75" customHeight="1" x14ac:dyDescent="0.2">
      <c r="B99" s="1" t="s">
        <v>543</v>
      </c>
      <c r="C99" s="1"/>
      <c r="F99" s="15"/>
    </row>
    <row r="100" spans="2:6" ht="12.75" customHeight="1" x14ac:dyDescent="0.2">
      <c r="B100" s="1"/>
      <c r="C100" s="1"/>
    </row>
    <row r="101" spans="2:6" ht="12.75" customHeight="1" x14ac:dyDescent="0.2"/>
    <row r="102" spans="2:6" ht="12.75" customHeight="1" x14ac:dyDescent="0.2"/>
    <row r="103" spans="2:6" ht="12.75" customHeight="1" x14ac:dyDescent="0.2"/>
    <row r="104" spans="2:6" ht="12.75" customHeight="1" x14ac:dyDescent="0.2"/>
    <row r="105" spans="2:6" ht="12.75" customHeight="1" x14ac:dyDescent="0.2"/>
    <row r="106" spans="2:6" ht="12.75" customHeight="1" x14ac:dyDescent="0.2"/>
    <row r="107" spans="2:6" ht="12.75" customHeight="1" x14ac:dyDescent="0.2"/>
    <row r="108" spans="2:6" ht="12.75" customHeight="1" x14ac:dyDescent="0.2"/>
    <row r="109" spans="2:6" ht="12.75" customHeight="1" x14ac:dyDescent="0.2"/>
    <row r="110" spans="2:6" ht="12.75" customHeight="1" x14ac:dyDescent="0.2"/>
    <row r="111" spans="2:6" ht="12.75" customHeight="1" x14ac:dyDescent="0.2"/>
    <row r="112" spans="2:6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/>
  </sheetViews>
  <sheetFormatPr defaultColWidth="9.140625" defaultRowHeight="12.75" x14ac:dyDescent="0.2"/>
  <cols>
    <col min="1" max="1" width="7.5703125" customWidth="1"/>
    <col min="2" max="2" width="50.5703125" customWidth="1"/>
    <col min="3" max="3" width="16.85546875" customWidth="1"/>
    <col min="4" max="4" width="15.57031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customHeight="1" x14ac:dyDescent="0.2">
      <c r="A1" s="3"/>
      <c r="B1" s="41" t="s">
        <v>562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183</v>
      </c>
      <c r="C7" s="1"/>
      <c r="F7" s="15"/>
      <c r="G7" s="16"/>
      <c r="H7" s="17"/>
    </row>
    <row r="8" spans="1:8" ht="12.75" customHeight="1" x14ac:dyDescent="0.2">
      <c r="B8" s="1" t="s">
        <v>381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259</v>
      </c>
      <c r="C9" t="s">
        <v>392</v>
      </c>
      <c r="D9" t="s">
        <v>379</v>
      </c>
      <c r="E9" s="29">
        <v>2500</v>
      </c>
      <c r="F9" s="15">
        <v>2451.3649999999998</v>
      </c>
      <c r="G9" s="16">
        <v>8.5500000000000007E-2</v>
      </c>
      <c r="H9" s="17">
        <v>41446</v>
      </c>
    </row>
    <row r="10" spans="1:8" ht="12.75" customHeight="1" x14ac:dyDescent="0.2">
      <c r="A10">
        <v>2</v>
      </c>
      <c r="B10" t="s">
        <v>393</v>
      </c>
      <c r="C10" t="s">
        <v>394</v>
      </c>
      <c r="D10" t="s">
        <v>379</v>
      </c>
      <c r="E10" s="29">
        <v>1950</v>
      </c>
      <c r="F10" s="15">
        <v>1828.8855000000001</v>
      </c>
      <c r="G10" s="16">
        <v>6.3799999999999996E-2</v>
      </c>
      <c r="H10" s="17">
        <v>41638</v>
      </c>
    </row>
    <row r="11" spans="1:8" ht="12.75" customHeight="1" x14ac:dyDescent="0.2">
      <c r="A11">
        <v>3</v>
      </c>
      <c r="B11" t="s">
        <v>318</v>
      </c>
      <c r="C11" t="s">
        <v>395</v>
      </c>
      <c r="D11" t="s">
        <v>379</v>
      </c>
      <c r="E11" s="29">
        <v>500</v>
      </c>
      <c r="F11" s="15">
        <v>481.73200000000003</v>
      </c>
      <c r="G11" s="16">
        <v>1.6799999999999999E-2</v>
      </c>
      <c r="H11" s="17">
        <v>41520</v>
      </c>
    </row>
    <row r="12" spans="1:8" ht="12.75" customHeight="1" x14ac:dyDescent="0.2">
      <c r="B12" s="18" t="s">
        <v>182</v>
      </c>
      <c r="C12" s="18"/>
      <c r="D12" s="18"/>
      <c r="E12" s="18"/>
      <c r="F12" s="19">
        <f>SUM(F9:F11)</f>
        <v>4761.9825000000001</v>
      </c>
      <c r="G12" s="20">
        <f>SUM(G9:G11)</f>
        <v>0.1661</v>
      </c>
      <c r="H12" s="21"/>
    </row>
    <row r="13" spans="1:8" ht="12.75" customHeight="1" x14ac:dyDescent="0.2">
      <c r="F13" s="15"/>
      <c r="G13" s="16"/>
      <c r="H13" s="17"/>
    </row>
    <row r="14" spans="1:8" ht="12.75" customHeight="1" x14ac:dyDescent="0.2">
      <c r="B14" s="1" t="s">
        <v>384</v>
      </c>
      <c r="C14" s="1"/>
      <c r="F14" s="15"/>
      <c r="G14" s="16"/>
      <c r="H14" s="17"/>
    </row>
    <row r="15" spans="1:8" ht="12.75" customHeight="1" x14ac:dyDescent="0.2">
      <c r="A15">
        <v>4</v>
      </c>
      <c r="B15" s="2" t="s">
        <v>115</v>
      </c>
      <c r="C15" t="s">
        <v>399</v>
      </c>
      <c r="D15" t="s">
        <v>379</v>
      </c>
      <c r="E15" s="34">
        <v>1000</v>
      </c>
      <c r="F15" s="15">
        <v>4972.1450000000004</v>
      </c>
      <c r="G15" s="16">
        <v>0.17329999999999998</v>
      </c>
      <c r="H15" s="17">
        <v>41386</v>
      </c>
    </row>
    <row r="16" spans="1:8" ht="12.75" customHeight="1" x14ac:dyDescent="0.2">
      <c r="A16">
        <v>5</v>
      </c>
      <c r="B16" t="s">
        <v>400</v>
      </c>
      <c r="C16" t="s">
        <v>401</v>
      </c>
      <c r="D16" t="s">
        <v>379</v>
      </c>
      <c r="E16" s="34">
        <v>1000</v>
      </c>
      <c r="F16" s="15">
        <v>4950.4849999999997</v>
      </c>
      <c r="G16" s="16">
        <v>0.1726</v>
      </c>
      <c r="H16" s="17">
        <v>41401</v>
      </c>
    </row>
    <row r="17" spans="1:8" ht="12.75" customHeight="1" x14ac:dyDescent="0.2">
      <c r="A17">
        <v>6</v>
      </c>
      <c r="B17" t="s">
        <v>402</v>
      </c>
      <c r="C17" t="s">
        <v>403</v>
      </c>
      <c r="D17" t="s">
        <v>379</v>
      </c>
      <c r="E17" s="34">
        <v>500</v>
      </c>
      <c r="F17" s="15">
        <v>2482.9825000000001</v>
      </c>
      <c r="G17" s="16">
        <v>8.6599999999999996E-2</v>
      </c>
      <c r="H17" s="17">
        <v>41390</v>
      </c>
    </row>
    <row r="18" spans="1:8" ht="12.75" customHeight="1" x14ac:dyDescent="0.2">
      <c r="A18">
        <v>7</v>
      </c>
      <c r="B18" t="s">
        <v>404</v>
      </c>
      <c r="C18" t="s">
        <v>405</v>
      </c>
      <c r="D18" t="s">
        <v>379</v>
      </c>
      <c r="E18" s="34">
        <v>500</v>
      </c>
      <c r="F18" s="15">
        <v>2465.2375000000002</v>
      </c>
      <c r="G18" s="16">
        <v>8.5900000000000004E-2</v>
      </c>
      <c r="H18" s="17">
        <v>41421</v>
      </c>
    </row>
    <row r="19" spans="1:8" ht="12.75" customHeight="1" x14ac:dyDescent="0.2">
      <c r="A19">
        <v>8</v>
      </c>
      <c r="B19" s="2" t="s">
        <v>560</v>
      </c>
      <c r="C19" t="s">
        <v>406</v>
      </c>
      <c r="D19" t="s">
        <v>396</v>
      </c>
      <c r="E19" s="34">
        <v>500</v>
      </c>
      <c r="F19" s="15">
        <v>2447.8449999999998</v>
      </c>
      <c r="G19" s="16">
        <v>8.5299999999999987E-2</v>
      </c>
      <c r="H19" s="17">
        <v>41442</v>
      </c>
    </row>
    <row r="20" spans="1:8" ht="12.75" customHeight="1" x14ac:dyDescent="0.2">
      <c r="A20">
        <v>9</v>
      </c>
      <c r="B20" s="2" t="s">
        <v>559</v>
      </c>
      <c r="C20" t="s">
        <v>407</v>
      </c>
      <c r="D20" t="s">
        <v>379</v>
      </c>
      <c r="E20" s="34">
        <v>500</v>
      </c>
      <c r="F20" s="15">
        <v>2442.08</v>
      </c>
      <c r="G20" s="16">
        <v>8.5099999999999995E-2</v>
      </c>
      <c r="H20" s="17">
        <v>41453</v>
      </c>
    </row>
    <row r="21" spans="1:8" ht="12.75" customHeight="1" x14ac:dyDescent="0.2">
      <c r="A21">
        <v>10</v>
      </c>
      <c r="B21" s="2" t="s">
        <v>409</v>
      </c>
      <c r="C21" t="s">
        <v>408</v>
      </c>
      <c r="D21" t="s">
        <v>379</v>
      </c>
      <c r="E21" s="34">
        <v>500</v>
      </c>
      <c r="F21" s="15">
        <v>2441.7925</v>
      </c>
      <c r="G21" s="16">
        <v>8.5099999999999995E-2</v>
      </c>
      <c r="H21" s="17">
        <v>41453</v>
      </c>
    </row>
    <row r="22" spans="1:8" ht="12.75" customHeight="1" x14ac:dyDescent="0.2">
      <c r="A22">
        <v>11</v>
      </c>
      <c r="B22" t="s">
        <v>409</v>
      </c>
      <c r="C22" t="s">
        <v>410</v>
      </c>
      <c r="D22" t="s">
        <v>379</v>
      </c>
      <c r="E22" s="34">
        <v>200</v>
      </c>
      <c r="F22" s="15">
        <v>974.01900000000001</v>
      </c>
      <c r="G22" s="16">
        <v>3.4000000000000002E-2</v>
      </c>
      <c r="H22" s="17">
        <v>41457</v>
      </c>
    </row>
    <row r="23" spans="1:8" ht="12.75" customHeight="1" x14ac:dyDescent="0.2">
      <c r="B23" s="18" t="s">
        <v>182</v>
      </c>
      <c r="C23" s="18"/>
      <c r="D23" s="18"/>
      <c r="E23" s="18"/>
      <c r="F23" s="19">
        <f>SUM(F15:F22)</f>
        <v>23176.586500000001</v>
      </c>
      <c r="G23" s="20">
        <f>SUM(G15:G22)</f>
        <v>0.80789999999999984</v>
      </c>
      <c r="H23" s="21"/>
    </row>
    <row r="24" spans="1:8" ht="12.75" customHeight="1" x14ac:dyDescent="0.2">
      <c r="F24" s="15"/>
      <c r="G24" s="16"/>
      <c r="H24" s="17"/>
    </row>
    <row r="25" spans="1:8" ht="12.75" customHeight="1" x14ac:dyDescent="0.2">
      <c r="B25" s="1" t="s">
        <v>411</v>
      </c>
      <c r="C25" s="1"/>
      <c r="F25" s="15"/>
      <c r="G25" s="16"/>
      <c r="H25" s="17"/>
    </row>
    <row r="26" spans="1:8" ht="12.75" customHeight="1" x14ac:dyDescent="0.2">
      <c r="A26">
        <v>12</v>
      </c>
      <c r="B26" t="s">
        <v>412</v>
      </c>
      <c r="C26" t="s">
        <v>413</v>
      </c>
      <c r="D26" t="s">
        <v>398</v>
      </c>
      <c r="E26" s="34">
        <v>150000</v>
      </c>
      <c r="F26" s="15">
        <v>148.56299999999999</v>
      </c>
      <c r="G26" s="16">
        <v>5.1999999999999998E-3</v>
      </c>
      <c r="H26" s="17">
        <v>41411</v>
      </c>
    </row>
    <row r="27" spans="1:8" ht="12.75" customHeight="1" x14ac:dyDescent="0.2">
      <c r="A27">
        <v>13</v>
      </c>
      <c r="B27" t="s">
        <v>412</v>
      </c>
      <c r="C27" t="s">
        <v>413</v>
      </c>
      <c r="D27" t="s">
        <v>398</v>
      </c>
      <c r="E27" s="34">
        <v>100000</v>
      </c>
      <c r="F27" s="15">
        <v>98.750699999999995</v>
      </c>
      <c r="G27" s="16">
        <v>3.4000000000000002E-3</v>
      </c>
      <c r="H27" s="17">
        <v>41425</v>
      </c>
    </row>
    <row r="28" spans="1:8" ht="12.75" customHeight="1" x14ac:dyDescent="0.2">
      <c r="B28" s="18" t="s">
        <v>182</v>
      </c>
      <c r="C28" s="18"/>
      <c r="D28" s="18"/>
      <c r="E28" s="18"/>
      <c r="F28" s="19">
        <f>SUM(F26:F27)</f>
        <v>247.31369999999998</v>
      </c>
      <c r="G28" s="20">
        <f>SUM(G26:G27)</f>
        <v>8.6E-3</v>
      </c>
      <c r="H28" s="21"/>
    </row>
    <row r="29" spans="1:8" ht="12.75" customHeight="1" x14ac:dyDescent="0.2">
      <c r="F29" s="15"/>
      <c r="G29" s="16"/>
      <c r="H29" s="17"/>
    </row>
    <row r="30" spans="1:8" ht="12.75" customHeight="1" x14ac:dyDescent="0.2">
      <c r="B30" s="1" t="s">
        <v>184</v>
      </c>
      <c r="C30" s="1"/>
      <c r="F30" s="15"/>
      <c r="G30" s="16"/>
      <c r="H30" s="17"/>
    </row>
    <row r="31" spans="1:8" ht="12.75" customHeight="1" x14ac:dyDescent="0.2">
      <c r="B31" s="1" t="s">
        <v>561</v>
      </c>
      <c r="C31" s="1"/>
      <c r="F31" s="15"/>
      <c r="G31" s="16"/>
      <c r="H31" s="17"/>
    </row>
    <row r="32" spans="1:8" ht="12.75" customHeight="1" x14ac:dyDescent="0.2">
      <c r="A32">
        <v>14</v>
      </c>
      <c r="B32" t="s">
        <v>414</v>
      </c>
      <c r="C32" t="s">
        <v>415</v>
      </c>
      <c r="D32" t="s">
        <v>397</v>
      </c>
      <c r="E32">
        <v>30</v>
      </c>
      <c r="F32" s="15">
        <v>299.63249999999999</v>
      </c>
      <c r="G32" s="16">
        <v>1.04E-2</v>
      </c>
      <c r="H32" s="17">
        <v>41850</v>
      </c>
    </row>
    <row r="33" spans="2:8" ht="12.75" customHeight="1" x14ac:dyDescent="0.2">
      <c r="B33" s="18" t="s">
        <v>182</v>
      </c>
      <c r="C33" s="18"/>
      <c r="D33" s="18"/>
      <c r="E33" s="18"/>
      <c r="F33" s="19">
        <f>SUM(F32:F32)</f>
        <v>299.63249999999999</v>
      </c>
      <c r="G33" s="20">
        <f>SUM(G32:G32)</f>
        <v>1.04E-2</v>
      </c>
      <c r="H33" s="21"/>
    </row>
    <row r="34" spans="2:8" ht="12.75" customHeight="1" x14ac:dyDescent="0.2">
      <c r="F34" s="15"/>
      <c r="G34" s="16"/>
      <c r="H34" s="17"/>
    </row>
    <row r="35" spans="2:8" ht="12.75" customHeight="1" x14ac:dyDescent="0.2">
      <c r="B35" s="1" t="s">
        <v>425</v>
      </c>
      <c r="C35" s="1"/>
      <c r="F35" s="15">
        <v>1473.1485169999999</v>
      </c>
      <c r="G35" s="16">
        <v>5.1354031763343903E-2</v>
      </c>
      <c r="H35" s="17"/>
    </row>
    <row r="36" spans="2:8" ht="12.75" customHeight="1" x14ac:dyDescent="0.2">
      <c r="B36" s="18" t="s">
        <v>182</v>
      </c>
      <c r="C36" s="18"/>
      <c r="D36" s="18"/>
      <c r="E36" s="18"/>
      <c r="F36" s="19">
        <f>SUM(F35:F35)</f>
        <v>1473.1485169999999</v>
      </c>
      <c r="G36" s="31">
        <f>SUM(G35:G35)</f>
        <v>5.1354031763343903E-2</v>
      </c>
      <c r="H36" s="21"/>
    </row>
    <row r="37" spans="2:8" ht="12.75" customHeight="1" x14ac:dyDescent="0.2">
      <c r="F37" s="15"/>
      <c r="G37" s="16"/>
      <c r="H37" s="17"/>
    </row>
    <row r="38" spans="2:8" ht="12.75" customHeight="1" x14ac:dyDescent="0.2">
      <c r="B38" s="1" t="s">
        <v>187</v>
      </c>
      <c r="C38" s="1"/>
      <c r="F38" s="15"/>
      <c r="G38" s="16"/>
      <c r="H38" s="17"/>
    </row>
    <row r="39" spans="2:8" ht="12.75" customHeight="1" x14ac:dyDescent="0.2">
      <c r="B39" s="1" t="s">
        <v>188</v>
      </c>
      <c r="C39" s="1"/>
      <c r="F39" s="15">
        <v>-1272.5320459999966</v>
      </c>
      <c r="G39" s="16">
        <v>-4.4360531444065418E-2</v>
      </c>
      <c r="H39" s="17"/>
    </row>
    <row r="40" spans="2:8" ht="12.75" customHeight="1" x14ac:dyDescent="0.2">
      <c r="B40" s="18" t="s">
        <v>182</v>
      </c>
      <c r="C40" s="18"/>
      <c r="D40" s="18"/>
      <c r="E40" s="18"/>
      <c r="F40" s="19">
        <f>SUM(F39:F39)</f>
        <v>-1272.5320459999966</v>
      </c>
      <c r="G40" s="20">
        <f>SUM(G39:G39)</f>
        <v>-4.4360531444065418E-2</v>
      </c>
      <c r="H40" s="21"/>
    </row>
    <row r="41" spans="2:8" ht="12.75" customHeight="1" x14ac:dyDescent="0.2">
      <c r="B41" s="22" t="s">
        <v>189</v>
      </c>
      <c r="C41" s="22"/>
      <c r="D41" s="22"/>
      <c r="E41" s="22"/>
      <c r="F41" s="23">
        <f>SUM(F12,F23,F28,F33,F36,F40)</f>
        <v>28686.131671000006</v>
      </c>
      <c r="G41" s="32">
        <f>SUM(G12,G23,G28,G33,G36,G40)</f>
        <v>0.99999350031927836</v>
      </c>
      <c r="H41" s="25"/>
    </row>
    <row r="42" spans="2:8" ht="12.75" customHeight="1" x14ac:dyDescent="0.2"/>
    <row r="43" spans="2:8" ht="12.75" customHeight="1" x14ac:dyDescent="0.2">
      <c r="B43" s="1" t="s">
        <v>544</v>
      </c>
      <c r="C43" s="1"/>
    </row>
    <row r="44" spans="2:8" ht="12.75" customHeight="1" x14ac:dyDescent="0.2">
      <c r="B44" s="1" t="s">
        <v>541</v>
      </c>
      <c r="C44" s="1"/>
    </row>
    <row r="45" spans="2:8" ht="12.75" customHeight="1" x14ac:dyDescent="0.2">
      <c r="B45" s="1"/>
      <c r="C45" s="1"/>
      <c r="F45" s="15"/>
    </row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/>
  </sheetViews>
  <sheetFormatPr defaultColWidth="9.140625" defaultRowHeight="12.75" x14ac:dyDescent="0.2"/>
  <cols>
    <col min="1" max="1" width="7.5703125" customWidth="1"/>
    <col min="2" max="2" width="50.5703125" customWidth="1"/>
    <col min="3" max="3" width="16.85546875" customWidth="1"/>
    <col min="4" max="4" width="15.57031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customHeight="1" x14ac:dyDescent="0.2">
      <c r="A1" s="40"/>
      <c r="B1" s="41" t="s">
        <v>563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183</v>
      </c>
      <c r="C7" s="1"/>
      <c r="F7" s="15"/>
      <c r="G7" s="16"/>
      <c r="H7" s="17"/>
    </row>
    <row r="8" spans="1:8" ht="12.75" customHeight="1" x14ac:dyDescent="0.2">
      <c r="B8" s="1" t="s">
        <v>384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136</v>
      </c>
      <c r="C9" t="s">
        <v>387</v>
      </c>
      <c r="D9" t="s">
        <v>379</v>
      </c>
      <c r="E9">
        <v>10</v>
      </c>
      <c r="F9" s="15">
        <v>49.8048</v>
      </c>
      <c r="G9" s="16">
        <v>9.69E-2</v>
      </c>
      <c r="H9" s="17">
        <v>41379</v>
      </c>
    </row>
    <row r="10" spans="1:8" ht="12.75" customHeight="1" x14ac:dyDescent="0.2">
      <c r="A10">
        <v>2</v>
      </c>
      <c r="B10" t="s">
        <v>402</v>
      </c>
      <c r="C10" t="s">
        <v>403</v>
      </c>
      <c r="D10" t="s">
        <v>379</v>
      </c>
      <c r="E10">
        <v>10</v>
      </c>
      <c r="F10" s="15">
        <v>49.659649999999999</v>
      </c>
      <c r="G10" s="16">
        <v>9.6600000000000005E-2</v>
      </c>
      <c r="H10" s="17">
        <v>41390</v>
      </c>
    </row>
    <row r="11" spans="1:8" ht="12.75" customHeight="1" x14ac:dyDescent="0.2">
      <c r="A11">
        <v>3</v>
      </c>
      <c r="B11" t="s">
        <v>122</v>
      </c>
      <c r="C11" t="s">
        <v>416</v>
      </c>
      <c r="D11" t="s">
        <v>379</v>
      </c>
      <c r="E11">
        <v>10</v>
      </c>
      <c r="F11" s="15">
        <v>49.6282</v>
      </c>
      <c r="G11" s="16">
        <v>9.6500000000000002E-2</v>
      </c>
      <c r="H11" s="17">
        <v>41393</v>
      </c>
    </row>
    <row r="12" spans="1:8" ht="12.75" customHeight="1" x14ac:dyDescent="0.2">
      <c r="A12">
        <v>4</v>
      </c>
      <c r="B12" t="s">
        <v>400</v>
      </c>
      <c r="C12" t="s">
        <v>401</v>
      </c>
      <c r="D12" t="s">
        <v>379</v>
      </c>
      <c r="E12">
        <v>10</v>
      </c>
      <c r="F12" s="15">
        <v>49.504849999999998</v>
      </c>
      <c r="G12" s="16">
        <v>9.6300000000000011E-2</v>
      </c>
      <c r="H12" s="17">
        <v>41401</v>
      </c>
    </row>
    <row r="13" spans="1:8" ht="12.75" customHeight="1" x14ac:dyDescent="0.2">
      <c r="B13" s="18" t="s">
        <v>182</v>
      </c>
      <c r="C13" s="18"/>
      <c r="D13" s="18"/>
      <c r="E13" s="18"/>
      <c r="F13" s="19">
        <f>SUM(F9:F12)</f>
        <v>198.5975</v>
      </c>
      <c r="G13" s="20">
        <f>SUM(G9:G12)</f>
        <v>0.38630000000000003</v>
      </c>
      <c r="H13" s="21"/>
    </row>
    <row r="14" spans="1:8" ht="12.75" customHeight="1" x14ac:dyDescent="0.2">
      <c r="F14" s="15"/>
      <c r="G14" s="16"/>
      <c r="H14" s="17"/>
    </row>
    <row r="15" spans="1:8" ht="12.75" customHeight="1" x14ac:dyDescent="0.2">
      <c r="B15" s="1" t="s">
        <v>184</v>
      </c>
      <c r="C15" s="1"/>
      <c r="F15" s="15"/>
      <c r="G15" s="16"/>
      <c r="H15" s="17"/>
    </row>
    <row r="16" spans="1:8" ht="12.75" customHeight="1" x14ac:dyDescent="0.2">
      <c r="B16" s="1" t="s">
        <v>540</v>
      </c>
      <c r="C16" s="1"/>
      <c r="F16" s="15"/>
      <c r="G16" s="16"/>
      <c r="H16" s="17"/>
    </row>
    <row r="17" spans="1:8" ht="12.75" customHeight="1" x14ac:dyDescent="0.2">
      <c r="A17">
        <v>5</v>
      </c>
      <c r="B17" s="2" t="s">
        <v>564</v>
      </c>
      <c r="C17" t="s">
        <v>418</v>
      </c>
      <c r="D17" t="s">
        <v>98</v>
      </c>
      <c r="E17">
        <v>10</v>
      </c>
      <c r="F17" s="15">
        <v>83.534099999999995</v>
      </c>
      <c r="G17" s="16">
        <v>0.16250000000000001</v>
      </c>
      <c r="H17" s="17">
        <v>42093</v>
      </c>
    </row>
    <row r="18" spans="1:8" ht="12.75" customHeight="1" x14ac:dyDescent="0.2">
      <c r="A18">
        <v>6</v>
      </c>
      <c r="B18" t="s">
        <v>419</v>
      </c>
      <c r="C18" t="s">
        <v>420</v>
      </c>
      <c r="D18" t="s">
        <v>417</v>
      </c>
      <c r="E18">
        <v>8</v>
      </c>
      <c r="F18" s="15">
        <v>80.911680000000004</v>
      </c>
      <c r="G18" s="16">
        <v>0.15740000000000001</v>
      </c>
      <c r="H18" s="17">
        <v>42160</v>
      </c>
    </row>
    <row r="19" spans="1:8" s="2" customFormat="1" ht="12.75" customHeight="1" x14ac:dyDescent="0.2">
      <c r="A19" s="2">
        <v>7</v>
      </c>
      <c r="B19" s="2" t="s">
        <v>421</v>
      </c>
      <c r="C19" s="2" t="s">
        <v>422</v>
      </c>
      <c r="D19" s="2" t="s">
        <v>417</v>
      </c>
      <c r="E19" s="2">
        <v>6</v>
      </c>
      <c r="F19" s="35">
        <v>75.903149999999997</v>
      </c>
      <c r="G19" s="36">
        <v>0.14760000000000001</v>
      </c>
      <c r="H19" s="37">
        <v>42549</v>
      </c>
    </row>
    <row r="20" spans="1:8" ht="12.75" customHeight="1" x14ac:dyDescent="0.2">
      <c r="A20">
        <v>8</v>
      </c>
      <c r="B20" t="s">
        <v>423</v>
      </c>
      <c r="C20" t="s">
        <v>424</v>
      </c>
      <c r="D20" t="s">
        <v>417</v>
      </c>
      <c r="E20">
        <v>4</v>
      </c>
      <c r="F20" s="15">
        <v>38.935760000000002</v>
      </c>
      <c r="G20" s="16">
        <v>7.5700000000000003E-2</v>
      </c>
      <c r="H20" s="17">
        <v>42262</v>
      </c>
    </row>
    <row r="21" spans="1:8" ht="12.75" customHeight="1" x14ac:dyDescent="0.2">
      <c r="A21">
        <v>9</v>
      </c>
      <c r="B21" s="2" t="s">
        <v>552</v>
      </c>
      <c r="C21" t="s">
        <v>388</v>
      </c>
      <c r="D21" t="s">
        <v>98</v>
      </c>
      <c r="E21">
        <v>1</v>
      </c>
      <c r="F21" s="15">
        <v>10.88894</v>
      </c>
      <c r="G21" s="16">
        <v>2.12E-2</v>
      </c>
      <c r="H21" s="17">
        <v>42185</v>
      </c>
    </row>
    <row r="22" spans="1:8" ht="12.75" customHeight="1" x14ac:dyDescent="0.2">
      <c r="B22" s="18" t="s">
        <v>182</v>
      </c>
      <c r="C22" s="18"/>
      <c r="D22" s="18"/>
      <c r="E22" s="18"/>
      <c r="F22" s="19">
        <f>SUM(F17:F21)</f>
        <v>290.17363</v>
      </c>
      <c r="G22" s="20">
        <f>SUM(G17:G21)</f>
        <v>0.56440000000000001</v>
      </c>
      <c r="H22" s="21"/>
    </row>
    <row r="23" spans="1:8" ht="12.75" customHeight="1" x14ac:dyDescent="0.2">
      <c r="F23" s="15"/>
      <c r="G23" s="16"/>
      <c r="H23" s="17"/>
    </row>
    <row r="24" spans="1:8" ht="12.75" customHeight="1" x14ac:dyDescent="0.2">
      <c r="B24" s="1" t="s">
        <v>425</v>
      </c>
      <c r="C24" s="1"/>
      <c r="F24" s="15">
        <v>96.176160499999995</v>
      </c>
      <c r="G24" s="16">
        <v>0.18705933167801064</v>
      </c>
      <c r="H24" s="17"/>
    </row>
    <row r="25" spans="1:8" ht="12.75" customHeight="1" x14ac:dyDescent="0.2">
      <c r="B25" s="18" t="s">
        <v>182</v>
      </c>
      <c r="C25" s="18"/>
      <c r="D25" s="18"/>
      <c r="E25" s="18"/>
      <c r="F25" s="19">
        <f>SUM(F24:F24)</f>
        <v>96.176160499999995</v>
      </c>
      <c r="G25" s="20">
        <f>SUM(G24:G24)</f>
        <v>0.18705933167801064</v>
      </c>
      <c r="H25" s="21"/>
    </row>
    <row r="26" spans="1:8" ht="12.75" customHeight="1" x14ac:dyDescent="0.2">
      <c r="F26" s="15"/>
      <c r="G26" s="16"/>
      <c r="H26" s="17"/>
    </row>
    <row r="27" spans="1:8" ht="12.75" customHeight="1" x14ac:dyDescent="0.2">
      <c r="B27" s="1" t="s">
        <v>187</v>
      </c>
      <c r="C27" s="1"/>
      <c r="F27" s="15"/>
      <c r="G27" s="16"/>
      <c r="H27" s="17"/>
    </row>
    <row r="28" spans="1:8" ht="12.75" customHeight="1" x14ac:dyDescent="0.2">
      <c r="B28" s="1" t="s">
        <v>188</v>
      </c>
      <c r="C28" s="1"/>
      <c r="F28" s="15">
        <v>-70.799401500000002</v>
      </c>
      <c r="G28" s="16">
        <v>-0.13780000000000001</v>
      </c>
      <c r="H28" s="17"/>
    </row>
    <row r="29" spans="1:8" ht="12.75" customHeight="1" x14ac:dyDescent="0.2">
      <c r="B29" s="18" t="s">
        <v>182</v>
      </c>
      <c r="C29" s="18"/>
      <c r="D29" s="18"/>
      <c r="E29" s="18"/>
      <c r="F29" s="19">
        <f>SUM(F28:F28)</f>
        <v>-70.799401500000002</v>
      </c>
      <c r="G29" s="20">
        <f>SUM(G28:G28)</f>
        <v>-0.13780000000000001</v>
      </c>
      <c r="H29" s="21"/>
    </row>
    <row r="30" spans="1:8" ht="12.75" customHeight="1" x14ac:dyDescent="0.2">
      <c r="B30" s="22" t="s">
        <v>189</v>
      </c>
      <c r="C30" s="22"/>
      <c r="D30" s="22"/>
      <c r="E30" s="22"/>
      <c r="F30" s="23">
        <f>SUM(F13,F22,F25,F29)</f>
        <v>514.14788899999996</v>
      </c>
      <c r="G30" s="24">
        <f>SUM(G13,G22,G25,G29)</f>
        <v>0.99995933167801077</v>
      </c>
      <c r="H30" s="25"/>
    </row>
    <row r="31" spans="1:8" ht="12.75" customHeight="1" x14ac:dyDescent="0.2"/>
    <row r="32" spans="1:8" ht="12.75" customHeight="1" x14ac:dyDescent="0.2">
      <c r="B32" s="1" t="s">
        <v>544</v>
      </c>
      <c r="C32" s="1"/>
    </row>
    <row r="33" spans="2:6" ht="12.75" customHeight="1" x14ac:dyDescent="0.2">
      <c r="B33" s="1" t="s">
        <v>541</v>
      </c>
      <c r="C33" s="1"/>
      <c r="F33" s="15"/>
    </row>
    <row r="34" spans="2:6" ht="12.75" customHeight="1" x14ac:dyDescent="0.2"/>
    <row r="35" spans="2:6" ht="12.75" customHeight="1" x14ac:dyDescent="0.2"/>
    <row r="36" spans="2:6" ht="12.75" customHeight="1" x14ac:dyDescent="0.2"/>
    <row r="37" spans="2:6" ht="12.75" customHeight="1" x14ac:dyDescent="0.2"/>
    <row r="38" spans="2:6" ht="12.75" customHeight="1" x14ac:dyDescent="0.2"/>
    <row r="39" spans="2:6" ht="12.75" customHeight="1" x14ac:dyDescent="0.2"/>
    <row r="40" spans="2:6" ht="12.75" customHeight="1" x14ac:dyDescent="0.2"/>
    <row r="41" spans="2:6" ht="12.75" customHeight="1" x14ac:dyDescent="0.2"/>
    <row r="42" spans="2:6" ht="12.75" customHeight="1" x14ac:dyDescent="0.2"/>
    <row r="43" spans="2:6" ht="12.75" customHeight="1" x14ac:dyDescent="0.2"/>
    <row r="44" spans="2:6" ht="12.75" customHeight="1" x14ac:dyDescent="0.2"/>
    <row r="45" spans="2:6" ht="12.75" customHeight="1" x14ac:dyDescent="0.2"/>
    <row r="46" spans="2:6" ht="12.75" customHeight="1" x14ac:dyDescent="0.2"/>
    <row r="47" spans="2:6" ht="12.75" customHeight="1" x14ac:dyDescent="0.2"/>
    <row r="48" spans="2: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defaultColWidth="9.140625" defaultRowHeight="12.75" x14ac:dyDescent="0.2"/>
  <cols>
    <col min="1" max="1" width="7.5703125" customWidth="1"/>
    <col min="2" max="2" width="50.5703125" customWidth="1"/>
    <col min="3" max="3" width="16.85546875" customWidth="1"/>
    <col min="4" max="4" width="13.285156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41" t="s">
        <v>426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ht="25.5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183</v>
      </c>
      <c r="C7" s="1"/>
      <c r="F7" s="15"/>
      <c r="G7" s="16"/>
      <c r="H7" s="17"/>
    </row>
    <row r="8" spans="1:8" ht="12.75" customHeight="1" x14ac:dyDescent="0.2">
      <c r="B8" s="1" t="s">
        <v>411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412</v>
      </c>
      <c r="C9" t="s">
        <v>413</v>
      </c>
      <c r="D9" t="s">
        <v>398</v>
      </c>
      <c r="E9" s="29">
        <v>110000</v>
      </c>
      <c r="F9" s="15">
        <v>108.9462</v>
      </c>
      <c r="G9" s="16">
        <v>1.6299999999999999E-2</v>
      </c>
      <c r="H9" s="17">
        <v>41411</v>
      </c>
    </row>
    <row r="10" spans="1:8" ht="12.75" customHeight="1" x14ac:dyDescent="0.2">
      <c r="B10" s="18" t="s">
        <v>182</v>
      </c>
      <c r="C10" s="18"/>
      <c r="D10" s="18"/>
      <c r="E10" s="18"/>
      <c r="F10" s="19">
        <f>SUM(F9:F9)</f>
        <v>108.9462</v>
      </c>
      <c r="G10" s="20">
        <f>SUM(G9:G9)</f>
        <v>1.6299999999999999E-2</v>
      </c>
      <c r="H10" s="21"/>
    </row>
    <row r="11" spans="1:8" ht="12.75" customHeight="1" x14ac:dyDescent="0.2">
      <c r="F11" s="15"/>
      <c r="G11" s="16"/>
      <c r="H11" s="17"/>
    </row>
    <row r="12" spans="1:8" ht="12.75" customHeight="1" x14ac:dyDescent="0.2">
      <c r="B12" s="1" t="s">
        <v>427</v>
      </c>
      <c r="C12" s="1"/>
      <c r="F12" s="15"/>
      <c r="G12" s="16"/>
      <c r="H12" s="17"/>
    </row>
    <row r="13" spans="1:8" ht="12.75" customHeight="1" x14ac:dyDescent="0.2">
      <c r="A13">
        <v>2</v>
      </c>
      <c r="B13" t="s">
        <v>428</v>
      </c>
      <c r="C13" t="s">
        <v>429</v>
      </c>
      <c r="D13" t="s">
        <v>398</v>
      </c>
      <c r="E13" s="34">
        <v>2000000</v>
      </c>
      <c r="F13" s="15">
        <v>2019.8</v>
      </c>
      <c r="G13" s="16">
        <v>0.30130000000000001</v>
      </c>
      <c r="H13" s="17">
        <v>45924</v>
      </c>
    </row>
    <row r="14" spans="1:8" ht="12.75" customHeight="1" x14ac:dyDescent="0.2">
      <c r="A14">
        <v>3</v>
      </c>
      <c r="B14" t="s">
        <v>430</v>
      </c>
      <c r="C14" t="s">
        <v>431</v>
      </c>
      <c r="D14" t="s">
        <v>398</v>
      </c>
      <c r="E14" s="34">
        <v>750000</v>
      </c>
      <c r="F14" s="15">
        <v>765.22500000000002</v>
      </c>
      <c r="G14" s="16">
        <v>0.11410000000000001</v>
      </c>
      <c r="H14" s="17">
        <v>46212</v>
      </c>
    </row>
    <row r="15" spans="1:8" ht="12.75" customHeight="1" x14ac:dyDescent="0.2">
      <c r="A15">
        <v>4</v>
      </c>
      <c r="B15" t="s">
        <v>432</v>
      </c>
      <c r="C15" t="s">
        <v>433</v>
      </c>
      <c r="D15" t="s">
        <v>398</v>
      </c>
      <c r="E15" s="34">
        <v>500000</v>
      </c>
      <c r="F15" s="15">
        <v>503.25</v>
      </c>
      <c r="G15" s="16">
        <v>7.51E-2</v>
      </c>
      <c r="H15" s="17">
        <v>42919</v>
      </c>
    </row>
    <row r="16" spans="1:8" ht="12.75" customHeight="1" x14ac:dyDescent="0.2">
      <c r="A16">
        <v>5</v>
      </c>
      <c r="B16" t="s">
        <v>434</v>
      </c>
      <c r="C16" t="s">
        <v>435</v>
      </c>
      <c r="D16" t="s">
        <v>398</v>
      </c>
      <c r="E16" s="34">
        <v>250000</v>
      </c>
      <c r="F16" s="15">
        <v>253.15</v>
      </c>
      <c r="G16" s="16">
        <v>3.78E-2</v>
      </c>
      <c r="H16" s="17">
        <v>44723</v>
      </c>
    </row>
    <row r="17" spans="2:8" ht="12.75" customHeight="1" x14ac:dyDescent="0.2">
      <c r="B17" s="18" t="s">
        <v>182</v>
      </c>
      <c r="C17" s="18"/>
      <c r="D17" s="18"/>
      <c r="E17" s="18"/>
      <c r="F17" s="19">
        <f>SUM(F13:F16)</f>
        <v>3541.4250000000002</v>
      </c>
      <c r="G17" s="20">
        <f>SUM(G13:G16)</f>
        <v>0.52829999999999999</v>
      </c>
      <c r="H17" s="21"/>
    </row>
    <row r="18" spans="2:8" ht="12.75" customHeight="1" x14ac:dyDescent="0.2">
      <c r="F18" s="15"/>
      <c r="G18" s="16"/>
      <c r="H18" s="17"/>
    </row>
    <row r="19" spans="2:8" ht="12.75" customHeight="1" x14ac:dyDescent="0.2">
      <c r="B19" s="1" t="s">
        <v>425</v>
      </c>
      <c r="C19" s="1"/>
      <c r="F19" s="15">
        <v>2748.6352226999998</v>
      </c>
      <c r="G19" s="16">
        <v>0.41001213721510699</v>
      </c>
      <c r="H19" s="17"/>
    </row>
    <row r="20" spans="2:8" ht="12.75" customHeight="1" x14ac:dyDescent="0.2">
      <c r="B20" s="18" t="s">
        <v>182</v>
      </c>
      <c r="C20" s="18"/>
      <c r="D20" s="18"/>
      <c r="E20" s="18"/>
      <c r="F20" s="19">
        <f>SUM(F19:F19)</f>
        <v>2748.6352226999998</v>
      </c>
      <c r="G20" s="20">
        <f>SUM(G19:G19)</f>
        <v>0.41001213721510699</v>
      </c>
      <c r="H20" s="21"/>
    </row>
    <row r="21" spans="2:8" ht="12.75" customHeight="1" x14ac:dyDescent="0.2">
      <c r="F21" s="15"/>
      <c r="G21" s="16"/>
      <c r="H21" s="17"/>
    </row>
    <row r="22" spans="2:8" ht="12.75" customHeight="1" x14ac:dyDescent="0.2">
      <c r="B22" s="1" t="s">
        <v>187</v>
      </c>
      <c r="C22" s="1"/>
      <c r="F22" s="15"/>
      <c r="G22" s="16"/>
      <c r="H22" s="17"/>
    </row>
    <row r="23" spans="2:8" ht="12.75" customHeight="1" x14ac:dyDescent="0.2">
      <c r="B23" s="1" t="s">
        <v>188</v>
      </c>
      <c r="C23" s="1"/>
      <c r="F23" s="15">
        <v>304.78347329999997</v>
      </c>
      <c r="G23" s="16">
        <v>4.5400000000000003E-2</v>
      </c>
      <c r="H23" s="17"/>
    </row>
    <row r="24" spans="2:8" ht="12.75" customHeight="1" x14ac:dyDescent="0.2">
      <c r="B24" s="18" t="s">
        <v>182</v>
      </c>
      <c r="C24" s="18"/>
      <c r="D24" s="18"/>
      <c r="E24" s="18"/>
      <c r="F24" s="19">
        <f>SUM(F23:F23)</f>
        <v>304.78347329999997</v>
      </c>
      <c r="G24" s="20">
        <f>SUM(G23:G23)</f>
        <v>4.5400000000000003E-2</v>
      </c>
      <c r="H24" s="21"/>
    </row>
    <row r="25" spans="2:8" ht="12.75" customHeight="1" x14ac:dyDescent="0.2">
      <c r="B25" s="22" t="s">
        <v>189</v>
      </c>
      <c r="C25" s="22"/>
      <c r="D25" s="22"/>
      <c r="E25" s="22"/>
      <c r="F25" s="23">
        <f>SUM(F10,F17,F20,F24)</f>
        <v>6703.7898960000002</v>
      </c>
      <c r="G25" s="24">
        <f>SUM(G10,G17,G20,G24)</f>
        <v>1.000012137215107</v>
      </c>
      <c r="H25" s="25"/>
    </row>
    <row r="26" spans="2:8" ht="12.75" customHeight="1" x14ac:dyDescent="0.2"/>
    <row r="27" spans="2:8" ht="12.75" customHeight="1" x14ac:dyDescent="0.2">
      <c r="B27" s="1" t="s">
        <v>544</v>
      </c>
      <c r="C27" s="1"/>
    </row>
    <row r="28" spans="2:8" ht="12.75" customHeight="1" x14ac:dyDescent="0.2">
      <c r="B28" s="1" t="s">
        <v>541</v>
      </c>
      <c r="C28" s="1"/>
      <c r="F28" s="15"/>
    </row>
    <row r="29" spans="2:8" ht="12.75" customHeight="1" x14ac:dyDescent="0.2">
      <c r="B29" s="1"/>
      <c r="C29" s="1"/>
    </row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/>
  </sheetViews>
  <sheetFormatPr defaultColWidth="9.140625" defaultRowHeight="12.75" x14ac:dyDescent="0.2"/>
  <cols>
    <col min="1" max="1" width="7.5703125" customWidth="1"/>
    <col min="2" max="2" width="51.5703125" customWidth="1"/>
    <col min="3" max="3" width="16.85546875" customWidth="1"/>
    <col min="4" max="4" width="15.57031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41" t="s">
        <v>436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183</v>
      </c>
      <c r="C7" s="1"/>
      <c r="F7" s="15"/>
      <c r="G7" s="16"/>
      <c r="H7" s="17"/>
    </row>
    <row r="8" spans="1:8" ht="12.75" customHeight="1" x14ac:dyDescent="0.2">
      <c r="B8" s="1" t="s">
        <v>381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345</v>
      </c>
      <c r="C9" t="s">
        <v>437</v>
      </c>
      <c r="D9" t="s">
        <v>379</v>
      </c>
      <c r="E9">
        <v>500</v>
      </c>
      <c r="F9" s="15">
        <v>498.6635</v>
      </c>
      <c r="G9" s="16">
        <v>3.8699999999999998E-2</v>
      </c>
      <c r="H9" s="17">
        <v>41372</v>
      </c>
    </row>
    <row r="10" spans="1:8" ht="12.75" customHeight="1" x14ac:dyDescent="0.2">
      <c r="A10">
        <v>2</v>
      </c>
      <c r="B10" t="s">
        <v>318</v>
      </c>
      <c r="C10" t="s">
        <v>395</v>
      </c>
      <c r="D10" t="s">
        <v>379</v>
      </c>
      <c r="E10">
        <v>500</v>
      </c>
      <c r="F10" s="15">
        <v>481.73200000000003</v>
      </c>
      <c r="G10" s="16">
        <v>3.7400000000000003E-2</v>
      </c>
      <c r="H10" s="17">
        <v>41520</v>
      </c>
    </row>
    <row r="11" spans="1:8" ht="12.75" customHeight="1" x14ac:dyDescent="0.2">
      <c r="B11" s="18" t="s">
        <v>182</v>
      </c>
      <c r="C11" s="18"/>
      <c r="D11" s="18"/>
      <c r="E11" s="18"/>
      <c r="F11" s="19">
        <f>SUM(F9:F10)</f>
        <v>980.39550000000008</v>
      </c>
      <c r="G11" s="20">
        <f>SUM(G9:G10)</f>
        <v>7.6100000000000001E-2</v>
      </c>
      <c r="H11" s="21"/>
    </row>
    <row r="12" spans="1:8" ht="12.75" customHeight="1" x14ac:dyDescent="0.2">
      <c r="F12" s="15"/>
      <c r="G12" s="16"/>
      <c r="H12" s="17"/>
    </row>
    <row r="13" spans="1:8" ht="12.75" customHeight="1" x14ac:dyDescent="0.2">
      <c r="B13" s="1" t="s">
        <v>411</v>
      </c>
      <c r="C13" s="1"/>
      <c r="F13" s="15"/>
      <c r="G13" s="16"/>
      <c r="H13" s="17"/>
    </row>
    <row r="14" spans="1:8" ht="12.75" customHeight="1" x14ac:dyDescent="0.2">
      <c r="A14">
        <v>3</v>
      </c>
      <c r="B14" t="s">
        <v>412</v>
      </c>
      <c r="C14" t="s">
        <v>413</v>
      </c>
      <c r="D14" t="s">
        <v>398</v>
      </c>
      <c r="E14" s="34">
        <v>170000</v>
      </c>
      <c r="F14" s="15">
        <v>168.37139999999999</v>
      </c>
      <c r="G14" s="16">
        <v>1.3100000000000001E-2</v>
      </c>
      <c r="H14" s="17">
        <v>41411</v>
      </c>
    </row>
    <row r="15" spans="1:8" ht="12.75" customHeight="1" x14ac:dyDescent="0.2">
      <c r="B15" s="18" t="s">
        <v>182</v>
      </c>
      <c r="C15" s="18"/>
      <c r="D15" s="18"/>
      <c r="E15" s="18"/>
      <c r="F15" s="19">
        <f>SUM(F14:F14)</f>
        <v>168.37139999999999</v>
      </c>
      <c r="G15" s="20">
        <f>SUM(G14:G14)</f>
        <v>1.3100000000000001E-2</v>
      </c>
      <c r="H15" s="21"/>
    </row>
    <row r="16" spans="1:8" ht="12.75" customHeight="1" x14ac:dyDescent="0.2">
      <c r="F16" s="15"/>
      <c r="G16" s="16"/>
      <c r="H16" s="17"/>
    </row>
    <row r="17" spans="1:8" ht="12.75" customHeight="1" x14ac:dyDescent="0.2">
      <c r="B17" s="1" t="s">
        <v>427</v>
      </c>
      <c r="C17" s="1"/>
      <c r="F17" s="15"/>
      <c r="G17" s="16"/>
      <c r="H17" s="17"/>
    </row>
    <row r="18" spans="1:8" ht="12.75" customHeight="1" x14ac:dyDescent="0.2">
      <c r="A18">
        <v>4</v>
      </c>
      <c r="B18" t="s">
        <v>428</v>
      </c>
      <c r="C18" t="s">
        <v>429</v>
      </c>
      <c r="D18" t="s">
        <v>398</v>
      </c>
      <c r="E18" s="29">
        <v>1500000</v>
      </c>
      <c r="F18" s="15">
        <v>1514.85</v>
      </c>
      <c r="G18" s="16">
        <v>0.1176</v>
      </c>
      <c r="H18" s="17">
        <v>45924</v>
      </c>
    </row>
    <row r="19" spans="1:8" ht="12.75" customHeight="1" x14ac:dyDescent="0.2">
      <c r="A19">
        <v>5</v>
      </c>
      <c r="B19" t="s">
        <v>430</v>
      </c>
      <c r="C19" t="s">
        <v>431</v>
      </c>
      <c r="D19" t="s">
        <v>398</v>
      </c>
      <c r="E19" s="29">
        <v>1250000</v>
      </c>
      <c r="F19" s="15">
        <v>1275.375</v>
      </c>
      <c r="G19" s="16">
        <v>9.9000000000000005E-2</v>
      </c>
      <c r="H19" s="17">
        <v>46212</v>
      </c>
    </row>
    <row r="20" spans="1:8" ht="12.75" customHeight="1" x14ac:dyDescent="0.2">
      <c r="A20">
        <v>6</v>
      </c>
      <c r="B20" t="s">
        <v>434</v>
      </c>
      <c r="C20" t="s">
        <v>435</v>
      </c>
      <c r="D20" t="s">
        <v>398</v>
      </c>
      <c r="E20" s="29">
        <v>250000</v>
      </c>
      <c r="F20" s="15">
        <v>253.15</v>
      </c>
      <c r="G20" s="16">
        <v>1.9699999999999999E-2</v>
      </c>
      <c r="H20" s="17">
        <v>44723</v>
      </c>
    </row>
    <row r="21" spans="1:8" ht="12.75" customHeight="1" x14ac:dyDescent="0.2">
      <c r="B21" s="18" t="s">
        <v>182</v>
      </c>
      <c r="C21" s="18"/>
      <c r="D21" s="18"/>
      <c r="E21" s="18"/>
      <c r="F21" s="19">
        <f>SUM(F18:F20)</f>
        <v>3043.375</v>
      </c>
      <c r="G21" s="20">
        <f>SUM(G18:G20)</f>
        <v>0.23630000000000001</v>
      </c>
      <c r="H21" s="21"/>
    </row>
    <row r="22" spans="1:8" ht="12.75" customHeight="1" x14ac:dyDescent="0.2">
      <c r="F22" s="15"/>
      <c r="G22" s="16"/>
      <c r="H22" s="17"/>
    </row>
    <row r="23" spans="1:8" ht="12.75" customHeight="1" x14ac:dyDescent="0.2">
      <c r="B23" s="1" t="s">
        <v>184</v>
      </c>
      <c r="C23" s="1"/>
      <c r="F23" s="15"/>
      <c r="G23" s="16"/>
      <c r="H23" s="17"/>
    </row>
    <row r="24" spans="1:8" ht="12.75" customHeight="1" x14ac:dyDescent="0.2">
      <c r="B24" s="1" t="s">
        <v>540</v>
      </c>
      <c r="C24" s="1"/>
      <c r="F24" s="15"/>
      <c r="G24" s="16"/>
      <c r="H24" s="17"/>
    </row>
    <row r="25" spans="1:8" ht="12.75" customHeight="1" x14ac:dyDescent="0.2">
      <c r="A25">
        <v>7</v>
      </c>
      <c r="B25" t="s">
        <v>440</v>
      </c>
      <c r="C25" t="s">
        <v>441</v>
      </c>
      <c r="D25" t="s">
        <v>417</v>
      </c>
      <c r="E25">
        <v>100</v>
      </c>
      <c r="F25" s="15">
        <v>1004.45</v>
      </c>
      <c r="G25" s="16">
        <v>7.8E-2</v>
      </c>
      <c r="H25" s="17">
        <v>43788</v>
      </c>
    </row>
    <row r="26" spans="1:8" ht="12.75" customHeight="1" x14ac:dyDescent="0.2">
      <c r="A26">
        <v>8</v>
      </c>
      <c r="B26" s="2" t="s">
        <v>552</v>
      </c>
      <c r="C26" t="s">
        <v>388</v>
      </c>
      <c r="D26" t="s">
        <v>98</v>
      </c>
      <c r="E26">
        <v>50</v>
      </c>
      <c r="F26" s="15">
        <v>544.447</v>
      </c>
      <c r="G26" s="16">
        <v>4.2300000000000004E-2</v>
      </c>
      <c r="H26" s="17">
        <v>42185</v>
      </c>
    </row>
    <row r="27" spans="1:8" ht="12.75" customHeight="1" x14ac:dyDescent="0.2">
      <c r="A27">
        <v>9</v>
      </c>
      <c r="B27" t="s">
        <v>442</v>
      </c>
      <c r="C27" t="s">
        <v>443</v>
      </c>
      <c r="D27" t="s">
        <v>438</v>
      </c>
      <c r="E27">
        <v>50</v>
      </c>
      <c r="F27" s="15">
        <v>508.92149999999998</v>
      </c>
      <c r="G27" s="16">
        <v>3.95E-2</v>
      </c>
      <c r="H27" s="17">
        <v>42898</v>
      </c>
    </row>
    <row r="28" spans="1:8" s="2" customFormat="1" ht="12.75" customHeight="1" x14ac:dyDescent="0.2">
      <c r="A28" s="2">
        <v>10</v>
      </c>
      <c r="B28" s="2" t="s">
        <v>444</v>
      </c>
      <c r="C28" s="2" t="s">
        <v>445</v>
      </c>
      <c r="D28" s="2" t="s">
        <v>417</v>
      </c>
      <c r="E28" s="2">
        <v>50</v>
      </c>
      <c r="F28" s="35">
        <v>505.06049999999999</v>
      </c>
      <c r="G28" s="36">
        <v>3.9199999999999999E-2</v>
      </c>
      <c r="H28" s="37">
        <v>42017</v>
      </c>
    </row>
    <row r="29" spans="1:8" ht="12.75" customHeight="1" x14ac:dyDescent="0.2">
      <c r="A29">
        <v>11</v>
      </c>
      <c r="B29" t="s">
        <v>446</v>
      </c>
      <c r="C29" t="s">
        <v>447</v>
      </c>
      <c r="D29" t="s">
        <v>417</v>
      </c>
      <c r="E29">
        <v>50</v>
      </c>
      <c r="F29" s="15">
        <v>500.767</v>
      </c>
      <c r="G29" s="16">
        <v>3.8900000000000004E-2</v>
      </c>
      <c r="H29" s="17">
        <v>43170</v>
      </c>
    </row>
    <row r="30" spans="1:8" ht="12.75" customHeight="1" x14ac:dyDescent="0.2">
      <c r="A30">
        <v>12</v>
      </c>
      <c r="B30" t="s">
        <v>448</v>
      </c>
      <c r="C30" t="s">
        <v>449</v>
      </c>
      <c r="D30" t="s">
        <v>417</v>
      </c>
      <c r="E30">
        <v>50</v>
      </c>
      <c r="F30" s="15">
        <v>500.66449999999998</v>
      </c>
      <c r="G30" s="16">
        <v>3.8900000000000004E-2</v>
      </c>
      <c r="H30" s="17">
        <v>41659</v>
      </c>
    </row>
    <row r="31" spans="1:8" ht="12.75" customHeight="1" x14ac:dyDescent="0.2">
      <c r="A31">
        <v>13</v>
      </c>
      <c r="B31" t="s">
        <v>450</v>
      </c>
      <c r="C31" t="s">
        <v>451</v>
      </c>
      <c r="D31" t="s">
        <v>417</v>
      </c>
      <c r="E31">
        <v>50</v>
      </c>
      <c r="F31" s="15">
        <v>500.64749999999998</v>
      </c>
      <c r="G31" s="16">
        <v>3.8900000000000004E-2</v>
      </c>
      <c r="H31" s="17">
        <v>43898</v>
      </c>
    </row>
    <row r="32" spans="1:8" s="2" customFormat="1" ht="12.75" customHeight="1" x14ac:dyDescent="0.2">
      <c r="A32" s="2">
        <v>14</v>
      </c>
      <c r="B32" s="2" t="s">
        <v>452</v>
      </c>
      <c r="C32" s="2" t="s">
        <v>453</v>
      </c>
      <c r="D32" s="2" t="s">
        <v>417</v>
      </c>
      <c r="E32" s="2">
        <v>40</v>
      </c>
      <c r="F32" s="35">
        <v>500.26100000000002</v>
      </c>
      <c r="G32" s="36">
        <v>3.8800000000000001E-2</v>
      </c>
      <c r="H32" s="37">
        <v>43757</v>
      </c>
    </row>
    <row r="33" spans="1:8" ht="12.75" customHeight="1" x14ac:dyDescent="0.2">
      <c r="A33">
        <v>15</v>
      </c>
      <c r="B33" t="s">
        <v>454</v>
      </c>
      <c r="C33" t="s">
        <v>455</v>
      </c>
      <c r="D33" t="s">
        <v>417</v>
      </c>
      <c r="E33">
        <v>50</v>
      </c>
      <c r="F33" s="15">
        <v>499.67849999999999</v>
      </c>
      <c r="G33" s="16">
        <v>3.8800000000000001E-2</v>
      </c>
      <c r="H33" s="17">
        <v>41531</v>
      </c>
    </row>
    <row r="34" spans="1:8" s="2" customFormat="1" ht="12.75" customHeight="1" x14ac:dyDescent="0.2">
      <c r="A34" s="2">
        <v>16</v>
      </c>
      <c r="B34" s="2" t="s">
        <v>421</v>
      </c>
      <c r="C34" s="2" t="s">
        <v>422</v>
      </c>
      <c r="D34" s="2" t="s">
        <v>417</v>
      </c>
      <c r="E34" s="2">
        <v>34</v>
      </c>
      <c r="F34" s="35">
        <v>430.11784999999998</v>
      </c>
      <c r="G34" s="36">
        <v>3.3399999999999999E-2</v>
      </c>
      <c r="H34" s="37">
        <v>42549</v>
      </c>
    </row>
    <row r="35" spans="1:8" ht="12.75" customHeight="1" x14ac:dyDescent="0.2">
      <c r="A35">
        <v>17</v>
      </c>
      <c r="B35" t="s">
        <v>419</v>
      </c>
      <c r="C35" t="s">
        <v>420</v>
      </c>
      <c r="D35" t="s">
        <v>417</v>
      </c>
      <c r="E35">
        <v>40</v>
      </c>
      <c r="F35" s="15">
        <v>404.55840000000001</v>
      </c>
      <c r="G35" s="16">
        <v>3.1400000000000004E-2</v>
      </c>
      <c r="H35" s="17">
        <v>42160</v>
      </c>
    </row>
    <row r="36" spans="1:8" ht="12.75" customHeight="1" x14ac:dyDescent="0.2">
      <c r="A36">
        <v>18</v>
      </c>
      <c r="B36" t="s">
        <v>456</v>
      </c>
      <c r="C36" t="s">
        <v>457</v>
      </c>
      <c r="D36" t="s">
        <v>439</v>
      </c>
      <c r="E36">
        <v>32</v>
      </c>
      <c r="F36" s="15">
        <v>319.88288</v>
      </c>
      <c r="G36" s="16">
        <v>2.4799999999999999E-2</v>
      </c>
      <c r="H36" s="17">
        <v>41385</v>
      </c>
    </row>
    <row r="37" spans="1:8" ht="12.75" customHeight="1" x14ac:dyDescent="0.2">
      <c r="A37">
        <v>19</v>
      </c>
      <c r="B37" t="s">
        <v>458</v>
      </c>
      <c r="C37" t="s">
        <v>459</v>
      </c>
      <c r="D37" t="s">
        <v>417</v>
      </c>
      <c r="E37">
        <v>30</v>
      </c>
      <c r="F37" s="15">
        <v>302.0643</v>
      </c>
      <c r="G37" s="16">
        <v>2.35E-2</v>
      </c>
      <c r="H37" s="17">
        <v>41984</v>
      </c>
    </row>
    <row r="38" spans="1:8" ht="12.75" customHeight="1" x14ac:dyDescent="0.2">
      <c r="A38">
        <v>20</v>
      </c>
      <c r="B38" t="s">
        <v>460</v>
      </c>
      <c r="C38" t="s">
        <v>461</v>
      </c>
      <c r="D38" t="s">
        <v>438</v>
      </c>
      <c r="E38">
        <v>25</v>
      </c>
      <c r="F38" s="15">
        <v>253.80600000000001</v>
      </c>
      <c r="G38" s="16">
        <v>1.9699999999999999E-2</v>
      </c>
      <c r="H38" s="17">
        <v>42437</v>
      </c>
    </row>
    <row r="39" spans="1:8" ht="12.75" customHeight="1" x14ac:dyDescent="0.2">
      <c r="A39">
        <v>21</v>
      </c>
      <c r="B39" s="2" t="s">
        <v>564</v>
      </c>
      <c r="C39" t="s">
        <v>418</v>
      </c>
      <c r="D39" t="s">
        <v>98</v>
      </c>
      <c r="E39">
        <v>20</v>
      </c>
      <c r="F39" s="15">
        <v>167.06819999999999</v>
      </c>
      <c r="G39" s="16">
        <v>1.3000000000000001E-2</v>
      </c>
      <c r="H39" s="17">
        <v>42093</v>
      </c>
    </row>
    <row r="40" spans="1:8" ht="12.75" customHeight="1" x14ac:dyDescent="0.2">
      <c r="A40">
        <v>22</v>
      </c>
      <c r="B40" t="s">
        <v>462</v>
      </c>
      <c r="C40" t="s">
        <v>463</v>
      </c>
      <c r="D40" t="s">
        <v>98</v>
      </c>
      <c r="E40">
        <v>10</v>
      </c>
      <c r="F40" s="15">
        <v>100.7499</v>
      </c>
      <c r="G40" s="16">
        <v>7.8000000000000005E-3</v>
      </c>
      <c r="H40" s="17">
        <v>42251</v>
      </c>
    </row>
    <row r="41" spans="1:8" ht="12.75" customHeight="1" x14ac:dyDescent="0.2">
      <c r="B41" s="18" t="s">
        <v>182</v>
      </c>
      <c r="C41" s="18"/>
      <c r="D41" s="18"/>
      <c r="E41" s="18"/>
      <c r="F41" s="19">
        <f>SUM(F25:F40)</f>
        <v>7043.1450299999988</v>
      </c>
      <c r="G41" s="20">
        <f>SUM(G25:G40)</f>
        <v>0.54690000000000005</v>
      </c>
      <c r="H41" s="21"/>
    </row>
    <row r="42" spans="1:8" ht="12.75" customHeight="1" x14ac:dyDescent="0.2">
      <c r="F42" s="15"/>
      <c r="G42" s="16"/>
      <c r="H42" s="17"/>
    </row>
    <row r="43" spans="1:8" ht="12.75" customHeight="1" x14ac:dyDescent="0.2">
      <c r="B43" s="1" t="s">
        <v>561</v>
      </c>
      <c r="C43" s="1"/>
      <c r="F43" s="15"/>
      <c r="G43" s="16"/>
      <c r="H43" s="17"/>
    </row>
    <row r="44" spans="1:8" ht="12.75" customHeight="1" x14ac:dyDescent="0.2">
      <c r="A44">
        <v>23</v>
      </c>
      <c r="B44" t="s">
        <v>464</v>
      </c>
      <c r="C44" t="s">
        <v>465</v>
      </c>
      <c r="D44" t="s">
        <v>397</v>
      </c>
      <c r="E44">
        <v>40</v>
      </c>
      <c r="F44" s="15">
        <v>400.68680000000001</v>
      </c>
      <c r="G44" s="16">
        <v>3.1099999999999999E-2</v>
      </c>
      <c r="H44" s="17">
        <v>41635</v>
      </c>
    </row>
    <row r="45" spans="1:8" ht="12.75" customHeight="1" x14ac:dyDescent="0.2">
      <c r="B45" s="18" t="s">
        <v>182</v>
      </c>
      <c r="C45" s="18"/>
      <c r="D45" s="18"/>
      <c r="E45" s="18"/>
      <c r="F45" s="19">
        <f>SUM(F44:F44)</f>
        <v>400.68680000000001</v>
      </c>
      <c r="G45" s="20">
        <f>SUM(G44:G44)</f>
        <v>3.1099999999999999E-2</v>
      </c>
      <c r="H45" s="21"/>
    </row>
    <row r="46" spans="1:8" ht="12.75" customHeight="1" x14ac:dyDescent="0.2">
      <c r="F46" s="15"/>
      <c r="G46" s="16"/>
      <c r="H46" s="17"/>
    </row>
    <row r="47" spans="1:8" ht="12.75" customHeight="1" x14ac:dyDescent="0.2">
      <c r="B47" s="1" t="s">
        <v>425</v>
      </c>
      <c r="C47" s="1"/>
      <c r="F47" s="15">
        <v>1695.1384653</v>
      </c>
      <c r="G47" s="16">
        <v>0.13162435210182688</v>
      </c>
      <c r="H47" s="17"/>
    </row>
    <row r="48" spans="1:8" ht="12.75" customHeight="1" x14ac:dyDescent="0.2">
      <c r="B48" s="18" t="s">
        <v>182</v>
      </c>
      <c r="C48" s="18"/>
      <c r="D48" s="18"/>
      <c r="E48" s="18"/>
      <c r="F48" s="19">
        <f>SUM(F47:F47)</f>
        <v>1695.1384653</v>
      </c>
      <c r="G48" s="20">
        <f>SUM(G47:G47)</f>
        <v>0.13162435210182688</v>
      </c>
      <c r="H48" s="21"/>
    </row>
    <row r="49" spans="2:8" ht="12.75" customHeight="1" x14ac:dyDescent="0.2">
      <c r="F49" s="15"/>
      <c r="G49" s="16"/>
      <c r="H49" s="17"/>
    </row>
    <row r="50" spans="2:8" ht="12.75" customHeight="1" x14ac:dyDescent="0.2">
      <c r="B50" s="1" t="s">
        <v>187</v>
      </c>
      <c r="C50" s="1"/>
      <c r="F50" s="15"/>
      <c r="G50" s="16"/>
      <c r="H50" s="17"/>
    </row>
    <row r="51" spans="2:8" ht="12.75" customHeight="1" x14ac:dyDescent="0.2">
      <c r="B51" s="1" t="s">
        <v>188</v>
      </c>
      <c r="C51" s="1"/>
      <c r="F51" s="15">
        <v>-452.50395730000218</v>
      </c>
      <c r="G51" s="16">
        <v>-3.5136091488894801E-2</v>
      </c>
      <c r="H51" s="17"/>
    </row>
    <row r="52" spans="2:8" ht="12.75" customHeight="1" x14ac:dyDescent="0.2">
      <c r="B52" s="18" t="s">
        <v>182</v>
      </c>
      <c r="C52" s="18"/>
      <c r="D52" s="18"/>
      <c r="E52" s="18"/>
      <c r="F52" s="19">
        <f>SUM(F51:F51)</f>
        <v>-452.50395730000218</v>
      </c>
      <c r="G52" s="20">
        <f>SUM(G51:G51)</f>
        <v>-3.5136091488894801E-2</v>
      </c>
      <c r="H52" s="21"/>
    </row>
    <row r="53" spans="2:8" ht="12.75" customHeight="1" x14ac:dyDescent="0.2">
      <c r="B53" s="22" t="s">
        <v>189</v>
      </c>
      <c r="C53" s="22"/>
      <c r="D53" s="22"/>
      <c r="E53" s="22"/>
      <c r="F53" s="23">
        <f>SUM(F11,F15,F21,F41,F45,F48,F52)</f>
        <v>12878.608237999997</v>
      </c>
      <c r="G53" s="24">
        <f>SUM(G11,G15,G21,G41,G45,G48,G52)</f>
        <v>0.99998826061293211</v>
      </c>
      <c r="H53" s="25"/>
    </row>
    <row r="54" spans="2:8" ht="12.75" customHeight="1" x14ac:dyDescent="0.2"/>
    <row r="55" spans="2:8" ht="12.75" customHeight="1" x14ac:dyDescent="0.2">
      <c r="B55" s="1" t="s">
        <v>544</v>
      </c>
      <c r="C55" s="1"/>
    </row>
    <row r="56" spans="2:8" ht="12.75" customHeight="1" x14ac:dyDescent="0.2">
      <c r="B56" s="1" t="s">
        <v>541</v>
      </c>
      <c r="C56" s="1"/>
      <c r="F56" s="15"/>
    </row>
    <row r="57" spans="2:8" ht="12.75" customHeight="1" x14ac:dyDescent="0.2">
      <c r="B57" s="1"/>
      <c r="C57" s="1"/>
    </row>
    <row r="58" spans="2:8" ht="12.75" customHeight="1" x14ac:dyDescent="0.2"/>
    <row r="59" spans="2:8" ht="12.75" customHeight="1" x14ac:dyDescent="0.2"/>
    <row r="60" spans="2:8" ht="12.75" customHeight="1" x14ac:dyDescent="0.2"/>
    <row r="61" spans="2:8" ht="12.75" customHeight="1" x14ac:dyDescent="0.2"/>
    <row r="62" spans="2:8" ht="12.75" customHeight="1" x14ac:dyDescent="0.2"/>
    <row r="63" spans="2:8" ht="12.75" customHeight="1" x14ac:dyDescent="0.2"/>
    <row r="64" spans="2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/>
  </sheetViews>
  <sheetFormatPr defaultColWidth="9.140625" defaultRowHeight="12.75" x14ac:dyDescent="0.2"/>
  <cols>
    <col min="1" max="1" width="7.5703125" customWidth="1"/>
    <col min="2" max="2" width="48.140625" customWidth="1"/>
    <col min="3" max="3" width="16.85546875" customWidth="1"/>
    <col min="4" max="4" width="15.57031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41" t="s">
        <v>466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183</v>
      </c>
      <c r="C7" s="1"/>
      <c r="F7" s="15"/>
      <c r="G7" s="16"/>
      <c r="H7" s="17"/>
    </row>
    <row r="8" spans="1:8" ht="12.75" customHeight="1" x14ac:dyDescent="0.2">
      <c r="B8" s="1" t="s">
        <v>381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320</v>
      </c>
      <c r="C9" t="s">
        <v>467</v>
      </c>
      <c r="D9" t="s">
        <v>379</v>
      </c>
      <c r="E9">
        <v>500</v>
      </c>
      <c r="F9" s="15">
        <v>489.31099999999998</v>
      </c>
      <c r="G9" s="16">
        <v>0.44630000000000003</v>
      </c>
      <c r="H9" s="17">
        <v>41452</v>
      </c>
    </row>
    <row r="10" spans="1:8" ht="12.75" customHeight="1" x14ac:dyDescent="0.2">
      <c r="A10">
        <v>2</v>
      </c>
      <c r="B10" t="s">
        <v>15</v>
      </c>
      <c r="C10" t="s">
        <v>468</v>
      </c>
      <c r="D10" t="s">
        <v>379</v>
      </c>
      <c r="E10">
        <v>430</v>
      </c>
      <c r="F10" s="15">
        <v>420.79327000000001</v>
      </c>
      <c r="G10" s="16">
        <v>0.38380000000000003</v>
      </c>
      <c r="H10" s="17">
        <v>41453</v>
      </c>
    </row>
    <row r="11" spans="1:8" s="2" customFormat="1" ht="12.75" customHeight="1" x14ac:dyDescent="0.2">
      <c r="A11" s="2">
        <v>3</v>
      </c>
      <c r="B11" s="2" t="s">
        <v>393</v>
      </c>
      <c r="C11" s="2" t="s">
        <v>394</v>
      </c>
      <c r="D11" s="2" t="s">
        <v>379</v>
      </c>
      <c r="E11" s="2">
        <v>25</v>
      </c>
      <c r="F11" s="35">
        <v>23.44725</v>
      </c>
      <c r="G11" s="36">
        <v>2.1400000000000002E-2</v>
      </c>
      <c r="H11" s="37">
        <v>41638</v>
      </c>
    </row>
    <row r="12" spans="1:8" ht="12.75" customHeight="1" x14ac:dyDescent="0.2">
      <c r="B12" s="18" t="s">
        <v>182</v>
      </c>
      <c r="C12" s="18"/>
      <c r="D12" s="18"/>
      <c r="E12" s="18"/>
      <c r="F12" s="19">
        <f>SUM(F9:F11)</f>
        <v>933.5515200000001</v>
      </c>
      <c r="G12" s="20">
        <f>SUM(G9:G11)</f>
        <v>0.85150000000000003</v>
      </c>
      <c r="H12" s="21"/>
    </row>
    <row r="13" spans="1:8" ht="12.75" customHeight="1" x14ac:dyDescent="0.2">
      <c r="F13" s="15"/>
      <c r="G13" s="16"/>
      <c r="H13" s="17"/>
    </row>
    <row r="14" spans="1:8" ht="12.75" customHeight="1" x14ac:dyDescent="0.2">
      <c r="B14" s="1" t="s">
        <v>184</v>
      </c>
      <c r="C14" s="1"/>
      <c r="F14" s="15"/>
      <c r="G14" s="16"/>
      <c r="H14" s="17"/>
    </row>
    <row r="15" spans="1:8" ht="12.75" customHeight="1" x14ac:dyDescent="0.2">
      <c r="B15" s="1" t="s">
        <v>540</v>
      </c>
      <c r="C15" s="1"/>
      <c r="F15" s="15"/>
      <c r="G15" s="16"/>
      <c r="H15" s="17"/>
    </row>
    <row r="16" spans="1:8" ht="12.75" customHeight="1" x14ac:dyDescent="0.2">
      <c r="A16">
        <v>4</v>
      </c>
      <c r="B16" t="s">
        <v>456</v>
      </c>
      <c r="C16" t="s">
        <v>457</v>
      </c>
      <c r="D16" t="s">
        <v>439</v>
      </c>
      <c r="E16">
        <v>13</v>
      </c>
      <c r="F16" s="15">
        <v>129.95241999999999</v>
      </c>
      <c r="G16" s="16">
        <v>0.11849999999999999</v>
      </c>
      <c r="H16" s="17">
        <v>41385</v>
      </c>
    </row>
    <row r="17" spans="2:8" ht="12.75" customHeight="1" x14ac:dyDescent="0.2">
      <c r="B17" s="18" t="s">
        <v>182</v>
      </c>
      <c r="C17" s="18"/>
      <c r="D17" s="18"/>
      <c r="E17" s="18"/>
      <c r="F17" s="19">
        <f>SUM(F16:F16)</f>
        <v>129.95241999999999</v>
      </c>
      <c r="G17" s="20">
        <f>SUM(G16:G16)</f>
        <v>0.11849999999999999</v>
      </c>
      <c r="H17" s="21"/>
    </row>
    <row r="18" spans="2:8" ht="12.75" customHeight="1" x14ac:dyDescent="0.2">
      <c r="F18" s="15"/>
      <c r="G18" s="16"/>
      <c r="H18" s="17"/>
    </row>
    <row r="19" spans="2:8" ht="12.75" customHeight="1" x14ac:dyDescent="0.2">
      <c r="B19" s="1" t="s">
        <v>425</v>
      </c>
      <c r="C19" s="1"/>
      <c r="F19" s="15">
        <v>32.681020499999995</v>
      </c>
      <c r="G19" s="16">
        <v>2.9808354310649664E-2</v>
      </c>
      <c r="H19" s="17"/>
    </row>
    <row r="20" spans="2:8" ht="12.75" customHeight="1" x14ac:dyDescent="0.2">
      <c r="B20" s="18" t="s">
        <v>182</v>
      </c>
      <c r="C20" s="18"/>
      <c r="D20" s="18"/>
      <c r="E20" s="18"/>
      <c r="F20" s="19">
        <f>SUM(F19:F19)</f>
        <v>32.681020499999995</v>
      </c>
      <c r="G20" s="20">
        <f>SUM(G19:G19)</f>
        <v>2.9808354310649664E-2</v>
      </c>
      <c r="H20" s="21"/>
    </row>
    <row r="21" spans="2:8" ht="12.75" customHeight="1" x14ac:dyDescent="0.2">
      <c r="F21" s="15"/>
      <c r="G21" s="16"/>
      <c r="H21" s="17"/>
    </row>
    <row r="22" spans="2:8" ht="12.75" customHeight="1" x14ac:dyDescent="0.2">
      <c r="B22" s="1" t="s">
        <v>187</v>
      </c>
      <c r="C22" s="1"/>
      <c r="F22" s="15"/>
      <c r="G22" s="16"/>
      <c r="H22" s="17"/>
    </row>
    <row r="23" spans="2:8" ht="12.75" customHeight="1" x14ac:dyDescent="0.2">
      <c r="B23" s="1" t="s">
        <v>188</v>
      </c>
      <c r="C23" s="1"/>
      <c r="F23" s="15">
        <v>0.18621649999990808</v>
      </c>
      <c r="G23" s="16">
        <v>1.6984804408070288E-4</v>
      </c>
      <c r="H23" s="17"/>
    </row>
    <row r="24" spans="2:8" ht="12.75" customHeight="1" x14ac:dyDescent="0.2">
      <c r="B24" s="18" t="s">
        <v>182</v>
      </c>
      <c r="C24" s="18"/>
      <c r="D24" s="18"/>
      <c r="E24" s="18"/>
      <c r="F24" s="19">
        <f>SUM(F23:F23)</f>
        <v>0.18621649999990808</v>
      </c>
      <c r="G24" s="20">
        <f>SUM(G23:G23)</f>
        <v>1.6984804408070288E-4</v>
      </c>
      <c r="H24" s="21"/>
    </row>
    <row r="25" spans="2:8" ht="12.75" customHeight="1" x14ac:dyDescent="0.2">
      <c r="B25" s="22" t="s">
        <v>189</v>
      </c>
      <c r="C25" s="22"/>
      <c r="D25" s="22"/>
      <c r="E25" s="22"/>
      <c r="F25" s="23">
        <f>SUM(F12,F17,F20,F24)</f>
        <v>1096.371177</v>
      </c>
      <c r="G25" s="32">
        <f>SUM(G12,G17,G20,G24)</f>
        <v>0.99997820235473034</v>
      </c>
      <c r="H25" s="25"/>
    </row>
    <row r="26" spans="2:8" ht="12.75" customHeight="1" x14ac:dyDescent="0.2"/>
    <row r="27" spans="2:8" ht="12.75" customHeight="1" x14ac:dyDescent="0.2">
      <c r="B27" s="1" t="s">
        <v>544</v>
      </c>
      <c r="C27" s="1"/>
    </row>
    <row r="28" spans="2:8" ht="12.75" customHeight="1" x14ac:dyDescent="0.2">
      <c r="B28" s="1" t="s">
        <v>541</v>
      </c>
      <c r="C28" s="1"/>
      <c r="F28" s="15"/>
    </row>
    <row r="29" spans="2:8" ht="12.75" customHeight="1" x14ac:dyDescent="0.2">
      <c r="B29" s="1"/>
      <c r="C29" s="1"/>
    </row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/>
  </sheetViews>
  <sheetFormatPr defaultColWidth="9.140625" defaultRowHeight="12.75" x14ac:dyDescent="0.2"/>
  <cols>
    <col min="1" max="1" width="7.5703125" customWidth="1"/>
    <col min="2" max="2" width="50.5703125" customWidth="1"/>
    <col min="3" max="3" width="16.85546875" customWidth="1"/>
    <col min="4" max="4" width="15.57031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41" t="s">
        <v>469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183</v>
      </c>
      <c r="C7" s="1"/>
      <c r="F7" s="15"/>
      <c r="G7" s="16"/>
      <c r="H7" s="17"/>
    </row>
    <row r="8" spans="1:8" ht="12.75" customHeight="1" x14ac:dyDescent="0.2">
      <c r="B8" s="1" t="s">
        <v>381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318</v>
      </c>
      <c r="C9" t="s">
        <v>395</v>
      </c>
      <c r="D9" t="s">
        <v>379</v>
      </c>
      <c r="E9" s="34">
        <v>1500</v>
      </c>
      <c r="F9" s="15">
        <v>1445.1959999999999</v>
      </c>
      <c r="G9" s="16">
        <v>9.9199999999999997E-2</v>
      </c>
      <c r="H9" s="17">
        <v>41520</v>
      </c>
    </row>
    <row r="10" spans="1:8" s="2" customFormat="1" ht="12.75" customHeight="1" x14ac:dyDescent="0.2">
      <c r="A10" s="2">
        <v>2</v>
      </c>
      <c r="B10" s="2" t="s">
        <v>345</v>
      </c>
      <c r="C10" s="2" t="s">
        <v>437</v>
      </c>
      <c r="D10" s="2" t="s">
        <v>379</v>
      </c>
      <c r="E10" s="38">
        <v>1000</v>
      </c>
      <c r="F10" s="35">
        <v>997.327</v>
      </c>
      <c r="G10" s="36">
        <v>6.8400000000000002E-2</v>
      </c>
      <c r="H10" s="37">
        <v>41372</v>
      </c>
    </row>
    <row r="11" spans="1:8" s="2" customFormat="1" ht="12.75" customHeight="1" x14ac:dyDescent="0.2">
      <c r="A11" s="2">
        <v>3</v>
      </c>
      <c r="B11" s="2" t="s">
        <v>393</v>
      </c>
      <c r="C11" s="2" t="s">
        <v>394</v>
      </c>
      <c r="D11" s="2" t="s">
        <v>379</v>
      </c>
      <c r="E11" s="38">
        <v>525</v>
      </c>
      <c r="F11" s="35">
        <v>492.39224999999999</v>
      </c>
      <c r="G11" s="36">
        <v>3.3799999999999997E-2</v>
      </c>
      <c r="H11" s="37">
        <v>41638</v>
      </c>
    </row>
    <row r="12" spans="1:8" ht="12.75" customHeight="1" x14ac:dyDescent="0.2">
      <c r="A12">
        <v>4</v>
      </c>
      <c r="B12" t="s">
        <v>15</v>
      </c>
      <c r="C12" t="s">
        <v>468</v>
      </c>
      <c r="D12" t="s">
        <v>379</v>
      </c>
      <c r="E12" s="34">
        <v>170</v>
      </c>
      <c r="F12" s="15">
        <v>166.36013</v>
      </c>
      <c r="G12" s="16">
        <v>1.1399999999999999E-2</v>
      </c>
      <c r="H12" s="17">
        <v>41453</v>
      </c>
    </row>
    <row r="13" spans="1:8" ht="12.75" customHeight="1" x14ac:dyDescent="0.2">
      <c r="A13">
        <v>5</v>
      </c>
      <c r="B13" t="s">
        <v>320</v>
      </c>
      <c r="C13" t="s">
        <v>467</v>
      </c>
      <c r="D13" t="s">
        <v>379</v>
      </c>
      <c r="E13" s="34">
        <v>100</v>
      </c>
      <c r="F13" s="15">
        <v>97.862200000000001</v>
      </c>
      <c r="G13" s="16">
        <v>6.7000000000000002E-3</v>
      </c>
      <c r="H13" s="17">
        <v>41452</v>
      </c>
    </row>
    <row r="14" spans="1:8" ht="12.75" customHeight="1" x14ac:dyDescent="0.2">
      <c r="B14" s="18" t="s">
        <v>182</v>
      </c>
      <c r="C14" s="18"/>
      <c r="D14" s="18"/>
      <c r="E14" s="18"/>
      <c r="F14" s="19">
        <f>SUM(F9:F13)</f>
        <v>3199.1375800000001</v>
      </c>
      <c r="G14" s="20">
        <f>SUM(G9:G13)</f>
        <v>0.2195</v>
      </c>
      <c r="H14" s="21"/>
    </row>
    <row r="15" spans="1:8" ht="12.75" customHeight="1" x14ac:dyDescent="0.2">
      <c r="F15" s="15"/>
      <c r="G15" s="16"/>
      <c r="H15" s="17"/>
    </row>
    <row r="16" spans="1:8" ht="12.75" customHeight="1" x14ac:dyDescent="0.2">
      <c r="B16" s="1" t="s">
        <v>384</v>
      </c>
      <c r="C16" s="1"/>
      <c r="F16" s="15"/>
      <c r="G16" s="16"/>
      <c r="H16" s="17"/>
    </row>
    <row r="17" spans="1:8" ht="12.75" customHeight="1" x14ac:dyDescent="0.2">
      <c r="A17">
        <v>6</v>
      </c>
      <c r="B17" t="s">
        <v>409</v>
      </c>
      <c r="C17" t="s">
        <v>410</v>
      </c>
      <c r="D17" t="s">
        <v>379</v>
      </c>
      <c r="E17">
        <v>120</v>
      </c>
      <c r="F17" s="15">
        <v>584.41139999999996</v>
      </c>
      <c r="G17" s="16">
        <v>4.0099999999999997E-2</v>
      </c>
      <c r="H17" s="17">
        <v>41457</v>
      </c>
    </row>
    <row r="18" spans="1:8" ht="12.75" customHeight="1" x14ac:dyDescent="0.2">
      <c r="B18" s="18" t="s">
        <v>182</v>
      </c>
      <c r="C18" s="18"/>
      <c r="D18" s="18"/>
      <c r="E18" s="18"/>
      <c r="F18" s="19">
        <f>SUM(F17:F17)</f>
        <v>584.41139999999996</v>
      </c>
      <c r="G18" s="20">
        <f>SUM(G17:G17)</f>
        <v>4.0099999999999997E-2</v>
      </c>
      <c r="H18" s="21"/>
    </row>
    <row r="19" spans="1:8" ht="12.75" customHeight="1" x14ac:dyDescent="0.2">
      <c r="F19" s="15"/>
      <c r="G19" s="16"/>
      <c r="H19" s="17"/>
    </row>
    <row r="20" spans="1:8" ht="12.75" customHeight="1" x14ac:dyDescent="0.2">
      <c r="B20" s="1" t="s">
        <v>411</v>
      </c>
      <c r="C20" s="1"/>
      <c r="F20" s="15"/>
      <c r="G20" s="16"/>
      <c r="H20" s="17"/>
    </row>
    <row r="21" spans="1:8" ht="12.75" customHeight="1" x14ac:dyDescent="0.2">
      <c r="A21">
        <v>7</v>
      </c>
      <c r="B21" t="s">
        <v>412</v>
      </c>
      <c r="C21" t="s">
        <v>413</v>
      </c>
      <c r="D21" t="s">
        <v>398</v>
      </c>
      <c r="E21" s="34">
        <v>40000</v>
      </c>
      <c r="F21" s="15">
        <v>39.616799999999998</v>
      </c>
      <c r="G21" s="16">
        <v>2.7000000000000001E-3</v>
      </c>
      <c r="H21" s="17">
        <v>41411</v>
      </c>
    </row>
    <row r="22" spans="1:8" ht="12.75" customHeight="1" x14ac:dyDescent="0.2">
      <c r="B22" s="18" t="s">
        <v>182</v>
      </c>
      <c r="C22" s="18"/>
      <c r="D22" s="18"/>
      <c r="E22" s="18"/>
      <c r="F22" s="19">
        <f>SUM(F21:F21)</f>
        <v>39.616799999999998</v>
      </c>
      <c r="G22" s="20">
        <f>SUM(G21:G21)</f>
        <v>2.7000000000000001E-3</v>
      </c>
      <c r="H22" s="21"/>
    </row>
    <row r="23" spans="1:8" ht="12.75" customHeight="1" x14ac:dyDescent="0.2">
      <c r="F23" s="15"/>
      <c r="G23" s="16"/>
      <c r="H23" s="17"/>
    </row>
    <row r="24" spans="1:8" ht="12.75" customHeight="1" x14ac:dyDescent="0.2">
      <c r="B24" s="1" t="s">
        <v>184</v>
      </c>
      <c r="C24" s="1"/>
      <c r="F24" s="15"/>
      <c r="G24" s="16"/>
      <c r="H24" s="17"/>
    </row>
    <row r="25" spans="1:8" ht="12.75" customHeight="1" x14ac:dyDescent="0.2">
      <c r="B25" s="1" t="s">
        <v>540</v>
      </c>
      <c r="C25" s="1"/>
      <c r="F25" s="15"/>
      <c r="G25" s="16"/>
      <c r="H25" s="17"/>
    </row>
    <row r="26" spans="1:8" ht="12.75" customHeight="1" x14ac:dyDescent="0.2">
      <c r="A26">
        <v>8</v>
      </c>
      <c r="B26" t="s">
        <v>552</v>
      </c>
      <c r="C26" t="s">
        <v>388</v>
      </c>
      <c r="D26" t="s">
        <v>98</v>
      </c>
      <c r="E26" s="34">
        <v>100</v>
      </c>
      <c r="F26" s="15">
        <v>1088.894</v>
      </c>
      <c r="G26" s="16">
        <v>7.4700000000000003E-2</v>
      </c>
      <c r="H26" s="17">
        <v>42185</v>
      </c>
    </row>
    <row r="27" spans="1:8" ht="12.75" customHeight="1" x14ac:dyDescent="0.2">
      <c r="A27">
        <v>9</v>
      </c>
      <c r="B27" t="s">
        <v>471</v>
      </c>
      <c r="C27" t="s">
        <v>472</v>
      </c>
      <c r="D27" t="s">
        <v>417</v>
      </c>
      <c r="E27" s="34">
        <v>100</v>
      </c>
      <c r="F27" s="15">
        <v>1016.284</v>
      </c>
      <c r="G27" s="16">
        <v>6.9699999999999998E-2</v>
      </c>
      <c r="H27" s="17">
        <v>42570</v>
      </c>
    </row>
    <row r="28" spans="1:8" ht="12.75" customHeight="1" x14ac:dyDescent="0.2">
      <c r="A28">
        <v>10</v>
      </c>
      <c r="B28" t="s">
        <v>473</v>
      </c>
      <c r="C28" t="s">
        <v>474</v>
      </c>
      <c r="D28" t="s">
        <v>417</v>
      </c>
      <c r="E28" s="34">
        <v>100</v>
      </c>
      <c r="F28" s="15">
        <v>1001.365</v>
      </c>
      <c r="G28" s="16">
        <v>6.8699999999999997E-2</v>
      </c>
      <c r="H28" s="17">
        <v>43150</v>
      </c>
    </row>
    <row r="29" spans="1:8" ht="12.75" customHeight="1" x14ac:dyDescent="0.2">
      <c r="A29">
        <v>11</v>
      </c>
      <c r="B29" t="s">
        <v>564</v>
      </c>
      <c r="C29" t="s">
        <v>418</v>
      </c>
      <c r="D29" t="s">
        <v>98</v>
      </c>
      <c r="E29" s="34">
        <v>110</v>
      </c>
      <c r="F29" s="15">
        <v>918.87509999999997</v>
      </c>
      <c r="G29" s="16">
        <v>6.3099999999999989E-2</v>
      </c>
      <c r="H29" s="17">
        <v>42093</v>
      </c>
    </row>
    <row r="30" spans="1:8" ht="12.75" customHeight="1" x14ac:dyDescent="0.2">
      <c r="A30">
        <v>12</v>
      </c>
      <c r="B30" t="s">
        <v>458</v>
      </c>
      <c r="C30" t="s">
        <v>459</v>
      </c>
      <c r="D30" t="s">
        <v>417</v>
      </c>
      <c r="E30" s="34">
        <v>70</v>
      </c>
      <c r="F30" s="15">
        <v>704.81669999999997</v>
      </c>
      <c r="G30" s="16">
        <v>4.8399999999999999E-2</v>
      </c>
      <c r="H30" s="17">
        <v>41984</v>
      </c>
    </row>
    <row r="31" spans="1:8" ht="12.75" customHeight="1" x14ac:dyDescent="0.2">
      <c r="A31">
        <v>13</v>
      </c>
      <c r="B31" t="s">
        <v>475</v>
      </c>
      <c r="C31" t="s">
        <v>476</v>
      </c>
      <c r="D31" t="s">
        <v>98</v>
      </c>
      <c r="E31" s="34">
        <v>50</v>
      </c>
      <c r="F31" s="15">
        <v>502.65499999999997</v>
      </c>
      <c r="G31" s="16">
        <v>3.4500000000000003E-2</v>
      </c>
      <c r="H31" s="17">
        <v>41879</v>
      </c>
    </row>
    <row r="32" spans="1:8" ht="12.75" customHeight="1" x14ac:dyDescent="0.2">
      <c r="A32">
        <v>14</v>
      </c>
      <c r="B32" t="s">
        <v>477</v>
      </c>
      <c r="C32" t="s">
        <v>478</v>
      </c>
      <c r="D32" t="s">
        <v>417</v>
      </c>
      <c r="E32" s="34">
        <v>50</v>
      </c>
      <c r="F32" s="15">
        <v>500.76150000000001</v>
      </c>
      <c r="G32" s="16">
        <v>3.44E-2</v>
      </c>
      <c r="H32" s="17">
        <v>41973</v>
      </c>
    </row>
    <row r="33" spans="1:8" ht="12.75" customHeight="1" x14ac:dyDescent="0.2">
      <c r="A33">
        <v>15</v>
      </c>
      <c r="B33" t="s">
        <v>448</v>
      </c>
      <c r="C33" t="s">
        <v>449</v>
      </c>
      <c r="D33" t="s">
        <v>417</v>
      </c>
      <c r="E33" s="34">
        <v>50</v>
      </c>
      <c r="F33" s="15">
        <v>500.66449999999998</v>
      </c>
      <c r="G33" s="16">
        <v>3.44E-2</v>
      </c>
      <c r="H33" s="17">
        <v>41659</v>
      </c>
    </row>
    <row r="34" spans="1:8" ht="12.75" customHeight="1" x14ac:dyDescent="0.2">
      <c r="A34">
        <v>16</v>
      </c>
      <c r="B34" t="s">
        <v>460</v>
      </c>
      <c r="C34" t="s">
        <v>461</v>
      </c>
      <c r="D34" t="s">
        <v>438</v>
      </c>
      <c r="E34" s="34">
        <v>25</v>
      </c>
      <c r="F34" s="15">
        <v>253.80600000000001</v>
      </c>
      <c r="G34" s="16">
        <v>1.7399999999999999E-2</v>
      </c>
      <c r="H34" s="17">
        <v>42437</v>
      </c>
    </row>
    <row r="35" spans="1:8" ht="12.75" customHeight="1" x14ac:dyDescent="0.2">
      <c r="A35">
        <v>17</v>
      </c>
      <c r="B35" t="s">
        <v>456</v>
      </c>
      <c r="C35" t="s">
        <v>457</v>
      </c>
      <c r="D35" t="s">
        <v>439</v>
      </c>
      <c r="E35" s="34">
        <v>5</v>
      </c>
      <c r="F35" s="15">
        <v>49.981699999999996</v>
      </c>
      <c r="G35" s="16">
        <v>3.4000000000000002E-3</v>
      </c>
      <c r="H35" s="17">
        <v>41385</v>
      </c>
    </row>
    <row r="36" spans="1:8" ht="12.75" customHeight="1" x14ac:dyDescent="0.2">
      <c r="A36">
        <v>18</v>
      </c>
      <c r="B36" t="s">
        <v>479</v>
      </c>
      <c r="C36" t="s">
        <v>480</v>
      </c>
      <c r="D36" t="s">
        <v>417</v>
      </c>
      <c r="E36" s="34">
        <v>5</v>
      </c>
      <c r="F36" s="15">
        <v>49.97795</v>
      </c>
      <c r="G36" s="16">
        <v>3.4000000000000002E-3</v>
      </c>
      <c r="H36" s="17">
        <v>43110</v>
      </c>
    </row>
    <row r="37" spans="1:8" ht="12.75" customHeight="1" x14ac:dyDescent="0.2">
      <c r="A37">
        <v>19</v>
      </c>
      <c r="B37" t="s">
        <v>481</v>
      </c>
      <c r="C37" t="s">
        <v>482</v>
      </c>
      <c r="D37" t="s">
        <v>417</v>
      </c>
      <c r="E37" s="34">
        <v>5</v>
      </c>
      <c r="F37" s="15">
        <v>49.598799999999997</v>
      </c>
      <c r="G37" s="16">
        <v>3.4000000000000002E-3</v>
      </c>
      <c r="H37" s="17">
        <v>42255</v>
      </c>
    </row>
    <row r="38" spans="1:8" ht="12.75" customHeight="1" x14ac:dyDescent="0.2">
      <c r="A38">
        <v>20</v>
      </c>
      <c r="B38" t="s">
        <v>419</v>
      </c>
      <c r="C38" t="s">
        <v>420</v>
      </c>
      <c r="D38" t="s">
        <v>417</v>
      </c>
      <c r="E38" s="34">
        <v>2</v>
      </c>
      <c r="F38" s="15">
        <v>20.227920000000001</v>
      </c>
      <c r="G38" s="16">
        <v>1.4000000000000002E-3</v>
      </c>
      <c r="H38" s="17">
        <v>42160</v>
      </c>
    </row>
    <row r="39" spans="1:8" ht="12.75" customHeight="1" x14ac:dyDescent="0.2">
      <c r="B39" s="18" t="s">
        <v>182</v>
      </c>
      <c r="C39" s="18"/>
      <c r="D39" s="18"/>
      <c r="E39" s="18"/>
      <c r="F39" s="19">
        <f>SUM(F26:F38)</f>
        <v>6657.9081699999997</v>
      </c>
      <c r="G39" s="20">
        <f>SUM(G26:G38)</f>
        <v>0.45689999999999997</v>
      </c>
      <c r="H39" s="21"/>
    </row>
    <row r="40" spans="1:8" ht="12.75" customHeight="1" x14ac:dyDescent="0.2">
      <c r="F40" s="15"/>
      <c r="G40" s="16"/>
      <c r="H40" s="17"/>
    </row>
    <row r="41" spans="1:8" ht="12.75" customHeight="1" x14ac:dyDescent="0.2">
      <c r="B41" s="1" t="s">
        <v>561</v>
      </c>
      <c r="C41" s="1"/>
      <c r="F41" s="15"/>
      <c r="G41" s="16"/>
      <c r="H41" s="17"/>
    </row>
    <row r="42" spans="1:8" ht="12.75" customHeight="1" x14ac:dyDescent="0.2">
      <c r="A42">
        <v>21</v>
      </c>
      <c r="B42" t="s">
        <v>414</v>
      </c>
      <c r="C42" t="s">
        <v>415</v>
      </c>
      <c r="D42" t="s">
        <v>397</v>
      </c>
      <c r="E42" s="29">
        <v>200</v>
      </c>
      <c r="F42" s="15">
        <v>1997.55</v>
      </c>
      <c r="G42" s="16">
        <v>0.1371</v>
      </c>
      <c r="H42" s="17">
        <v>41850</v>
      </c>
    </row>
    <row r="43" spans="1:8" ht="12.75" customHeight="1" x14ac:dyDescent="0.2">
      <c r="A43">
        <v>22</v>
      </c>
      <c r="B43" t="s">
        <v>483</v>
      </c>
      <c r="C43" t="s">
        <v>484</v>
      </c>
      <c r="D43" t="s">
        <v>438</v>
      </c>
      <c r="E43" s="29">
        <v>50</v>
      </c>
      <c r="F43" s="15">
        <v>511.18599999999998</v>
      </c>
      <c r="G43" s="16">
        <v>3.5099999999999999E-2</v>
      </c>
      <c r="H43" s="17">
        <v>42933</v>
      </c>
    </row>
    <row r="44" spans="1:8" ht="12.75" customHeight="1" x14ac:dyDescent="0.2">
      <c r="A44">
        <v>23</v>
      </c>
      <c r="B44" t="s">
        <v>464</v>
      </c>
      <c r="C44" t="s">
        <v>465</v>
      </c>
      <c r="D44" t="s">
        <v>397</v>
      </c>
      <c r="E44" s="29">
        <v>50</v>
      </c>
      <c r="F44" s="15">
        <v>500.85849999999999</v>
      </c>
      <c r="G44" s="16">
        <v>3.44E-2</v>
      </c>
      <c r="H44" s="17">
        <v>41635</v>
      </c>
    </row>
    <row r="45" spans="1:8" ht="12.75" customHeight="1" x14ac:dyDescent="0.2">
      <c r="A45">
        <v>24</v>
      </c>
      <c r="B45" t="s">
        <v>485</v>
      </c>
      <c r="C45" t="s">
        <v>486</v>
      </c>
      <c r="D45" t="s">
        <v>470</v>
      </c>
      <c r="E45" s="29">
        <v>50</v>
      </c>
      <c r="F45" s="15">
        <v>499.81450000000001</v>
      </c>
      <c r="G45" s="16">
        <v>3.4300000000000004E-2</v>
      </c>
      <c r="H45" s="17">
        <v>41845</v>
      </c>
    </row>
    <row r="46" spans="1:8" ht="12.75" customHeight="1" x14ac:dyDescent="0.2">
      <c r="B46" s="18" t="s">
        <v>182</v>
      </c>
      <c r="C46" s="18"/>
      <c r="D46" s="18"/>
      <c r="E46" s="18"/>
      <c r="F46" s="19">
        <f>SUM(F42:F45)</f>
        <v>3509.4089999999997</v>
      </c>
      <c r="G46" s="20">
        <f>SUM(G42:G45)</f>
        <v>0.2409</v>
      </c>
      <c r="H46" s="21"/>
    </row>
    <row r="47" spans="1:8" ht="12.75" customHeight="1" x14ac:dyDescent="0.2">
      <c r="F47" s="15"/>
      <c r="G47" s="16"/>
      <c r="H47" s="17"/>
    </row>
    <row r="48" spans="1:8" ht="12.75" customHeight="1" x14ac:dyDescent="0.2">
      <c r="B48" s="1" t="s">
        <v>425</v>
      </c>
      <c r="C48" s="1"/>
      <c r="F48" s="15">
        <v>219.0606306</v>
      </c>
      <c r="G48" s="16">
        <v>1.5031628683066253E-2</v>
      </c>
      <c r="H48" s="17"/>
    </row>
    <row r="49" spans="2:8" ht="12.75" customHeight="1" x14ac:dyDescent="0.2">
      <c r="B49" s="18" t="s">
        <v>182</v>
      </c>
      <c r="C49" s="18"/>
      <c r="D49" s="18"/>
      <c r="E49" s="18"/>
      <c r="F49" s="19">
        <f>SUM(F48:F48)</f>
        <v>219.0606306</v>
      </c>
      <c r="G49" s="20">
        <f>SUM(G48:G48)</f>
        <v>1.5031628683066253E-2</v>
      </c>
      <c r="H49" s="21"/>
    </row>
    <row r="50" spans="2:8" ht="12.75" customHeight="1" x14ac:dyDescent="0.2">
      <c r="F50" s="15"/>
      <c r="G50" s="16"/>
      <c r="H50" s="17"/>
    </row>
    <row r="51" spans="2:8" ht="12.75" customHeight="1" x14ac:dyDescent="0.2">
      <c r="B51" s="1" t="s">
        <v>187</v>
      </c>
      <c r="C51" s="1"/>
      <c r="F51" s="15"/>
      <c r="G51" s="16"/>
      <c r="H51" s="17"/>
    </row>
    <row r="52" spans="2:8" ht="12.75" customHeight="1" x14ac:dyDescent="0.2">
      <c r="B52" s="1" t="s">
        <v>188</v>
      </c>
      <c r="C52" s="1"/>
      <c r="F52" s="15">
        <v>363.76947939999809</v>
      </c>
      <c r="G52" s="16">
        <v>2.4899999999999999E-2</v>
      </c>
      <c r="H52" s="17"/>
    </row>
    <row r="53" spans="2:8" ht="12.75" customHeight="1" x14ac:dyDescent="0.2">
      <c r="B53" s="18" t="s">
        <v>182</v>
      </c>
      <c r="C53" s="18"/>
      <c r="D53" s="18"/>
      <c r="E53" s="18"/>
      <c r="F53" s="19">
        <f>SUM(F52:F52)</f>
        <v>363.76947939999809</v>
      </c>
      <c r="G53" s="20">
        <f>SUM(G52:G52)</f>
        <v>2.4899999999999999E-2</v>
      </c>
      <c r="H53" s="21"/>
    </row>
    <row r="54" spans="2:8" ht="12.75" customHeight="1" x14ac:dyDescent="0.2">
      <c r="B54" s="22" t="s">
        <v>189</v>
      </c>
      <c r="C54" s="22"/>
      <c r="D54" s="22"/>
      <c r="E54" s="22"/>
      <c r="F54" s="23">
        <f>SUM(F14,F18,F22,F39,F46,F49,F53)</f>
        <v>14573.313059999999</v>
      </c>
      <c r="G54" s="24">
        <f>SUM(G14,G18,G22,G39,G46,G49,G53)</f>
        <v>1.0000316286830662</v>
      </c>
      <c r="H54" s="25"/>
    </row>
    <row r="55" spans="2:8" ht="12.75" customHeight="1" x14ac:dyDescent="0.2"/>
    <row r="56" spans="2:8" ht="12.75" customHeight="1" x14ac:dyDescent="0.2">
      <c r="B56" s="1" t="s">
        <v>544</v>
      </c>
      <c r="C56" s="1"/>
    </row>
    <row r="57" spans="2:8" ht="12.75" customHeight="1" x14ac:dyDescent="0.2">
      <c r="B57" s="1" t="s">
        <v>541</v>
      </c>
      <c r="C57" s="1"/>
      <c r="F57" s="15"/>
    </row>
    <row r="58" spans="2:8" ht="12.75" customHeight="1" x14ac:dyDescent="0.2">
      <c r="B58" s="1"/>
      <c r="C58" s="1"/>
    </row>
    <row r="59" spans="2:8" ht="12.75" customHeight="1" x14ac:dyDescent="0.2"/>
    <row r="60" spans="2:8" ht="12.75" customHeight="1" x14ac:dyDescent="0.2"/>
    <row r="61" spans="2:8" ht="12.75" customHeight="1" x14ac:dyDescent="0.2"/>
    <row r="62" spans="2:8" ht="12.75" customHeight="1" x14ac:dyDescent="0.2"/>
    <row r="63" spans="2:8" ht="12.75" customHeight="1" x14ac:dyDescent="0.2"/>
    <row r="64" spans="2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/>
  </sheetViews>
  <sheetFormatPr defaultColWidth="9.140625" defaultRowHeight="12.75" x14ac:dyDescent="0.2"/>
  <cols>
    <col min="1" max="1" width="7.5703125" customWidth="1"/>
    <col min="2" max="2" width="42.7109375" customWidth="1"/>
    <col min="3" max="3" width="16.85546875" customWidth="1"/>
    <col min="4" max="4" width="22.425781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41" t="s">
        <v>487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12</v>
      </c>
      <c r="C9" t="s">
        <v>14</v>
      </c>
      <c r="D9" t="s">
        <v>13</v>
      </c>
      <c r="E9" s="29">
        <v>48991</v>
      </c>
      <c r="F9" s="15">
        <v>151.60265000000001</v>
      </c>
      <c r="G9" s="16">
        <v>7.0300000000000001E-2</v>
      </c>
      <c r="H9" s="17"/>
    </row>
    <row r="10" spans="1:8" ht="12.75" customHeight="1" x14ac:dyDescent="0.2">
      <c r="A10">
        <v>2</v>
      </c>
      <c r="B10" t="s">
        <v>15</v>
      </c>
      <c r="C10" t="s">
        <v>17</v>
      </c>
      <c r="D10" t="s">
        <v>16</v>
      </c>
      <c r="E10" s="29">
        <v>13326</v>
      </c>
      <c r="F10" s="15">
        <v>139.28335200000001</v>
      </c>
      <c r="G10" s="16">
        <v>6.4600000000000005E-2</v>
      </c>
      <c r="H10" s="17"/>
    </row>
    <row r="11" spans="1:8" ht="12.75" customHeight="1" x14ac:dyDescent="0.2">
      <c r="A11">
        <v>3</v>
      </c>
      <c r="B11" t="s">
        <v>18</v>
      </c>
      <c r="C11" t="s">
        <v>20</v>
      </c>
      <c r="D11" t="s">
        <v>19</v>
      </c>
      <c r="E11" s="29">
        <v>13307</v>
      </c>
      <c r="F11" s="15">
        <v>102.84980299999999</v>
      </c>
      <c r="G11" s="16">
        <v>4.7699999999999992E-2</v>
      </c>
      <c r="H11" s="17"/>
    </row>
    <row r="12" spans="1:8" ht="12.75" customHeight="1" x14ac:dyDescent="0.2">
      <c r="A12">
        <v>4</v>
      </c>
      <c r="B12" t="s">
        <v>21</v>
      </c>
      <c r="C12" t="s">
        <v>23</v>
      </c>
      <c r="D12" t="s">
        <v>22</v>
      </c>
      <c r="E12" s="29">
        <v>11032</v>
      </c>
      <c r="F12" s="15">
        <v>87.704400000000007</v>
      </c>
      <c r="G12" s="16">
        <v>4.07E-2</v>
      </c>
      <c r="H12" s="17"/>
    </row>
    <row r="13" spans="1:8" ht="12.75" customHeight="1" x14ac:dyDescent="0.2">
      <c r="A13">
        <v>5</v>
      </c>
      <c r="B13" t="s">
        <v>27</v>
      </c>
      <c r="C13" t="s">
        <v>28</v>
      </c>
      <c r="D13" t="s">
        <v>22</v>
      </c>
      <c r="E13" s="29">
        <v>2369</v>
      </c>
      <c r="F13" s="15">
        <v>68.448701999999997</v>
      </c>
      <c r="G13" s="16">
        <v>3.1699999999999999E-2</v>
      </c>
      <c r="H13" s="17"/>
    </row>
    <row r="14" spans="1:8" ht="12.75" customHeight="1" x14ac:dyDescent="0.2">
      <c r="A14">
        <v>6</v>
      </c>
      <c r="B14" t="s">
        <v>24</v>
      </c>
      <c r="C14" t="s">
        <v>26</v>
      </c>
      <c r="D14" t="s">
        <v>16</v>
      </c>
      <c r="E14" s="29">
        <v>10460</v>
      </c>
      <c r="F14" s="15">
        <v>65.411609999999996</v>
      </c>
      <c r="G14" s="16">
        <v>3.0299999999999997E-2</v>
      </c>
      <c r="H14" s="17"/>
    </row>
    <row r="15" spans="1:8" ht="12.75" customHeight="1" x14ac:dyDescent="0.2">
      <c r="A15">
        <v>7</v>
      </c>
      <c r="B15" t="s">
        <v>29</v>
      </c>
      <c r="C15" t="s">
        <v>31</v>
      </c>
      <c r="D15" t="s">
        <v>30</v>
      </c>
      <c r="E15" s="29">
        <v>12231</v>
      </c>
      <c r="F15" s="15">
        <v>63.344349000000001</v>
      </c>
      <c r="G15" s="16">
        <v>2.9399999999999999E-2</v>
      </c>
      <c r="H15" s="17"/>
    </row>
    <row r="16" spans="1:8" ht="12.75" customHeight="1" x14ac:dyDescent="0.2">
      <c r="A16">
        <v>8</v>
      </c>
      <c r="B16" t="s">
        <v>32</v>
      </c>
      <c r="C16" t="s">
        <v>34</v>
      </c>
      <c r="D16" t="s">
        <v>22</v>
      </c>
      <c r="E16" s="29">
        <v>2236</v>
      </c>
      <c r="F16" s="15">
        <v>57.248308000000002</v>
      </c>
      <c r="G16" s="16">
        <v>2.6600000000000002E-2</v>
      </c>
      <c r="H16" s="17"/>
    </row>
    <row r="17" spans="1:8" ht="12.75" customHeight="1" x14ac:dyDescent="0.2">
      <c r="A17">
        <v>9</v>
      </c>
      <c r="B17" t="s">
        <v>35</v>
      </c>
      <c r="C17" t="s">
        <v>37</v>
      </c>
      <c r="D17" t="s">
        <v>16</v>
      </c>
      <c r="E17" s="29">
        <v>2478</v>
      </c>
      <c r="F17" s="15">
        <v>51.362744999999997</v>
      </c>
      <c r="G17" s="16">
        <v>2.3799999999999998E-2</v>
      </c>
      <c r="H17" s="17"/>
    </row>
    <row r="18" spans="1:8" ht="12.75" customHeight="1" x14ac:dyDescent="0.2">
      <c r="A18">
        <v>10</v>
      </c>
      <c r="B18" t="s">
        <v>38</v>
      </c>
      <c r="C18" t="s">
        <v>40</v>
      </c>
      <c r="D18" t="s">
        <v>25</v>
      </c>
      <c r="E18" s="29">
        <v>7820</v>
      </c>
      <c r="F18" s="15">
        <v>49.152610000000003</v>
      </c>
      <c r="G18" s="16">
        <v>2.2799999999999997E-2</v>
      </c>
      <c r="H18" s="17"/>
    </row>
    <row r="19" spans="1:8" ht="12.75" customHeight="1" x14ac:dyDescent="0.2">
      <c r="A19">
        <v>11</v>
      </c>
      <c r="B19" t="s">
        <v>48</v>
      </c>
      <c r="C19" t="s">
        <v>49</v>
      </c>
      <c r="D19" t="s">
        <v>36</v>
      </c>
      <c r="E19" s="29">
        <v>7196</v>
      </c>
      <c r="F19" s="15">
        <v>46.327848000000003</v>
      </c>
      <c r="G19" s="16">
        <v>2.1499999999999998E-2</v>
      </c>
      <c r="H19" s="17"/>
    </row>
    <row r="20" spans="1:8" ht="12.75" customHeight="1" x14ac:dyDescent="0.2">
      <c r="A20">
        <v>12</v>
      </c>
      <c r="B20" t="s">
        <v>44</v>
      </c>
      <c r="C20" t="s">
        <v>47</v>
      </c>
      <c r="D20" t="s">
        <v>45</v>
      </c>
      <c r="E20" s="29">
        <v>23490</v>
      </c>
      <c r="F20" s="15">
        <v>45.605834999999999</v>
      </c>
      <c r="G20" s="16">
        <v>2.12E-2</v>
      </c>
      <c r="H20" s="17"/>
    </row>
    <row r="21" spans="1:8" ht="12.75" customHeight="1" x14ac:dyDescent="0.2">
      <c r="A21">
        <v>13</v>
      </c>
      <c r="B21" t="s">
        <v>41</v>
      </c>
      <c r="C21" t="s">
        <v>43</v>
      </c>
      <c r="D21" t="s">
        <v>39</v>
      </c>
      <c r="E21" s="29">
        <v>5474</v>
      </c>
      <c r="F21" s="15">
        <v>45.228924999999997</v>
      </c>
      <c r="G21" s="16">
        <v>2.1000000000000001E-2</v>
      </c>
      <c r="H21" s="17"/>
    </row>
    <row r="22" spans="1:8" ht="12.75" customHeight="1" x14ac:dyDescent="0.2">
      <c r="A22">
        <v>14</v>
      </c>
      <c r="B22" t="s">
        <v>53</v>
      </c>
      <c r="C22" t="s">
        <v>54</v>
      </c>
      <c r="D22" t="s">
        <v>16</v>
      </c>
      <c r="E22" s="29">
        <v>8782</v>
      </c>
      <c r="F22" s="15">
        <v>42.210683000000003</v>
      </c>
      <c r="G22" s="16">
        <v>1.9599999999999999E-2</v>
      </c>
      <c r="H22" s="17"/>
    </row>
    <row r="23" spans="1:8" ht="12.75" customHeight="1" x14ac:dyDescent="0.2">
      <c r="A23">
        <v>15</v>
      </c>
      <c r="B23" t="s">
        <v>55</v>
      </c>
      <c r="C23" t="s">
        <v>57</v>
      </c>
      <c r="D23" t="s">
        <v>33</v>
      </c>
      <c r="E23" s="29">
        <v>27120</v>
      </c>
      <c r="F23" s="15">
        <v>41.425800000000002</v>
      </c>
      <c r="G23" s="16">
        <v>1.9199999999999998E-2</v>
      </c>
      <c r="H23" s="17"/>
    </row>
    <row r="24" spans="1:8" ht="12.75" customHeight="1" x14ac:dyDescent="0.2">
      <c r="A24">
        <v>16</v>
      </c>
      <c r="B24" t="s">
        <v>50</v>
      </c>
      <c r="C24" t="s">
        <v>52</v>
      </c>
      <c r="D24" t="s">
        <v>36</v>
      </c>
      <c r="E24" s="29">
        <v>16069</v>
      </c>
      <c r="F24" s="15">
        <v>41.200915999999999</v>
      </c>
      <c r="G24" s="16">
        <v>1.9099999999999999E-2</v>
      </c>
      <c r="H24" s="17"/>
    </row>
    <row r="25" spans="1:8" ht="12.75" customHeight="1" x14ac:dyDescent="0.2">
      <c r="A25">
        <v>17</v>
      </c>
      <c r="B25" t="s">
        <v>58</v>
      </c>
      <c r="C25" t="s">
        <v>60</v>
      </c>
      <c r="D25" t="s">
        <v>33</v>
      </c>
      <c r="E25" s="29">
        <v>3018</v>
      </c>
      <c r="F25" s="15">
        <v>38.666615999999998</v>
      </c>
      <c r="G25" s="16">
        <v>1.7899999999999999E-2</v>
      </c>
      <c r="H25" s="17"/>
    </row>
    <row r="26" spans="1:8" ht="12.75" customHeight="1" x14ac:dyDescent="0.2">
      <c r="A26">
        <v>18</v>
      </c>
      <c r="B26" t="s">
        <v>61</v>
      </c>
      <c r="C26" t="s">
        <v>63</v>
      </c>
      <c r="D26" t="s">
        <v>62</v>
      </c>
      <c r="E26" s="29">
        <v>54097</v>
      </c>
      <c r="F26" s="15">
        <v>33.188510000000001</v>
      </c>
      <c r="G26" s="16">
        <v>1.54E-2</v>
      </c>
      <c r="H26" s="17"/>
    </row>
    <row r="27" spans="1:8" ht="12.75" customHeight="1" x14ac:dyDescent="0.2">
      <c r="A27">
        <v>19</v>
      </c>
      <c r="B27" t="s">
        <v>64</v>
      </c>
      <c r="C27" t="s">
        <v>66</v>
      </c>
      <c r="D27" t="s">
        <v>39</v>
      </c>
      <c r="E27" s="29">
        <v>22870</v>
      </c>
      <c r="F27" s="15">
        <v>32.841320000000003</v>
      </c>
      <c r="G27" s="16">
        <v>1.52E-2</v>
      </c>
      <c r="H27" s="17"/>
    </row>
    <row r="28" spans="1:8" ht="12.75" customHeight="1" x14ac:dyDescent="0.2">
      <c r="A28">
        <v>20</v>
      </c>
      <c r="B28" t="s">
        <v>67</v>
      </c>
      <c r="C28" t="s">
        <v>69</v>
      </c>
      <c r="D28" t="s">
        <v>65</v>
      </c>
      <c r="E28" s="29">
        <v>18599</v>
      </c>
      <c r="F28" s="15">
        <v>30.418665000000001</v>
      </c>
      <c r="G28" s="16">
        <v>1.41E-2</v>
      </c>
      <c r="H28" s="17"/>
    </row>
    <row r="29" spans="1:8" ht="12.75" customHeight="1" x14ac:dyDescent="0.2">
      <c r="A29">
        <v>21</v>
      </c>
      <c r="B29" t="s">
        <v>70</v>
      </c>
      <c r="C29" t="s">
        <v>72</v>
      </c>
      <c r="D29" t="s">
        <v>51</v>
      </c>
      <c r="E29" s="29">
        <v>113548</v>
      </c>
      <c r="F29" s="15">
        <v>29.636028</v>
      </c>
      <c r="G29" s="16">
        <v>1.37E-2</v>
      </c>
      <c r="H29" s="17"/>
    </row>
    <row r="30" spans="1:8" ht="12.75" customHeight="1" x14ac:dyDescent="0.2">
      <c r="A30">
        <v>22</v>
      </c>
      <c r="B30" t="s">
        <v>73</v>
      </c>
      <c r="C30" t="s">
        <v>75</v>
      </c>
      <c r="D30" t="s">
        <v>16</v>
      </c>
      <c r="E30" s="29">
        <v>5150</v>
      </c>
      <c r="F30" s="15">
        <v>28.688075000000001</v>
      </c>
      <c r="G30" s="16">
        <v>1.3300000000000001E-2</v>
      </c>
      <c r="H30" s="17"/>
    </row>
    <row r="31" spans="1:8" ht="12.75" customHeight="1" x14ac:dyDescent="0.2">
      <c r="A31">
        <v>23</v>
      </c>
      <c r="B31" t="s">
        <v>76</v>
      </c>
      <c r="C31" t="s">
        <v>78</v>
      </c>
      <c r="D31" t="s">
        <v>25</v>
      </c>
      <c r="E31" s="29">
        <v>19113</v>
      </c>
      <c r="F31" s="15">
        <v>27.895423999999998</v>
      </c>
      <c r="G31" s="16">
        <v>1.29E-2</v>
      </c>
      <c r="H31" s="17"/>
    </row>
    <row r="32" spans="1:8" ht="12.75" customHeight="1" x14ac:dyDescent="0.2">
      <c r="A32">
        <v>24</v>
      </c>
      <c r="B32" t="s">
        <v>79</v>
      </c>
      <c r="C32" t="s">
        <v>81</v>
      </c>
      <c r="D32" t="s">
        <v>19</v>
      </c>
      <c r="E32" s="29">
        <v>7377</v>
      </c>
      <c r="F32" s="15">
        <v>27.862929000000001</v>
      </c>
      <c r="G32" s="16">
        <v>1.29E-2</v>
      </c>
      <c r="H32" s="17"/>
    </row>
    <row r="33" spans="1:8" ht="12.75" customHeight="1" x14ac:dyDescent="0.2">
      <c r="A33">
        <v>25</v>
      </c>
      <c r="B33" t="s">
        <v>82</v>
      </c>
      <c r="C33" t="s">
        <v>84</v>
      </c>
      <c r="D33" t="s">
        <v>25</v>
      </c>
      <c r="E33" s="29">
        <v>4990</v>
      </c>
      <c r="F33" s="15">
        <v>26.417059999999999</v>
      </c>
      <c r="G33" s="16">
        <v>1.23E-2</v>
      </c>
      <c r="H33" s="17"/>
    </row>
    <row r="34" spans="1:8" ht="12.75" customHeight="1" x14ac:dyDescent="0.2">
      <c r="A34">
        <v>26</v>
      </c>
      <c r="B34" t="s">
        <v>88</v>
      </c>
      <c r="C34" t="s">
        <v>90</v>
      </c>
      <c r="D34" t="s">
        <v>42</v>
      </c>
      <c r="E34" s="29">
        <v>9072</v>
      </c>
      <c r="F34" s="15">
        <v>24.394608000000002</v>
      </c>
      <c r="G34" s="16">
        <v>1.1299999999999999E-2</v>
      </c>
      <c r="H34" s="17"/>
    </row>
    <row r="35" spans="1:8" ht="12.75" customHeight="1" x14ac:dyDescent="0.2">
      <c r="A35">
        <v>27</v>
      </c>
      <c r="B35" t="s">
        <v>103</v>
      </c>
      <c r="C35" t="s">
        <v>105</v>
      </c>
      <c r="D35" t="s">
        <v>25</v>
      </c>
      <c r="E35" s="29">
        <v>22899</v>
      </c>
      <c r="F35" s="15">
        <v>24.043949999999999</v>
      </c>
      <c r="G35" s="16">
        <v>1.1200000000000002E-2</v>
      </c>
      <c r="H35" s="17"/>
    </row>
    <row r="36" spans="1:8" ht="12.75" customHeight="1" x14ac:dyDescent="0.2">
      <c r="A36">
        <v>28</v>
      </c>
      <c r="B36" t="s">
        <v>106</v>
      </c>
      <c r="C36" t="s">
        <v>108</v>
      </c>
      <c r="D36" t="s">
        <v>51</v>
      </c>
      <c r="E36" s="29">
        <v>287548</v>
      </c>
      <c r="F36" s="15">
        <v>23.722709999999999</v>
      </c>
      <c r="G36" s="16">
        <v>1.1000000000000001E-2</v>
      </c>
      <c r="H36" s="17"/>
    </row>
    <row r="37" spans="1:8" ht="12.75" customHeight="1" x14ac:dyDescent="0.2">
      <c r="A37">
        <v>29</v>
      </c>
      <c r="B37" t="s">
        <v>109</v>
      </c>
      <c r="C37" t="s">
        <v>111</v>
      </c>
      <c r="D37" t="s">
        <v>42</v>
      </c>
      <c r="E37" s="29">
        <v>11098</v>
      </c>
      <c r="F37" s="15">
        <v>23.355740999999998</v>
      </c>
      <c r="G37" s="16">
        <v>1.0800000000000001E-2</v>
      </c>
      <c r="H37" s="17"/>
    </row>
    <row r="38" spans="1:8" ht="12.75" customHeight="1" x14ac:dyDescent="0.2">
      <c r="A38">
        <v>30</v>
      </c>
      <c r="B38" t="s">
        <v>91</v>
      </c>
      <c r="C38" t="s">
        <v>93</v>
      </c>
      <c r="D38" t="s">
        <v>33</v>
      </c>
      <c r="E38" s="29">
        <v>8586</v>
      </c>
      <c r="F38" s="15">
        <v>23.109219</v>
      </c>
      <c r="G38" s="16">
        <v>1.0700000000000001E-2</v>
      </c>
      <c r="H38" s="17"/>
    </row>
    <row r="39" spans="1:8" ht="12.75" customHeight="1" x14ac:dyDescent="0.2">
      <c r="A39">
        <v>31</v>
      </c>
      <c r="B39" t="s">
        <v>115</v>
      </c>
      <c r="C39" t="s">
        <v>117</v>
      </c>
      <c r="D39" t="s">
        <v>74</v>
      </c>
      <c r="E39" s="29">
        <v>2365</v>
      </c>
      <c r="F39" s="15">
        <v>23.071757999999999</v>
      </c>
      <c r="G39" s="16">
        <v>1.0700000000000001E-2</v>
      </c>
      <c r="H39" s="17"/>
    </row>
    <row r="40" spans="1:8" ht="12.75" customHeight="1" x14ac:dyDescent="0.2">
      <c r="A40">
        <v>32</v>
      </c>
      <c r="B40" t="s">
        <v>97</v>
      </c>
      <c r="C40" t="s">
        <v>99</v>
      </c>
      <c r="D40" t="s">
        <v>46</v>
      </c>
      <c r="E40" s="29">
        <v>8680</v>
      </c>
      <c r="F40" s="15">
        <v>23.045400000000001</v>
      </c>
      <c r="G40" s="16">
        <v>1.0700000000000001E-2</v>
      </c>
      <c r="H40" s="17"/>
    </row>
    <row r="41" spans="1:8" ht="12.75" customHeight="1" x14ac:dyDescent="0.2">
      <c r="A41">
        <v>33</v>
      </c>
      <c r="B41" t="s">
        <v>118</v>
      </c>
      <c r="C41" t="s">
        <v>119</v>
      </c>
      <c r="D41" t="s">
        <v>77</v>
      </c>
      <c r="E41" s="29">
        <v>20194</v>
      </c>
      <c r="F41" s="15">
        <v>23.000965999999998</v>
      </c>
      <c r="G41" s="16">
        <v>1.0700000000000001E-2</v>
      </c>
      <c r="H41" s="17"/>
    </row>
    <row r="42" spans="1:8" ht="12.75" customHeight="1" x14ac:dyDescent="0.2">
      <c r="A42">
        <v>34</v>
      </c>
      <c r="B42" t="s">
        <v>100</v>
      </c>
      <c r="C42" t="s">
        <v>102</v>
      </c>
      <c r="D42" t="s">
        <v>22</v>
      </c>
      <c r="E42" s="29">
        <v>8109</v>
      </c>
      <c r="F42" s="15">
        <v>22.899816000000001</v>
      </c>
      <c r="G42" s="16">
        <v>1.06E-2</v>
      </c>
      <c r="H42" s="17"/>
    </row>
    <row r="43" spans="1:8" ht="12.75" customHeight="1" x14ac:dyDescent="0.2">
      <c r="A43">
        <v>35</v>
      </c>
      <c r="B43" t="s">
        <v>94</v>
      </c>
      <c r="C43" t="s">
        <v>96</v>
      </c>
      <c r="D43" t="s">
        <v>71</v>
      </c>
      <c r="E43" s="29">
        <v>24383</v>
      </c>
      <c r="F43" s="15">
        <v>22.846871</v>
      </c>
      <c r="G43" s="16">
        <v>1.06E-2</v>
      </c>
      <c r="H43" s="17"/>
    </row>
    <row r="44" spans="1:8" ht="12.75" customHeight="1" x14ac:dyDescent="0.2">
      <c r="A44">
        <v>36</v>
      </c>
      <c r="B44" t="s">
        <v>120</v>
      </c>
      <c r="C44" t="s">
        <v>121</v>
      </c>
      <c r="D44" t="s">
        <v>16</v>
      </c>
      <c r="E44" s="29">
        <v>1719</v>
      </c>
      <c r="F44" s="15">
        <v>22.359033</v>
      </c>
      <c r="G44" s="16">
        <v>1.04E-2</v>
      </c>
      <c r="H44" s="17"/>
    </row>
    <row r="45" spans="1:8" ht="12.75" customHeight="1" x14ac:dyDescent="0.2">
      <c r="A45">
        <v>37</v>
      </c>
      <c r="B45" t="s">
        <v>122</v>
      </c>
      <c r="C45" t="s">
        <v>123</v>
      </c>
      <c r="D45" t="s">
        <v>80</v>
      </c>
      <c r="E45" s="29">
        <v>7561</v>
      </c>
      <c r="F45" s="15">
        <v>22.236901</v>
      </c>
      <c r="G45" s="16">
        <v>1.03E-2</v>
      </c>
      <c r="H45" s="17"/>
    </row>
    <row r="46" spans="1:8" ht="12.75" customHeight="1" x14ac:dyDescent="0.2">
      <c r="A46">
        <v>38</v>
      </c>
      <c r="B46" t="s">
        <v>112</v>
      </c>
      <c r="C46" t="s">
        <v>114</v>
      </c>
      <c r="D46" t="s">
        <v>16</v>
      </c>
      <c r="E46" s="29">
        <v>10100</v>
      </c>
      <c r="F46" s="15">
        <v>22.018000000000001</v>
      </c>
      <c r="G46" s="16">
        <v>1.0200000000000001E-2</v>
      </c>
      <c r="H46" s="17"/>
    </row>
    <row r="47" spans="1:8" ht="12.75" customHeight="1" x14ac:dyDescent="0.2">
      <c r="A47">
        <v>39</v>
      </c>
      <c r="B47" t="s">
        <v>126</v>
      </c>
      <c r="C47" t="s">
        <v>127</v>
      </c>
      <c r="D47" t="s">
        <v>46</v>
      </c>
      <c r="E47" s="29">
        <v>26225</v>
      </c>
      <c r="F47" s="15">
        <v>21.937213</v>
      </c>
      <c r="G47" s="16">
        <v>1.0200000000000001E-2</v>
      </c>
      <c r="H47" s="17"/>
    </row>
    <row r="48" spans="1:8" ht="12.75" customHeight="1" x14ac:dyDescent="0.2">
      <c r="A48">
        <v>40</v>
      </c>
      <c r="B48" t="s">
        <v>128</v>
      </c>
      <c r="C48" t="s">
        <v>129</v>
      </c>
      <c r="D48" t="s">
        <v>25</v>
      </c>
      <c r="E48" s="29">
        <v>2195</v>
      </c>
      <c r="F48" s="15">
        <v>21.675625</v>
      </c>
      <c r="G48" s="16">
        <v>1.01E-2</v>
      </c>
      <c r="H48" s="17"/>
    </row>
    <row r="49" spans="1:8" ht="12.75" customHeight="1" x14ac:dyDescent="0.2">
      <c r="A49">
        <v>41</v>
      </c>
      <c r="B49" t="s">
        <v>85</v>
      </c>
      <c r="C49" t="s">
        <v>87</v>
      </c>
      <c r="D49" t="s">
        <v>68</v>
      </c>
      <c r="E49" s="29">
        <v>7492</v>
      </c>
      <c r="F49" s="15">
        <v>21.415882</v>
      </c>
      <c r="G49" s="16">
        <v>9.8999999999999991E-3</v>
      </c>
      <c r="H49" s="17"/>
    </row>
    <row r="50" spans="1:8" ht="12.75" customHeight="1" x14ac:dyDescent="0.2">
      <c r="A50">
        <v>42</v>
      </c>
      <c r="B50" t="s">
        <v>124</v>
      </c>
      <c r="C50" t="s">
        <v>125</v>
      </c>
      <c r="D50" t="s">
        <v>16</v>
      </c>
      <c r="E50" s="29">
        <v>3158</v>
      </c>
      <c r="F50" s="15">
        <v>21.329132000000001</v>
      </c>
      <c r="G50" s="16">
        <v>9.8999999999999991E-3</v>
      </c>
      <c r="H50" s="17"/>
    </row>
    <row r="51" spans="1:8" ht="12.75" customHeight="1" x14ac:dyDescent="0.2">
      <c r="A51">
        <v>43</v>
      </c>
      <c r="B51" t="s">
        <v>132</v>
      </c>
      <c r="C51" t="s">
        <v>133</v>
      </c>
      <c r="D51" t="s">
        <v>86</v>
      </c>
      <c r="E51" s="29">
        <v>1546</v>
      </c>
      <c r="F51" s="15">
        <v>21.121452000000001</v>
      </c>
      <c r="G51" s="16">
        <v>9.7999999999999997E-3</v>
      </c>
      <c r="H51" s="17"/>
    </row>
    <row r="52" spans="1:8" ht="12.75" customHeight="1" x14ac:dyDescent="0.2">
      <c r="A52">
        <v>44</v>
      </c>
      <c r="B52" t="s">
        <v>134</v>
      </c>
      <c r="C52" t="s">
        <v>135</v>
      </c>
      <c r="D52" t="s">
        <v>56</v>
      </c>
      <c r="E52" s="29">
        <v>7367</v>
      </c>
      <c r="F52" s="15">
        <v>20.071391999999999</v>
      </c>
      <c r="G52" s="16">
        <v>9.300000000000001E-3</v>
      </c>
      <c r="H52" s="17"/>
    </row>
    <row r="53" spans="1:8" ht="12.75" customHeight="1" x14ac:dyDescent="0.2">
      <c r="A53">
        <v>45</v>
      </c>
      <c r="B53" t="s">
        <v>138</v>
      </c>
      <c r="C53" t="s">
        <v>139</v>
      </c>
      <c r="D53" t="s">
        <v>59</v>
      </c>
      <c r="E53" s="29">
        <v>11675</v>
      </c>
      <c r="F53" s="15">
        <v>19.497250000000001</v>
      </c>
      <c r="G53" s="16">
        <v>9.0000000000000011E-3</v>
      </c>
      <c r="H53" s="17"/>
    </row>
    <row r="54" spans="1:8" ht="12.75" customHeight="1" x14ac:dyDescent="0.2">
      <c r="A54">
        <v>46</v>
      </c>
      <c r="B54" t="s">
        <v>142</v>
      </c>
      <c r="C54" t="s">
        <v>143</v>
      </c>
      <c r="D54" t="s">
        <v>56</v>
      </c>
      <c r="E54" s="29">
        <v>3714</v>
      </c>
      <c r="F54" s="15">
        <v>18.969255</v>
      </c>
      <c r="G54" s="16">
        <v>8.8000000000000005E-3</v>
      </c>
      <c r="H54" s="17"/>
    </row>
    <row r="55" spans="1:8" ht="12.75" customHeight="1" x14ac:dyDescent="0.2">
      <c r="A55">
        <v>47</v>
      </c>
      <c r="B55" t="s">
        <v>136</v>
      </c>
      <c r="C55" t="s">
        <v>137</v>
      </c>
      <c r="D55" t="s">
        <v>39</v>
      </c>
      <c r="E55" s="29">
        <v>10442</v>
      </c>
      <c r="F55" s="15">
        <v>18.868694000000001</v>
      </c>
      <c r="G55" s="16">
        <v>8.8000000000000005E-3</v>
      </c>
      <c r="H55" s="17"/>
    </row>
    <row r="56" spans="1:8" ht="12.75" customHeight="1" x14ac:dyDescent="0.2">
      <c r="A56">
        <v>48</v>
      </c>
      <c r="B56" t="s">
        <v>146</v>
      </c>
      <c r="C56" t="s">
        <v>147</v>
      </c>
      <c r="D56" t="s">
        <v>89</v>
      </c>
      <c r="E56" s="29">
        <v>5350</v>
      </c>
      <c r="F56" s="15">
        <v>18.604624999999999</v>
      </c>
      <c r="G56" s="16">
        <v>8.6E-3</v>
      </c>
      <c r="H56" s="17"/>
    </row>
    <row r="57" spans="1:8" ht="12.75" customHeight="1" x14ac:dyDescent="0.2">
      <c r="A57">
        <v>49</v>
      </c>
      <c r="B57" t="s">
        <v>144</v>
      </c>
      <c r="C57" t="s">
        <v>145</v>
      </c>
      <c r="D57" t="s">
        <v>25</v>
      </c>
      <c r="E57" s="29">
        <v>10795</v>
      </c>
      <c r="F57" s="15">
        <v>18.513425000000002</v>
      </c>
      <c r="G57" s="16">
        <v>8.6E-3</v>
      </c>
      <c r="H57" s="17"/>
    </row>
    <row r="58" spans="1:8" ht="12.75" customHeight="1" x14ac:dyDescent="0.2">
      <c r="A58">
        <v>50</v>
      </c>
      <c r="B58" t="s">
        <v>140</v>
      </c>
      <c r="C58" t="s">
        <v>141</v>
      </c>
      <c r="D58" t="s">
        <v>16</v>
      </c>
      <c r="E58" s="29">
        <v>7286</v>
      </c>
      <c r="F58" s="15">
        <v>18.346147999999999</v>
      </c>
      <c r="G58" s="16">
        <v>8.5000000000000006E-3</v>
      </c>
      <c r="H58" s="17"/>
    </row>
    <row r="59" spans="1:8" ht="12.75" customHeight="1" x14ac:dyDescent="0.2">
      <c r="A59">
        <v>51</v>
      </c>
      <c r="B59" t="s">
        <v>148</v>
      </c>
      <c r="C59" t="s">
        <v>149</v>
      </c>
      <c r="D59" t="s">
        <v>25</v>
      </c>
      <c r="E59" s="29">
        <v>2488</v>
      </c>
      <c r="F59" s="15">
        <v>17.305284</v>
      </c>
      <c r="G59" s="16">
        <v>8.0000000000000002E-3</v>
      </c>
      <c r="H59" s="17"/>
    </row>
    <row r="60" spans="1:8" ht="12.75" customHeight="1" x14ac:dyDescent="0.2">
      <c r="A60">
        <v>52</v>
      </c>
      <c r="B60" t="s">
        <v>152</v>
      </c>
      <c r="C60" t="s">
        <v>153</v>
      </c>
      <c r="D60" t="s">
        <v>42</v>
      </c>
      <c r="E60" s="29">
        <v>8762</v>
      </c>
      <c r="F60" s="15">
        <v>15.145117000000001</v>
      </c>
      <c r="G60" s="16">
        <v>6.9999999999999993E-3</v>
      </c>
      <c r="H60" s="17"/>
    </row>
    <row r="61" spans="1:8" ht="12.75" customHeight="1" x14ac:dyDescent="0.2">
      <c r="A61">
        <v>53</v>
      </c>
      <c r="B61" t="s">
        <v>150</v>
      </c>
      <c r="C61" t="s">
        <v>151</v>
      </c>
      <c r="D61" t="s">
        <v>46</v>
      </c>
      <c r="E61" s="29">
        <v>8546</v>
      </c>
      <c r="F61" s="15">
        <v>14.887131999999999</v>
      </c>
      <c r="G61" s="16">
        <v>6.8999999999999999E-3</v>
      </c>
      <c r="H61" s="17"/>
    </row>
    <row r="62" spans="1:8" ht="12.75" customHeight="1" x14ac:dyDescent="0.2">
      <c r="A62">
        <v>54</v>
      </c>
      <c r="B62" t="s">
        <v>162</v>
      </c>
      <c r="C62" t="s">
        <v>163</v>
      </c>
      <c r="D62" t="s">
        <v>42</v>
      </c>
      <c r="E62" s="29">
        <v>2703</v>
      </c>
      <c r="F62" s="15">
        <v>10.555215</v>
      </c>
      <c r="G62" s="16">
        <v>4.8999999999999998E-3</v>
      </c>
      <c r="H62" s="17"/>
    </row>
    <row r="63" spans="1:8" ht="12.75" customHeight="1" x14ac:dyDescent="0.2">
      <c r="A63">
        <v>55</v>
      </c>
      <c r="B63" t="s">
        <v>158</v>
      </c>
      <c r="C63" t="s">
        <v>159</v>
      </c>
      <c r="D63" t="s">
        <v>36</v>
      </c>
      <c r="E63" s="29">
        <v>8665</v>
      </c>
      <c r="F63" s="15">
        <v>9.9084280000000007</v>
      </c>
      <c r="G63" s="16">
        <v>4.5999999999999999E-3</v>
      </c>
      <c r="H63" s="17"/>
    </row>
    <row r="64" spans="1:8" ht="12.75" customHeight="1" x14ac:dyDescent="0.2">
      <c r="A64">
        <v>56</v>
      </c>
      <c r="B64" t="s">
        <v>160</v>
      </c>
      <c r="C64" t="s">
        <v>161</v>
      </c>
      <c r="D64" t="s">
        <v>42</v>
      </c>
      <c r="E64" s="29">
        <v>14746</v>
      </c>
      <c r="F64" s="15">
        <v>9.8945659999999993</v>
      </c>
      <c r="G64" s="16">
        <v>4.5999999999999999E-3</v>
      </c>
      <c r="H64" s="17"/>
    </row>
    <row r="65" spans="1:8" ht="12.75" customHeight="1" x14ac:dyDescent="0.2">
      <c r="A65">
        <v>57</v>
      </c>
      <c r="B65" t="s">
        <v>164</v>
      </c>
      <c r="C65" t="s">
        <v>165</v>
      </c>
      <c r="D65" t="s">
        <v>92</v>
      </c>
      <c r="E65" s="29">
        <v>6411</v>
      </c>
      <c r="F65" s="15">
        <v>9.5972670000000004</v>
      </c>
      <c r="G65" s="16">
        <v>4.5000000000000005E-3</v>
      </c>
      <c r="H65" s="17"/>
    </row>
    <row r="66" spans="1:8" ht="12.75" customHeight="1" x14ac:dyDescent="0.2">
      <c r="A66">
        <v>58</v>
      </c>
      <c r="B66" t="s">
        <v>166</v>
      </c>
      <c r="C66" t="s">
        <v>167</v>
      </c>
      <c r="D66" t="s">
        <v>46</v>
      </c>
      <c r="E66" s="29">
        <v>14348</v>
      </c>
      <c r="F66" s="15">
        <v>9.3907659999999993</v>
      </c>
      <c r="G66" s="16">
        <v>4.4000000000000003E-3</v>
      </c>
      <c r="H66" s="17"/>
    </row>
    <row r="67" spans="1:8" ht="12.75" customHeight="1" x14ac:dyDescent="0.2">
      <c r="B67" s="18" t="s">
        <v>182</v>
      </c>
      <c r="C67" s="18"/>
      <c r="D67" s="18"/>
      <c r="E67" s="18"/>
      <c r="F67" s="19">
        <f>SUM(F9:F66)</f>
        <v>2011.1620040000003</v>
      </c>
      <c r="G67" s="20">
        <f>SUM(G9:G66)</f>
        <v>0.93280000000000041</v>
      </c>
      <c r="H67" s="21"/>
    </row>
    <row r="68" spans="1:8" ht="12.75" customHeight="1" x14ac:dyDescent="0.2">
      <c r="F68" s="15"/>
      <c r="G68" s="16"/>
      <c r="H68" s="17"/>
    </row>
    <row r="69" spans="1:8" ht="12.75" customHeight="1" x14ac:dyDescent="0.2">
      <c r="B69" s="1" t="s">
        <v>183</v>
      </c>
      <c r="C69" s="1"/>
      <c r="F69" s="15"/>
      <c r="G69" s="16"/>
      <c r="H69" s="17"/>
    </row>
    <row r="70" spans="1:8" ht="12.75" customHeight="1" x14ac:dyDescent="0.2">
      <c r="B70" s="1" t="s">
        <v>384</v>
      </c>
      <c r="C70" s="1"/>
      <c r="F70" s="15"/>
      <c r="G70" s="16"/>
      <c r="H70" s="17"/>
    </row>
    <row r="71" spans="1:8" ht="12.75" customHeight="1" x14ac:dyDescent="0.2">
      <c r="A71">
        <v>59</v>
      </c>
      <c r="B71" t="s">
        <v>400</v>
      </c>
      <c r="C71" t="s">
        <v>401</v>
      </c>
      <c r="D71" t="s">
        <v>379</v>
      </c>
      <c r="E71">
        <v>20</v>
      </c>
      <c r="F71" s="15">
        <v>99.009699999999995</v>
      </c>
      <c r="G71" s="16">
        <v>4.5899999999999996E-2</v>
      </c>
      <c r="H71" s="17">
        <v>41401</v>
      </c>
    </row>
    <row r="72" spans="1:8" ht="12.75" customHeight="1" x14ac:dyDescent="0.2">
      <c r="B72" s="18" t="s">
        <v>182</v>
      </c>
      <c r="C72" s="18"/>
      <c r="D72" s="18"/>
      <c r="E72" s="18"/>
      <c r="F72" s="19">
        <f>SUM(F71:F71)</f>
        <v>99.009699999999995</v>
      </c>
      <c r="G72" s="20">
        <f>SUM(G71:G71)</f>
        <v>4.5899999999999996E-2</v>
      </c>
      <c r="H72" s="21"/>
    </row>
    <row r="73" spans="1:8" ht="12.75" customHeight="1" x14ac:dyDescent="0.2">
      <c r="F73" s="15"/>
      <c r="G73" s="16"/>
      <c r="H73" s="17"/>
    </row>
    <row r="74" spans="1:8" ht="12.75" customHeight="1" x14ac:dyDescent="0.2">
      <c r="B74" s="1" t="s">
        <v>425</v>
      </c>
      <c r="C74" s="1"/>
      <c r="F74" s="15">
        <v>60.449900700000001</v>
      </c>
      <c r="G74" s="16">
        <v>2.8039061405381885E-2</v>
      </c>
      <c r="H74" s="17"/>
    </row>
    <row r="75" spans="1:8" ht="12.75" customHeight="1" x14ac:dyDescent="0.2">
      <c r="B75" s="18" t="s">
        <v>182</v>
      </c>
      <c r="C75" s="18"/>
      <c r="D75" s="18"/>
      <c r="E75" s="18"/>
      <c r="F75" s="19">
        <f>SUM(F74:F74)</f>
        <v>60.449900700000001</v>
      </c>
      <c r="G75" s="20">
        <f>SUM(G74:G74)</f>
        <v>2.8039061405381885E-2</v>
      </c>
      <c r="H75" s="21"/>
    </row>
    <row r="76" spans="1:8" ht="12.75" customHeight="1" x14ac:dyDescent="0.2">
      <c r="F76" s="15"/>
      <c r="G76" s="16"/>
      <c r="H76" s="17"/>
    </row>
    <row r="77" spans="1:8" ht="12.75" customHeight="1" x14ac:dyDescent="0.2">
      <c r="B77" s="1" t="s">
        <v>187</v>
      </c>
      <c r="C77" s="1"/>
      <c r="F77" s="15"/>
      <c r="G77" s="16"/>
      <c r="H77" s="17"/>
    </row>
    <row r="78" spans="1:8" ht="12.75" customHeight="1" x14ac:dyDescent="0.2">
      <c r="B78" s="1" t="s">
        <v>188</v>
      </c>
      <c r="C78" s="1"/>
      <c r="F78" s="15">
        <v>-14.704192700000007</v>
      </c>
      <c r="G78" s="16">
        <v>-6.7000000000000002E-3</v>
      </c>
      <c r="H78" s="17"/>
    </row>
    <row r="79" spans="1:8" ht="12.75" customHeight="1" x14ac:dyDescent="0.2">
      <c r="B79" s="18" t="s">
        <v>182</v>
      </c>
      <c r="C79" s="18"/>
      <c r="D79" s="18"/>
      <c r="E79" s="18"/>
      <c r="F79" s="19">
        <f>SUM(F78:F78)</f>
        <v>-14.704192700000007</v>
      </c>
      <c r="G79" s="20">
        <f>SUM(G78:G78)</f>
        <v>-6.7000000000000002E-3</v>
      </c>
      <c r="H79" s="21"/>
    </row>
    <row r="80" spans="1:8" ht="12.75" customHeight="1" x14ac:dyDescent="0.2">
      <c r="B80" s="22" t="s">
        <v>189</v>
      </c>
      <c r="C80" s="22"/>
      <c r="D80" s="22"/>
      <c r="E80" s="22"/>
      <c r="F80" s="23">
        <f>SUM(F67,F72,F75,F79)</f>
        <v>2155.9174120000002</v>
      </c>
      <c r="G80" s="32">
        <f>SUM(G67,G72,G75,G79)</f>
        <v>1.0000390614053822</v>
      </c>
      <c r="H80" s="25"/>
    </row>
    <row r="81" spans="2:6" ht="12.75" customHeight="1" x14ac:dyDescent="0.2"/>
    <row r="82" spans="2:6" ht="12.75" customHeight="1" x14ac:dyDescent="0.2">
      <c r="B82" s="1" t="s">
        <v>544</v>
      </c>
      <c r="C82" s="1"/>
    </row>
    <row r="83" spans="2:6" ht="12.75" customHeight="1" x14ac:dyDescent="0.2">
      <c r="B83" s="1" t="s">
        <v>541</v>
      </c>
      <c r="C83" s="1"/>
    </row>
    <row r="84" spans="2:6" ht="12.75" customHeight="1" x14ac:dyDescent="0.2">
      <c r="B84" s="1"/>
      <c r="C84" s="1"/>
      <c r="F84" s="15"/>
    </row>
    <row r="85" spans="2:6" ht="12.75" customHeight="1" x14ac:dyDescent="0.2"/>
    <row r="86" spans="2:6" ht="12.75" customHeight="1" x14ac:dyDescent="0.2"/>
    <row r="87" spans="2:6" ht="12.75" customHeight="1" x14ac:dyDescent="0.2"/>
    <row r="88" spans="2:6" ht="12.75" customHeight="1" x14ac:dyDescent="0.2"/>
    <row r="89" spans="2:6" ht="12.75" customHeight="1" x14ac:dyDescent="0.2"/>
    <row r="90" spans="2:6" ht="12.75" customHeight="1" x14ac:dyDescent="0.2"/>
    <row r="91" spans="2:6" ht="12.75" customHeight="1" x14ac:dyDescent="0.2"/>
    <row r="92" spans="2:6" ht="12.75" customHeight="1" x14ac:dyDescent="0.2"/>
    <row r="93" spans="2:6" ht="12.75" customHeight="1" x14ac:dyDescent="0.2"/>
    <row r="94" spans="2:6" ht="12.75" customHeight="1" x14ac:dyDescent="0.2"/>
    <row r="95" spans="2:6" ht="12.75" customHeight="1" x14ac:dyDescent="0.2"/>
    <row r="96" spans="2: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/>
  </sheetViews>
  <sheetFormatPr defaultColWidth="9.140625" defaultRowHeight="12.75" x14ac:dyDescent="0.2"/>
  <cols>
    <col min="1" max="1" width="7.5703125" customWidth="1"/>
    <col min="2" max="2" width="53.5703125" customWidth="1"/>
    <col min="3" max="3" width="16.85546875" customWidth="1"/>
    <col min="4" max="4" width="15.57031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41" t="s">
        <v>488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29</v>
      </c>
      <c r="C9" t="s">
        <v>31</v>
      </c>
      <c r="D9" t="s">
        <v>30</v>
      </c>
      <c r="E9" s="29">
        <v>10500</v>
      </c>
      <c r="F9" s="15">
        <v>54.3795</v>
      </c>
      <c r="G9" s="16">
        <v>1.5300000000000001E-2</v>
      </c>
      <c r="H9" s="17"/>
    </row>
    <row r="10" spans="1:8" ht="12.75" customHeight="1" x14ac:dyDescent="0.2">
      <c r="B10" s="18" t="s">
        <v>182</v>
      </c>
      <c r="C10" s="18"/>
      <c r="D10" s="18"/>
      <c r="E10" s="18"/>
      <c r="F10" s="19">
        <f>SUM(F9:F9)</f>
        <v>54.3795</v>
      </c>
      <c r="G10" s="20">
        <f>SUM(G9:G9)</f>
        <v>1.5300000000000001E-2</v>
      </c>
      <c r="H10" s="21"/>
    </row>
    <row r="11" spans="1:8" ht="12.75" customHeight="1" x14ac:dyDescent="0.2">
      <c r="F11" s="15"/>
      <c r="G11" s="16"/>
      <c r="H11" s="17"/>
    </row>
    <row r="12" spans="1:8" ht="12.75" customHeight="1" x14ac:dyDescent="0.2">
      <c r="B12" s="1" t="s">
        <v>183</v>
      </c>
      <c r="C12" s="1"/>
      <c r="F12" s="15"/>
      <c r="G12" s="16"/>
      <c r="H12" s="17"/>
    </row>
    <row r="13" spans="1:8" ht="12.75" customHeight="1" x14ac:dyDescent="0.2">
      <c r="B13" s="1" t="s">
        <v>381</v>
      </c>
      <c r="C13" s="1"/>
      <c r="F13" s="15"/>
      <c r="G13" s="16"/>
      <c r="H13" s="17"/>
    </row>
    <row r="14" spans="1:8" ht="12.75" customHeight="1" x14ac:dyDescent="0.2">
      <c r="A14">
        <v>2</v>
      </c>
      <c r="B14" t="s">
        <v>345</v>
      </c>
      <c r="C14" t="s">
        <v>437</v>
      </c>
      <c r="D14" t="s">
        <v>379</v>
      </c>
      <c r="E14" s="34">
        <v>150</v>
      </c>
      <c r="F14" s="15">
        <v>149.59905000000001</v>
      </c>
      <c r="G14" s="16">
        <v>4.2000000000000003E-2</v>
      </c>
      <c r="H14" s="17">
        <v>41372</v>
      </c>
    </row>
    <row r="15" spans="1:8" ht="12.75" customHeight="1" x14ac:dyDescent="0.2">
      <c r="B15" s="18" t="s">
        <v>182</v>
      </c>
      <c r="C15" s="18"/>
      <c r="D15" s="18"/>
      <c r="E15" s="18"/>
      <c r="F15" s="19">
        <f>SUM(F14:F14)</f>
        <v>149.59905000000001</v>
      </c>
      <c r="G15" s="20">
        <f>SUM(G14:G14)</f>
        <v>4.2000000000000003E-2</v>
      </c>
      <c r="H15" s="21"/>
    </row>
    <row r="16" spans="1:8" ht="12.75" customHeight="1" x14ac:dyDescent="0.2">
      <c r="F16" s="15"/>
      <c r="G16" s="16"/>
      <c r="H16" s="17"/>
    </row>
    <row r="17" spans="1:8" ht="12.75" customHeight="1" x14ac:dyDescent="0.2">
      <c r="B17" s="1" t="s">
        <v>384</v>
      </c>
      <c r="C17" s="1"/>
      <c r="F17" s="15"/>
      <c r="G17" s="16"/>
      <c r="H17" s="17"/>
    </row>
    <row r="18" spans="1:8" ht="12.75" customHeight="1" x14ac:dyDescent="0.2">
      <c r="A18">
        <v>3</v>
      </c>
      <c r="B18" t="s">
        <v>400</v>
      </c>
      <c r="C18" t="s">
        <v>489</v>
      </c>
      <c r="D18" t="s">
        <v>379</v>
      </c>
      <c r="E18">
        <v>40</v>
      </c>
      <c r="F18" s="15">
        <v>197.98599999999999</v>
      </c>
      <c r="G18" s="16">
        <v>5.5599999999999997E-2</v>
      </c>
      <c r="H18" s="17">
        <v>41403</v>
      </c>
    </row>
    <row r="19" spans="1:8" ht="12.75" customHeight="1" x14ac:dyDescent="0.2">
      <c r="B19" s="18" t="s">
        <v>182</v>
      </c>
      <c r="C19" s="18"/>
      <c r="D19" s="18"/>
      <c r="E19" s="18"/>
      <c r="F19" s="19">
        <f>SUM(F18:F18)</f>
        <v>197.98599999999999</v>
      </c>
      <c r="G19" s="20">
        <f>SUM(G18:G18)</f>
        <v>5.5599999999999997E-2</v>
      </c>
      <c r="H19" s="21"/>
    </row>
    <row r="20" spans="1:8" ht="12.75" customHeight="1" x14ac:dyDescent="0.2">
      <c r="F20" s="15"/>
      <c r="G20" s="16"/>
      <c r="H20" s="17"/>
    </row>
    <row r="21" spans="1:8" ht="12.75" customHeight="1" x14ac:dyDescent="0.2">
      <c r="B21" s="1" t="s">
        <v>411</v>
      </c>
      <c r="C21" s="1"/>
      <c r="F21" s="15"/>
      <c r="G21" s="16"/>
      <c r="H21" s="17"/>
    </row>
    <row r="22" spans="1:8" ht="12.75" customHeight="1" x14ac:dyDescent="0.2">
      <c r="A22">
        <v>4</v>
      </c>
      <c r="B22" t="s">
        <v>412</v>
      </c>
      <c r="C22" t="s">
        <v>413</v>
      </c>
      <c r="D22" t="s">
        <v>398</v>
      </c>
      <c r="E22" s="34">
        <v>10000</v>
      </c>
      <c r="F22" s="15">
        <v>9.9041999999999994</v>
      </c>
      <c r="G22" s="16">
        <v>2.8000000000000004E-3</v>
      </c>
      <c r="H22" s="17">
        <v>41411</v>
      </c>
    </row>
    <row r="23" spans="1:8" ht="12.75" customHeight="1" x14ac:dyDescent="0.2">
      <c r="B23" s="18" t="s">
        <v>182</v>
      </c>
      <c r="C23" s="18"/>
      <c r="D23" s="18"/>
      <c r="E23" s="18"/>
      <c r="F23" s="19">
        <f>SUM(F22:F22)</f>
        <v>9.9041999999999994</v>
      </c>
      <c r="G23" s="20">
        <f>SUM(G22:G22)</f>
        <v>2.8000000000000004E-3</v>
      </c>
      <c r="H23" s="21"/>
    </row>
    <row r="24" spans="1:8" ht="12.75" customHeight="1" x14ac:dyDescent="0.2">
      <c r="F24" s="15"/>
      <c r="G24" s="16"/>
      <c r="H24" s="17"/>
    </row>
    <row r="25" spans="1:8" ht="12.75" customHeight="1" x14ac:dyDescent="0.2">
      <c r="B25" s="1" t="s">
        <v>184</v>
      </c>
      <c r="C25" s="1"/>
      <c r="F25" s="15"/>
      <c r="G25" s="16"/>
      <c r="H25" s="17"/>
    </row>
    <row r="26" spans="1:8" ht="12.75" customHeight="1" x14ac:dyDescent="0.2">
      <c r="B26" s="1" t="s">
        <v>540</v>
      </c>
      <c r="C26" s="1"/>
      <c r="F26" s="15"/>
      <c r="G26" s="16"/>
      <c r="H26" s="17"/>
    </row>
    <row r="27" spans="1:8" ht="12.75" customHeight="1" x14ac:dyDescent="0.2">
      <c r="A27">
        <v>5</v>
      </c>
      <c r="B27" t="s">
        <v>564</v>
      </c>
      <c r="C27" t="s">
        <v>418</v>
      </c>
      <c r="D27" t="s">
        <v>98</v>
      </c>
      <c r="E27" s="34">
        <v>80</v>
      </c>
      <c r="F27" s="15">
        <v>668.27279999999996</v>
      </c>
      <c r="G27" s="16">
        <v>0.18770000000000001</v>
      </c>
      <c r="H27" s="17">
        <v>42093</v>
      </c>
    </row>
    <row r="28" spans="1:8" ht="12.75" customHeight="1" x14ac:dyDescent="0.2">
      <c r="A28">
        <v>6</v>
      </c>
      <c r="B28" t="s">
        <v>479</v>
      </c>
      <c r="C28" t="s">
        <v>480</v>
      </c>
      <c r="D28" t="s">
        <v>417</v>
      </c>
      <c r="E28" s="34">
        <v>50</v>
      </c>
      <c r="F28" s="15">
        <v>499.77949999999998</v>
      </c>
      <c r="G28" s="16">
        <v>0.1404</v>
      </c>
      <c r="H28" s="17">
        <v>43110</v>
      </c>
    </row>
    <row r="29" spans="1:8" ht="12.75" customHeight="1" x14ac:dyDescent="0.2">
      <c r="A29">
        <v>7</v>
      </c>
      <c r="B29" t="s">
        <v>490</v>
      </c>
      <c r="C29" t="s">
        <v>491</v>
      </c>
      <c r="D29" t="s">
        <v>417</v>
      </c>
      <c r="E29" s="34">
        <v>25</v>
      </c>
      <c r="F29" s="15">
        <v>251.42425</v>
      </c>
      <c r="G29" s="16">
        <v>7.0599999999999996E-2</v>
      </c>
      <c r="H29" s="17">
        <v>44942</v>
      </c>
    </row>
    <row r="30" spans="1:8" ht="12.75" customHeight="1" x14ac:dyDescent="0.2">
      <c r="A30">
        <v>8</v>
      </c>
      <c r="B30" t="s">
        <v>492</v>
      </c>
      <c r="C30" t="s">
        <v>493</v>
      </c>
      <c r="D30" t="s">
        <v>417</v>
      </c>
      <c r="E30" s="34">
        <v>50</v>
      </c>
      <c r="F30" s="15">
        <v>152.91839999999999</v>
      </c>
      <c r="G30" s="16">
        <v>4.2999999999999997E-2</v>
      </c>
      <c r="H30" s="17">
        <v>42176</v>
      </c>
    </row>
    <row r="31" spans="1:8" ht="12.75" customHeight="1" x14ac:dyDescent="0.2">
      <c r="A31">
        <v>9</v>
      </c>
      <c r="B31" t="s">
        <v>462</v>
      </c>
      <c r="C31" t="s">
        <v>463</v>
      </c>
      <c r="D31" t="s">
        <v>98</v>
      </c>
      <c r="E31" s="34">
        <v>15</v>
      </c>
      <c r="F31" s="15">
        <v>151.12485000000001</v>
      </c>
      <c r="G31" s="16">
        <v>4.2500000000000003E-2</v>
      </c>
      <c r="H31" s="17">
        <v>42251</v>
      </c>
    </row>
    <row r="32" spans="1:8" ht="12.75" customHeight="1" x14ac:dyDescent="0.2">
      <c r="A32">
        <v>10</v>
      </c>
      <c r="B32" t="s">
        <v>185</v>
      </c>
      <c r="C32" t="s">
        <v>186</v>
      </c>
      <c r="D32" t="s">
        <v>98</v>
      </c>
      <c r="E32" s="34">
        <v>947586</v>
      </c>
      <c r="F32" s="15">
        <v>47.461455999999998</v>
      </c>
      <c r="G32" s="16">
        <v>1.3300000000000001E-2</v>
      </c>
      <c r="H32" s="17">
        <v>41722</v>
      </c>
    </row>
    <row r="33" spans="1:8" ht="12.75" customHeight="1" x14ac:dyDescent="0.2">
      <c r="B33" s="18" t="s">
        <v>182</v>
      </c>
      <c r="C33" s="18"/>
      <c r="D33" s="18"/>
      <c r="E33" s="18"/>
      <c r="F33" s="19">
        <f>SUM(F27:F32)</f>
        <v>1770.9812559999998</v>
      </c>
      <c r="G33" s="20">
        <f>SUM(G27:G32)</f>
        <v>0.49749999999999994</v>
      </c>
      <c r="H33" s="21"/>
    </row>
    <row r="34" spans="1:8" ht="12.75" customHeight="1" x14ac:dyDescent="0.2">
      <c r="F34" s="15"/>
      <c r="G34" s="16"/>
      <c r="H34" s="17"/>
    </row>
    <row r="35" spans="1:8" ht="12.75" customHeight="1" x14ac:dyDescent="0.2">
      <c r="B35" s="1" t="s">
        <v>561</v>
      </c>
      <c r="C35" s="1"/>
      <c r="F35" s="15"/>
      <c r="G35" s="16"/>
      <c r="H35" s="17"/>
    </row>
    <row r="36" spans="1:8" ht="12.75" customHeight="1" x14ac:dyDescent="0.2">
      <c r="A36">
        <v>11</v>
      </c>
      <c r="B36" t="s">
        <v>494</v>
      </c>
      <c r="C36" t="s">
        <v>495</v>
      </c>
      <c r="D36" t="s">
        <v>397</v>
      </c>
      <c r="E36">
        <v>70</v>
      </c>
      <c r="F36" s="15">
        <v>701.19349999999997</v>
      </c>
      <c r="G36" s="16">
        <v>0.19699999999999998</v>
      </c>
      <c r="H36" s="17">
        <v>41634</v>
      </c>
    </row>
    <row r="37" spans="1:8" ht="12.75" customHeight="1" x14ac:dyDescent="0.2">
      <c r="A37">
        <v>12</v>
      </c>
      <c r="B37" t="s">
        <v>496</v>
      </c>
      <c r="C37" t="s">
        <v>497</v>
      </c>
      <c r="D37" t="s">
        <v>417</v>
      </c>
      <c r="E37">
        <v>20</v>
      </c>
      <c r="F37" s="15">
        <v>201.8408</v>
      </c>
      <c r="G37" s="16">
        <v>5.67E-2</v>
      </c>
      <c r="H37" s="17">
        <v>41752</v>
      </c>
    </row>
    <row r="38" spans="1:8" ht="12.75" customHeight="1" x14ac:dyDescent="0.2">
      <c r="B38" s="18" t="s">
        <v>182</v>
      </c>
      <c r="C38" s="18"/>
      <c r="D38" s="18"/>
      <c r="E38" s="18"/>
      <c r="F38" s="19">
        <f>SUM(F36:F37)</f>
        <v>903.03430000000003</v>
      </c>
      <c r="G38" s="20">
        <f>SUM(G36:G37)</f>
        <v>0.25369999999999998</v>
      </c>
      <c r="H38" s="21"/>
    </row>
    <row r="39" spans="1:8" ht="12.75" customHeight="1" x14ac:dyDescent="0.2">
      <c r="F39" s="15"/>
      <c r="G39" s="16"/>
      <c r="H39" s="17"/>
    </row>
    <row r="40" spans="1:8" ht="12.75" customHeight="1" x14ac:dyDescent="0.2">
      <c r="B40" s="1" t="s">
        <v>567</v>
      </c>
      <c r="C40" s="1"/>
      <c r="F40" s="15"/>
      <c r="G40" s="16"/>
      <c r="H40" s="17"/>
    </row>
    <row r="41" spans="1:8" ht="12.75" customHeight="1" x14ac:dyDescent="0.2">
      <c r="A41">
        <v>13</v>
      </c>
      <c r="B41" t="s">
        <v>498</v>
      </c>
      <c r="C41" t="s">
        <v>499</v>
      </c>
      <c r="D41" t="s">
        <v>391</v>
      </c>
      <c r="E41" s="34">
        <v>889497.77399999998</v>
      </c>
      <c r="F41" s="15">
        <v>346.244125</v>
      </c>
      <c r="G41" s="16">
        <v>9.7299999999999998E-2</v>
      </c>
      <c r="H41" s="17"/>
    </row>
    <row r="42" spans="1:8" ht="12.75" customHeight="1" x14ac:dyDescent="0.2">
      <c r="B42" s="18" t="s">
        <v>182</v>
      </c>
      <c r="C42" s="18"/>
      <c r="D42" s="18"/>
      <c r="E42" s="18"/>
      <c r="F42" s="19">
        <f>SUM(F41:F41)</f>
        <v>346.244125</v>
      </c>
      <c r="G42" s="20">
        <f>SUM(G41:G41)</f>
        <v>9.7299999999999998E-2</v>
      </c>
      <c r="H42" s="21"/>
    </row>
    <row r="43" spans="1:8" ht="12.75" customHeight="1" x14ac:dyDescent="0.2">
      <c r="F43" s="15"/>
      <c r="G43" s="16"/>
      <c r="H43" s="17"/>
    </row>
    <row r="44" spans="1:8" ht="12.75" customHeight="1" x14ac:dyDescent="0.2">
      <c r="B44" s="1" t="s">
        <v>425</v>
      </c>
      <c r="C44" s="1"/>
      <c r="F44" s="15">
        <v>19.206167799999999</v>
      </c>
      <c r="G44" s="16">
        <v>5.3957978481228115E-3</v>
      </c>
      <c r="H44" s="17"/>
    </row>
    <row r="45" spans="1:8" ht="12.75" customHeight="1" x14ac:dyDescent="0.2">
      <c r="B45" s="18" t="s">
        <v>182</v>
      </c>
      <c r="C45" s="18"/>
      <c r="D45" s="18"/>
      <c r="E45" s="18"/>
      <c r="F45" s="19">
        <f>SUM(F44:F44)</f>
        <v>19.206167799999999</v>
      </c>
      <c r="G45" s="20">
        <f>SUM(G44:G44)</f>
        <v>5.3957978481228115E-3</v>
      </c>
      <c r="H45" s="21"/>
    </row>
    <row r="46" spans="1:8" ht="12.75" customHeight="1" x14ac:dyDescent="0.2">
      <c r="F46" s="15"/>
      <c r="G46" s="16"/>
      <c r="H46" s="17"/>
    </row>
    <row r="47" spans="1:8" ht="12.75" customHeight="1" x14ac:dyDescent="0.2">
      <c r="B47" s="1" t="s">
        <v>187</v>
      </c>
      <c r="C47" s="1"/>
      <c r="F47" s="15"/>
      <c r="G47" s="16"/>
      <c r="H47" s="17"/>
    </row>
    <row r="48" spans="1:8" ht="12.75" customHeight="1" x14ac:dyDescent="0.2">
      <c r="B48" s="1" t="s">
        <v>188</v>
      </c>
      <c r="C48" s="1"/>
      <c r="F48" s="15">
        <v>108.13303520000062</v>
      </c>
      <c r="G48" s="16">
        <v>3.0378990994921518E-2</v>
      </c>
      <c r="H48" s="17"/>
    </row>
    <row r="49" spans="2:8" ht="12.75" customHeight="1" x14ac:dyDescent="0.2">
      <c r="B49" s="18" t="s">
        <v>182</v>
      </c>
      <c r="C49" s="18"/>
      <c r="D49" s="18"/>
      <c r="E49" s="18"/>
      <c r="F49" s="19">
        <f>SUM(F48:F48)</f>
        <v>108.13303520000062</v>
      </c>
      <c r="G49" s="20">
        <f>SUM(G48:G48)</f>
        <v>3.0378990994921518E-2</v>
      </c>
      <c r="H49" s="21"/>
    </row>
    <row r="50" spans="2:8" ht="12.75" customHeight="1" x14ac:dyDescent="0.2">
      <c r="B50" s="22" t="s">
        <v>189</v>
      </c>
      <c r="C50" s="22"/>
      <c r="D50" s="22"/>
      <c r="E50" s="22"/>
      <c r="F50" s="23">
        <f>SUM(F10,F15,F19,F23,F33,F38,F42,F45,F49)</f>
        <v>3559.4676340000005</v>
      </c>
      <c r="G50" s="32">
        <f>SUM(G10,G15,G19,G23,G33,G38,G42,G45,G49)</f>
        <v>0.99997478884304425</v>
      </c>
      <c r="H50" s="25"/>
    </row>
    <row r="51" spans="2:8" ht="12.75" customHeight="1" x14ac:dyDescent="0.2"/>
    <row r="52" spans="2:8" ht="12.75" customHeight="1" x14ac:dyDescent="0.2">
      <c r="B52" s="1" t="s">
        <v>544</v>
      </c>
      <c r="C52" s="1"/>
    </row>
    <row r="53" spans="2:8" ht="12.75" customHeight="1" x14ac:dyDescent="0.2">
      <c r="B53" s="1" t="s">
        <v>541</v>
      </c>
      <c r="C53" s="1"/>
      <c r="F53" s="15"/>
    </row>
    <row r="54" spans="2:8" ht="12.75" customHeight="1" x14ac:dyDescent="0.2">
      <c r="B54" s="1"/>
      <c r="C54" s="1"/>
    </row>
    <row r="55" spans="2:8" ht="12.75" customHeight="1" x14ac:dyDescent="0.2">
      <c r="B55" s="1"/>
      <c r="C55" s="1"/>
    </row>
    <row r="56" spans="2:8" ht="12.75" customHeight="1" x14ac:dyDescent="0.2">
      <c r="B56" s="1"/>
      <c r="C56" s="1"/>
    </row>
    <row r="57" spans="2:8" ht="12.75" customHeight="1" x14ac:dyDescent="0.2"/>
    <row r="58" spans="2:8" ht="12.75" customHeight="1" x14ac:dyDescent="0.2"/>
    <row r="59" spans="2:8" ht="12.75" customHeight="1" x14ac:dyDescent="0.2"/>
    <row r="60" spans="2:8" ht="12.75" customHeight="1" x14ac:dyDescent="0.2"/>
    <row r="61" spans="2:8" ht="12.75" customHeight="1" x14ac:dyDescent="0.2"/>
    <row r="62" spans="2:8" ht="12.75" customHeight="1" x14ac:dyDescent="0.2"/>
    <row r="63" spans="2:8" ht="12.75" customHeight="1" x14ac:dyDescent="0.2"/>
    <row r="64" spans="2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/>
  </sheetViews>
  <sheetFormatPr defaultColWidth="9.140625" defaultRowHeight="12.75" x14ac:dyDescent="0.2"/>
  <cols>
    <col min="1" max="1" width="7.5703125" customWidth="1"/>
    <col min="2" max="2" width="52.42578125" customWidth="1"/>
    <col min="3" max="3" width="16.85546875" customWidth="1"/>
    <col min="4" max="4" width="15.57031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41" t="s">
        <v>565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183</v>
      </c>
      <c r="C7" s="1"/>
      <c r="F7" s="15"/>
      <c r="G7" s="16"/>
      <c r="H7" s="17"/>
    </row>
    <row r="8" spans="1:8" ht="12.75" customHeight="1" x14ac:dyDescent="0.2">
      <c r="B8" s="1" t="s">
        <v>381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345</v>
      </c>
      <c r="C9" t="s">
        <v>437</v>
      </c>
      <c r="D9" t="s">
        <v>379</v>
      </c>
      <c r="E9">
        <v>700</v>
      </c>
      <c r="F9" s="15">
        <v>698.12890000000004</v>
      </c>
      <c r="G9" s="16">
        <v>0.1401</v>
      </c>
      <c r="H9" s="17">
        <v>41372</v>
      </c>
    </row>
    <row r="10" spans="1:8" ht="12.75" customHeight="1" x14ac:dyDescent="0.2">
      <c r="B10" s="18" t="s">
        <v>182</v>
      </c>
      <c r="C10" s="18"/>
      <c r="D10" s="18"/>
      <c r="E10" s="18"/>
      <c r="F10" s="19">
        <f>SUM(F9:F9)</f>
        <v>698.12890000000004</v>
      </c>
      <c r="G10" s="20">
        <f>SUM(G9:G9)</f>
        <v>0.1401</v>
      </c>
      <c r="H10" s="21"/>
    </row>
    <row r="11" spans="1:8" ht="12.75" customHeight="1" x14ac:dyDescent="0.2">
      <c r="F11" s="15"/>
      <c r="G11" s="16"/>
      <c r="H11" s="17"/>
    </row>
    <row r="12" spans="1:8" ht="12.75" customHeight="1" x14ac:dyDescent="0.2">
      <c r="B12" s="1" t="s">
        <v>384</v>
      </c>
      <c r="C12" s="1"/>
      <c r="F12" s="15"/>
      <c r="G12" s="16"/>
      <c r="H12" s="17"/>
    </row>
    <row r="13" spans="1:8" ht="12.75" customHeight="1" x14ac:dyDescent="0.2">
      <c r="A13">
        <v>2</v>
      </c>
      <c r="B13" t="s">
        <v>400</v>
      </c>
      <c r="C13" t="s">
        <v>489</v>
      </c>
      <c r="D13" t="s">
        <v>379</v>
      </c>
      <c r="E13">
        <v>60</v>
      </c>
      <c r="F13" s="15">
        <v>296.97899999999998</v>
      </c>
      <c r="G13" s="16">
        <v>5.96E-2</v>
      </c>
      <c r="H13" s="17">
        <v>41403</v>
      </c>
    </row>
    <row r="14" spans="1:8" ht="12.75" customHeight="1" x14ac:dyDescent="0.2">
      <c r="A14">
        <v>3</v>
      </c>
      <c r="B14" t="s">
        <v>400</v>
      </c>
      <c r="C14" t="s">
        <v>401</v>
      </c>
      <c r="D14" t="s">
        <v>379</v>
      </c>
      <c r="E14">
        <v>40</v>
      </c>
      <c r="F14" s="15">
        <v>198.01939999999999</v>
      </c>
      <c r="G14" s="16">
        <v>3.9800000000000002E-2</v>
      </c>
      <c r="H14" s="17">
        <v>41401</v>
      </c>
    </row>
    <row r="15" spans="1:8" ht="12.75" customHeight="1" x14ac:dyDescent="0.2">
      <c r="B15" s="18" t="s">
        <v>182</v>
      </c>
      <c r="C15" s="18"/>
      <c r="D15" s="18"/>
      <c r="E15" s="18"/>
      <c r="F15" s="19">
        <f>SUM(F13:F14)</f>
        <v>494.99839999999995</v>
      </c>
      <c r="G15" s="20">
        <f>SUM(G13:G14)</f>
        <v>9.9400000000000002E-2</v>
      </c>
      <c r="H15" s="21"/>
    </row>
    <row r="16" spans="1:8" ht="12.75" customHeight="1" x14ac:dyDescent="0.2">
      <c r="F16" s="15"/>
      <c r="G16" s="16"/>
      <c r="H16" s="17"/>
    </row>
    <row r="17" spans="1:8" ht="12.75" customHeight="1" x14ac:dyDescent="0.2">
      <c r="B17" s="1" t="s">
        <v>411</v>
      </c>
      <c r="C17" s="1"/>
      <c r="F17" s="15"/>
      <c r="G17" s="16"/>
      <c r="H17" s="17"/>
    </row>
    <row r="18" spans="1:8" ht="12.75" customHeight="1" x14ac:dyDescent="0.2">
      <c r="A18">
        <v>4</v>
      </c>
      <c r="B18" t="s">
        <v>412</v>
      </c>
      <c r="C18" t="s">
        <v>413</v>
      </c>
      <c r="D18" t="s">
        <v>398</v>
      </c>
      <c r="E18" s="29">
        <v>10000</v>
      </c>
      <c r="F18" s="15">
        <v>9.9041999999999994</v>
      </c>
      <c r="G18" s="16">
        <v>2E-3</v>
      </c>
      <c r="H18" s="17">
        <v>41411</v>
      </c>
    </row>
    <row r="19" spans="1:8" ht="12.75" customHeight="1" x14ac:dyDescent="0.2">
      <c r="B19" s="18" t="s">
        <v>182</v>
      </c>
      <c r="C19" s="18"/>
      <c r="D19" s="18"/>
      <c r="E19" s="18"/>
      <c r="F19" s="19">
        <f>SUM(F18:F18)</f>
        <v>9.9041999999999994</v>
      </c>
      <c r="G19" s="20">
        <f>SUM(G18:G18)</f>
        <v>2E-3</v>
      </c>
      <c r="H19" s="21"/>
    </row>
    <row r="20" spans="1:8" ht="12.75" customHeight="1" x14ac:dyDescent="0.2">
      <c r="F20" s="15"/>
      <c r="G20" s="16"/>
      <c r="H20" s="17"/>
    </row>
    <row r="21" spans="1:8" ht="12.75" customHeight="1" x14ac:dyDescent="0.2">
      <c r="B21" s="1" t="s">
        <v>184</v>
      </c>
      <c r="C21" s="1"/>
      <c r="F21" s="15"/>
      <c r="G21" s="16"/>
      <c r="H21" s="17"/>
    </row>
    <row r="22" spans="1:8" ht="12.75" customHeight="1" x14ac:dyDescent="0.2">
      <c r="B22" s="1" t="s">
        <v>540</v>
      </c>
      <c r="C22" s="1"/>
      <c r="F22" s="15"/>
      <c r="G22" s="16"/>
      <c r="H22" s="17"/>
    </row>
    <row r="23" spans="1:8" ht="12.75" customHeight="1" x14ac:dyDescent="0.2">
      <c r="A23">
        <v>5</v>
      </c>
      <c r="B23" t="s">
        <v>479</v>
      </c>
      <c r="C23" t="s">
        <v>480</v>
      </c>
      <c r="D23" t="s">
        <v>417</v>
      </c>
      <c r="E23">
        <v>95</v>
      </c>
      <c r="F23" s="15">
        <v>949.58105</v>
      </c>
      <c r="G23" s="16">
        <v>0.19059999999999999</v>
      </c>
      <c r="H23" s="17">
        <v>43110</v>
      </c>
    </row>
    <row r="24" spans="1:8" ht="12.75" customHeight="1" x14ac:dyDescent="0.2">
      <c r="A24">
        <v>6</v>
      </c>
      <c r="B24" s="2" t="s">
        <v>564</v>
      </c>
      <c r="C24" t="s">
        <v>418</v>
      </c>
      <c r="D24" t="s">
        <v>98</v>
      </c>
      <c r="E24">
        <v>80</v>
      </c>
      <c r="F24" s="15">
        <v>668.27279999999996</v>
      </c>
      <c r="G24" s="16">
        <v>0.13419999999999999</v>
      </c>
      <c r="H24" s="17">
        <v>42093</v>
      </c>
    </row>
    <row r="25" spans="1:8" ht="12.75" customHeight="1" x14ac:dyDescent="0.2">
      <c r="A25">
        <v>7</v>
      </c>
      <c r="B25" t="s">
        <v>462</v>
      </c>
      <c r="C25" t="s">
        <v>463</v>
      </c>
      <c r="D25" t="s">
        <v>98</v>
      </c>
      <c r="E25">
        <v>25</v>
      </c>
      <c r="F25" s="15">
        <v>251.87475000000001</v>
      </c>
      <c r="G25" s="16">
        <v>5.0599999999999999E-2</v>
      </c>
      <c r="H25" s="17">
        <v>42251</v>
      </c>
    </row>
    <row r="26" spans="1:8" ht="12.75" customHeight="1" x14ac:dyDescent="0.2">
      <c r="A26">
        <v>8</v>
      </c>
      <c r="B26" t="s">
        <v>490</v>
      </c>
      <c r="C26" t="s">
        <v>491</v>
      </c>
      <c r="D26" t="s">
        <v>417</v>
      </c>
      <c r="E26">
        <v>25</v>
      </c>
      <c r="F26" s="15">
        <v>251.42425</v>
      </c>
      <c r="G26" s="16">
        <v>5.0499999999999996E-2</v>
      </c>
      <c r="H26" s="17">
        <v>44942</v>
      </c>
    </row>
    <row r="27" spans="1:8" ht="12.75" customHeight="1" x14ac:dyDescent="0.2">
      <c r="B27" s="18" t="s">
        <v>182</v>
      </c>
      <c r="C27" s="18"/>
      <c r="D27" s="18"/>
      <c r="E27" s="18"/>
      <c r="F27" s="19">
        <f>SUM(F23:F26)</f>
        <v>2121.1528499999999</v>
      </c>
      <c r="G27" s="20">
        <f>SUM(G23:G26)</f>
        <v>0.42589999999999995</v>
      </c>
      <c r="H27" s="21"/>
    </row>
    <row r="28" spans="1:8" ht="12.75" customHeight="1" x14ac:dyDescent="0.2">
      <c r="F28" s="15"/>
      <c r="G28" s="16"/>
      <c r="H28" s="17"/>
    </row>
    <row r="29" spans="1:8" ht="12.75" customHeight="1" x14ac:dyDescent="0.2">
      <c r="B29" s="1" t="s">
        <v>561</v>
      </c>
      <c r="C29" s="1"/>
      <c r="F29" s="15"/>
      <c r="G29" s="16"/>
      <c r="H29" s="17"/>
    </row>
    <row r="30" spans="1:8" ht="12.75" customHeight="1" x14ac:dyDescent="0.2">
      <c r="A30">
        <v>9</v>
      </c>
      <c r="B30" t="s">
        <v>494</v>
      </c>
      <c r="C30" t="s">
        <v>495</v>
      </c>
      <c r="D30" t="s">
        <v>397</v>
      </c>
      <c r="E30">
        <v>80</v>
      </c>
      <c r="F30" s="15">
        <v>801.36400000000003</v>
      </c>
      <c r="G30" s="16">
        <v>0.16089999999999999</v>
      </c>
      <c r="H30" s="17">
        <v>41634</v>
      </c>
    </row>
    <row r="31" spans="1:8" ht="12.75" customHeight="1" x14ac:dyDescent="0.2">
      <c r="A31">
        <v>10</v>
      </c>
      <c r="B31" t="s">
        <v>496</v>
      </c>
      <c r="C31" t="s">
        <v>497</v>
      </c>
      <c r="D31" t="s">
        <v>417</v>
      </c>
      <c r="E31">
        <v>30</v>
      </c>
      <c r="F31" s="15">
        <v>302.76119999999997</v>
      </c>
      <c r="G31" s="16">
        <v>6.08E-2</v>
      </c>
      <c r="H31" s="17">
        <v>41752</v>
      </c>
    </row>
    <row r="32" spans="1:8" ht="12.75" customHeight="1" x14ac:dyDescent="0.2">
      <c r="A32">
        <v>11</v>
      </c>
      <c r="B32" t="s">
        <v>414</v>
      </c>
      <c r="C32" t="s">
        <v>415</v>
      </c>
      <c r="D32" t="s">
        <v>397</v>
      </c>
      <c r="E32">
        <v>20</v>
      </c>
      <c r="F32" s="15">
        <v>199.755</v>
      </c>
      <c r="G32" s="16">
        <v>4.0099999999999997E-2</v>
      </c>
      <c r="H32" s="17">
        <v>41850</v>
      </c>
    </row>
    <row r="33" spans="1:8" ht="12.75" customHeight="1" x14ac:dyDescent="0.2">
      <c r="A33">
        <v>12</v>
      </c>
      <c r="B33" t="s">
        <v>464</v>
      </c>
      <c r="C33" t="s">
        <v>465</v>
      </c>
      <c r="D33" t="s">
        <v>397</v>
      </c>
      <c r="E33">
        <v>10</v>
      </c>
      <c r="F33" s="15">
        <v>100.1717</v>
      </c>
      <c r="G33" s="16">
        <v>2.0099999999999996E-2</v>
      </c>
      <c r="H33" s="17">
        <v>41635</v>
      </c>
    </row>
    <row r="34" spans="1:8" ht="12.75" customHeight="1" x14ac:dyDescent="0.2">
      <c r="B34" s="18" t="s">
        <v>182</v>
      </c>
      <c r="C34" s="18"/>
      <c r="D34" s="18"/>
      <c r="E34" s="18"/>
      <c r="F34" s="19">
        <f>SUM(F30:F33)</f>
        <v>1404.0519000000002</v>
      </c>
      <c r="G34" s="20">
        <f>SUM(G30:G33)</f>
        <v>0.28189999999999998</v>
      </c>
      <c r="H34" s="21"/>
    </row>
    <row r="35" spans="1:8" ht="12.75" customHeight="1" x14ac:dyDescent="0.2">
      <c r="F35" s="15"/>
      <c r="G35" s="16"/>
      <c r="H35" s="17"/>
    </row>
    <row r="36" spans="1:8" ht="12.75" customHeight="1" x14ac:dyDescent="0.2">
      <c r="B36" s="1" t="s">
        <v>425</v>
      </c>
      <c r="C36" s="1"/>
      <c r="F36" s="15">
        <v>58.478786500000005</v>
      </c>
      <c r="G36" s="16">
        <v>1.1739190160015936E-2</v>
      </c>
      <c r="H36" s="17"/>
    </row>
    <row r="37" spans="1:8" ht="12.75" customHeight="1" x14ac:dyDescent="0.2">
      <c r="B37" s="18" t="s">
        <v>182</v>
      </c>
      <c r="C37" s="18"/>
      <c r="D37" s="18"/>
      <c r="E37" s="18"/>
      <c r="F37" s="19">
        <f>SUM(F36:F36)</f>
        <v>58.478786500000005</v>
      </c>
      <c r="G37" s="20">
        <f>SUM(G36:G36)</f>
        <v>1.1739190160015936E-2</v>
      </c>
      <c r="H37" s="21"/>
    </row>
    <row r="38" spans="1:8" ht="12.75" customHeight="1" x14ac:dyDescent="0.2">
      <c r="F38" s="15"/>
      <c r="G38" s="16"/>
      <c r="H38" s="17"/>
    </row>
    <row r="39" spans="1:8" ht="12.75" customHeight="1" x14ac:dyDescent="0.2">
      <c r="B39" s="1" t="s">
        <v>187</v>
      </c>
      <c r="C39" s="1"/>
      <c r="F39" s="15"/>
      <c r="G39" s="16"/>
      <c r="H39" s="17"/>
    </row>
    <row r="40" spans="1:8" ht="12.75" customHeight="1" x14ac:dyDescent="0.2">
      <c r="B40" s="1" t="s">
        <v>188</v>
      </c>
      <c r="C40" s="1"/>
      <c r="F40" s="15">
        <v>194.78587650000014</v>
      </c>
      <c r="G40" s="16">
        <v>3.9E-2</v>
      </c>
      <c r="H40" s="17"/>
    </row>
    <row r="41" spans="1:8" ht="12.75" customHeight="1" x14ac:dyDescent="0.2">
      <c r="B41" s="18" t="s">
        <v>182</v>
      </c>
      <c r="C41" s="18"/>
      <c r="D41" s="18"/>
      <c r="E41" s="18"/>
      <c r="F41" s="19">
        <f>SUM(F40:F40)</f>
        <v>194.78587650000014</v>
      </c>
      <c r="G41" s="20">
        <f>SUM(G40:G40)</f>
        <v>3.9E-2</v>
      </c>
      <c r="H41" s="21"/>
    </row>
    <row r="42" spans="1:8" ht="12.75" customHeight="1" x14ac:dyDescent="0.2">
      <c r="B42" s="22" t="s">
        <v>189</v>
      </c>
      <c r="C42" s="22"/>
      <c r="D42" s="22"/>
      <c r="E42" s="22"/>
      <c r="F42" s="23">
        <f>SUM(F10,F15,F19,F27,F34,F37,F41)</f>
        <v>4981.5009129999999</v>
      </c>
      <c r="G42" s="32">
        <f>SUM(G10,G15,G19,G27,G34,G37,G41)</f>
        <v>1.0000391901600159</v>
      </c>
      <c r="H42" s="25"/>
    </row>
    <row r="43" spans="1:8" ht="12.75" customHeight="1" x14ac:dyDescent="0.2"/>
    <row r="44" spans="1:8" ht="12.75" customHeight="1" x14ac:dyDescent="0.2">
      <c r="B44" s="1" t="s">
        <v>544</v>
      </c>
      <c r="C44" s="1"/>
    </row>
    <row r="45" spans="1:8" ht="12.75" customHeight="1" x14ac:dyDescent="0.2">
      <c r="B45" s="1" t="s">
        <v>541</v>
      </c>
      <c r="C45" s="1"/>
      <c r="F45" s="15"/>
    </row>
    <row r="46" spans="1:8" ht="12.75" customHeight="1" x14ac:dyDescent="0.2">
      <c r="B46" s="1"/>
      <c r="C46" s="1"/>
    </row>
    <row r="47" spans="1:8" ht="12.75" customHeight="1" x14ac:dyDescent="0.2">
      <c r="B47" s="1"/>
      <c r="C47" s="1"/>
    </row>
    <row r="48" spans="1:8" ht="12.75" customHeight="1" x14ac:dyDescent="0.2">
      <c r="B48" s="1"/>
      <c r="C48" s="1"/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workbookViewId="0"/>
  </sheetViews>
  <sheetFormatPr defaultColWidth="9.140625" defaultRowHeight="12.75" x14ac:dyDescent="0.2"/>
  <cols>
    <col min="1" max="1" width="7.5703125" customWidth="1"/>
    <col min="2" max="2" width="50.5703125" customWidth="1"/>
    <col min="3" max="3" width="16.85546875" customWidth="1"/>
    <col min="4" max="4" width="22.425781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41" t="s">
        <v>500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12</v>
      </c>
      <c r="C9" t="s">
        <v>14</v>
      </c>
      <c r="D9" t="s">
        <v>13</v>
      </c>
      <c r="E9" s="29">
        <v>22167</v>
      </c>
      <c r="F9" s="15">
        <v>68.595782</v>
      </c>
      <c r="G9" s="16">
        <v>4.6799999999999994E-2</v>
      </c>
      <c r="H9" s="17"/>
    </row>
    <row r="10" spans="1:8" ht="12.75" customHeight="1" x14ac:dyDescent="0.2">
      <c r="A10">
        <v>2</v>
      </c>
      <c r="B10" t="s">
        <v>15</v>
      </c>
      <c r="C10" t="s">
        <v>17</v>
      </c>
      <c r="D10" t="s">
        <v>16</v>
      </c>
      <c r="E10" s="29">
        <v>6133</v>
      </c>
      <c r="F10" s="15">
        <v>64.102115999999995</v>
      </c>
      <c r="G10" s="16">
        <v>4.3700000000000003E-2</v>
      </c>
      <c r="H10" s="17"/>
    </row>
    <row r="11" spans="1:8" ht="12.75" customHeight="1" x14ac:dyDescent="0.2">
      <c r="A11">
        <v>3</v>
      </c>
      <c r="B11" t="s">
        <v>18</v>
      </c>
      <c r="C11" t="s">
        <v>20</v>
      </c>
      <c r="D11" t="s">
        <v>19</v>
      </c>
      <c r="E11" s="29">
        <v>6491</v>
      </c>
      <c r="F11" s="15">
        <v>50.168939000000002</v>
      </c>
      <c r="G11" s="16">
        <v>3.4200000000000001E-2</v>
      </c>
      <c r="H11" s="17"/>
    </row>
    <row r="12" spans="1:8" ht="12.75" customHeight="1" x14ac:dyDescent="0.2">
      <c r="A12">
        <v>4</v>
      </c>
      <c r="B12" t="s">
        <v>21</v>
      </c>
      <c r="C12" t="s">
        <v>23</v>
      </c>
      <c r="D12" t="s">
        <v>22</v>
      </c>
      <c r="E12" s="29">
        <v>5209</v>
      </c>
      <c r="F12" s="15">
        <v>41.411549999999998</v>
      </c>
      <c r="G12" s="16">
        <v>2.8300000000000002E-2</v>
      </c>
      <c r="H12" s="17"/>
    </row>
    <row r="13" spans="1:8" ht="12.75" customHeight="1" x14ac:dyDescent="0.2">
      <c r="A13">
        <v>5</v>
      </c>
      <c r="B13" t="s">
        <v>27</v>
      </c>
      <c r="C13" t="s">
        <v>28</v>
      </c>
      <c r="D13" t="s">
        <v>22</v>
      </c>
      <c r="E13" s="29">
        <v>1142</v>
      </c>
      <c r="F13" s="15">
        <v>32.996377000000003</v>
      </c>
      <c r="G13" s="16">
        <v>2.2499999999999999E-2</v>
      </c>
      <c r="H13" s="17"/>
    </row>
    <row r="14" spans="1:8" ht="12.75" customHeight="1" x14ac:dyDescent="0.2">
      <c r="A14">
        <v>6</v>
      </c>
      <c r="B14" t="s">
        <v>24</v>
      </c>
      <c r="C14" t="s">
        <v>26</v>
      </c>
      <c r="D14" t="s">
        <v>16</v>
      </c>
      <c r="E14" s="29">
        <v>5146</v>
      </c>
      <c r="F14" s="15">
        <v>32.180511000000003</v>
      </c>
      <c r="G14" s="16">
        <v>2.2000000000000002E-2</v>
      </c>
      <c r="H14" s="17"/>
    </row>
    <row r="15" spans="1:8" ht="12.75" customHeight="1" x14ac:dyDescent="0.2">
      <c r="A15">
        <v>7</v>
      </c>
      <c r="B15" t="s">
        <v>29</v>
      </c>
      <c r="C15" t="s">
        <v>31</v>
      </c>
      <c r="D15" t="s">
        <v>30</v>
      </c>
      <c r="E15" s="29">
        <v>5738</v>
      </c>
      <c r="F15" s="15">
        <v>29.717102000000001</v>
      </c>
      <c r="G15" s="16">
        <v>2.0299999999999999E-2</v>
      </c>
      <c r="H15" s="17"/>
    </row>
    <row r="16" spans="1:8" ht="12.75" customHeight="1" x14ac:dyDescent="0.2">
      <c r="A16">
        <v>8</v>
      </c>
      <c r="B16" t="s">
        <v>32</v>
      </c>
      <c r="C16" t="s">
        <v>34</v>
      </c>
      <c r="D16" t="s">
        <v>22</v>
      </c>
      <c r="E16" s="29">
        <v>1034</v>
      </c>
      <c r="F16" s="15">
        <v>26.473502</v>
      </c>
      <c r="G16" s="16">
        <v>1.8100000000000002E-2</v>
      </c>
      <c r="H16" s="17"/>
    </row>
    <row r="17" spans="1:8" ht="12.75" customHeight="1" x14ac:dyDescent="0.2">
      <c r="A17">
        <v>9</v>
      </c>
      <c r="B17" t="s">
        <v>35</v>
      </c>
      <c r="C17" t="s">
        <v>37</v>
      </c>
      <c r="D17" t="s">
        <v>16</v>
      </c>
      <c r="E17" s="29">
        <v>1158</v>
      </c>
      <c r="F17" s="15">
        <v>24.002445000000002</v>
      </c>
      <c r="G17" s="16">
        <v>1.6399999999999998E-2</v>
      </c>
      <c r="H17" s="17"/>
    </row>
    <row r="18" spans="1:8" ht="12.75" customHeight="1" x14ac:dyDescent="0.2">
      <c r="A18">
        <v>10</v>
      </c>
      <c r="B18" t="s">
        <v>41</v>
      </c>
      <c r="C18" t="s">
        <v>43</v>
      </c>
      <c r="D18" t="s">
        <v>39</v>
      </c>
      <c r="E18" s="29">
        <v>2724</v>
      </c>
      <c r="F18" s="15">
        <v>22.50705</v>
      </c>
      <c r="G18" s="16">
        <v>1.54E-2</v>
      </c>
      <c r="H18" s="17"/>
    </row>
    <row r="19" spans="1:8" ht="12.75" customHeight="1" x14ac:dyDescent="0.2">
      <c r="A19">
        <v>11</v>
      </c>
      <c r="B19" t="s">
        <v>48</v>
      </c>
      <c r="C19" t="s">
        <v>49</v>
      </c>
      <c r="D19" t="s">
        <v>36</v>
      </c>
      <c r="E19" s="29">
        <v>3387</v>
      </c>
      <c r="F19" s="15">
        <v>21.805506000000001</v>
      </c>
      <c r="G19" s="16">
        <v>1.49E-2</v>
      </c>
      <c r="H19" s="17"/>
    </row>
    <row r="20" spans="1:8" ht="12.75" customHeight="1" x14ac:dyDescent="0.2">
      <c r="A20">
        <v>12</v>
      </c>
      <c r="B20" t="s">
        <v>38</v>
      </c>
      <c r="C20" t="s">
        <v>40</v>
      </c>
      <c r="D20" t="s">
        <v>25</v>
      </c>
      <c r="E20" s="29">
        <v>3463</v>
      </c>
      <c r="F20" s="15">
        <v>21.766687000000001</v>
      </c>
      <c r="G20" s="16">
        <v>1.49E-2</v>
      </c>
      <c r="H20" s="17"/>
    </row>
    <row r="21" spans="1:8" ht="12.75" customHeight="1" x14ac:dyDescent="0.2">
      <c r="A21">
        <v>13</v>
      </c>
      <c r="B21" t="s">
        <v>44</v>
      </c>
      <c r="C21" t="s">
        <v>47</v>
      </c>
      <c r="D21" t="s">
        <v>45</v>
      </c>
      <c r="E21" s="29">
        <v>11106</v>
      </c>
      <c r="F21" s="15">
        <v>21.562298999999999</v>
      </c>
      <c r="G21" s="16">
        <v>1.47E-2</v>
      </c>
      <c r="H21" s="17"/>
    </row>
    <row r="22" spans="1:8" ht="12.75" customHeight="1" x14ac:dyDescent="0.2">
      <c r="A22">
        <v>14</v>
      </c>
      <c r="B22" t="s">
        <v>53</v>
      </c>
      <c r="C22" t="s">
        <v>54</v>
      </c>
      <c r="D22" t="s">
        <v>16</v>
      </c>
      <c r="E22" s="29">
        <v>4090</v>
      </c>
      <c r="F22" s="15">
        <v>19.658584999999999</v>
      </c>
      <c r="G22" s="16">
        <v>1.34E-2</v>
      </c>
      <c r="H22" s="17"/>
    </row>
    <row r="23" spans="1:8" ht="12.75" customHeight="1" x14ac:dyDescent="0.2">
      <c r="A23">
        <v>15</v>
      </c>
      <c r="B23" t="s">
        <v>50</v>
      </c>
      <c r="C23" t="s">
        <v>52</v>
      </c>
      <c r="D23" t="s">
        <v>36</v>
      </c>
      <c r="E23" s="29">
        <v>7526</v>
      </c>
      <c r="F23" s="15">
        <v>19.296664</v>
      </c>
      <c r="G23" s="16">
        <v>1.32E-2</v>
      </c>
      <c r="H23" s="17"/>
    </row>
    <row r="24" spans="1:8" ht="12.75" customHeight="1" x14ac:dyDescent="0.2">
      <c r="A24">
        <v>16</v>
      </c>
      <c r="B24" t="s">
        <v>55</v>
      </c>
      <c r="C24" t="s">
        <v>57</v>
      </c>
      <c r="D24" t="s">
        <v>33</v>
      </c>
      <c r="E24" s="29">
        <v>12504</v>
      </c>
      <c r="F24" s="15">
        <v>19.09986</v>
      </c>
      <c r="G24" s="16">
        <v>1.3000000000000001E-2</v>
      </c>
      <c r="H24" s="17"/>
    </row>
    <row r="25" spans="1:8" ht="12.75" customHeight="1" x14ac:dyDescent="0.2">
      <c r="A25">
        <v>17</v>
      </c>
      <c r="B25" t="s">
        <v>58</v>
      </c>
      <c r="C25" t="s">
        <v>60</v>
      </c>
      <c r="D25" t="s">
        <v>33</v>
      </c>
      <c r="E25" s="29">
        <v>1466</v>
      </c>
      <c r="F25" s="15">
        <v>18.782392000000002</v>
      </c>
      <c r="G25" s="16">
        <v>1.2800000000000001E-2</v>
      </c>
      <c r="H25" s="17"/>
    </row>
    <row r="26" spans="1:8" ht="12.75" customHeight="1" x14ac:dyDescent="0.2">
      <c r="A26">
        <v>18</v>
      </c>
      <c r="B26" t="s">
        <v>67</v>
      </c>
      <c r="C26" t="s">
        <v>69</v>
      </c>
      <c r="D26" t="s">
        <v>65</v>
      </c>
      <c r="E26" s="29">
        <v>8684</v>
      </c>
      <c r="F26" s="15">
        <v>14.202681999999999</v>
      </c>
      <c r="G26" s="16">
        <v>9.7000000000000003E-3</v>
      </c>
      <c r="H26" s="17"/>
    </row>
    <row r="27" spans="1:8" ht="12.75" customHeight="1" x14ac:dyDescent="0.2">
      <c r="A27">
        <v>19</v>
      </c>
      <c r="B27" t="s">
        <v>61</v>
      </c>
      <c r="C27" t="s">
        <v>63</v>
      </c>
      <c r="D27" t="s">
        <v>62</v>
      </c>
      <c r="E27" s="29">
        <v>22405</v>
      </c>
      <c r="F27" s="15">
        <v>13.745468000000001</v>
      </c>
      <c r="G27" s="16">
        <v>9.3999999999999986E-3</v>
      </c>
      <c r="H27" s="17"/>
    </row>
    <row r="28" spans="1:8" ht="12.75" customHeight="1" x14ac:dyDescent="0.2">
      <c r="A28">
        <v>20</v>
      </c>
      <c r="B28" t="s">
        <v>73</v>
      </c>
      <c r="C28" t="s">
        <v>75</v>
      </c>
      <c r="D28" t="s">
        <v>16</v>
      </c>
      <c r="E28" s="29">
        <v>2454</v>
      </c>
      <c r="F28" s="15">
        <v>13.670007</v>
      </c>
      <c r="G28" s="16">
        <v>9.300000000000001E-3</v>
      </c>
      <c r="H28" s="17"/>
    </row>
    <row r="29" spans="1:8" ht="12.75" customHeight="1" x14ac:dyDescent="0.2">
      <c r="A29">
        <v>21</v>
      </c>
      <c r="B29" t="s">
        <v>64</v>
      </c>
      <c r="C29" t="s">
        <v>66</v>
      </c>
      <c r="D29" t="s">
        <v>39</v>
      </c>
      <c r="E29" s="29">
        <v>9508</v>
      </c>
      <c r="F29" s="15">
        <v>13.653487999999999</v>
      </c>
      <c r="G29" s="16">
        <v>9.300000000000001E-3</v>
      </c>
      <c r="H29" s="17"/>
    </row>
    <row r="30" spans="1:8" ht="12.75" customHeight="1" x14ac:dyDescent="0.2">
      <c r="A30">
        <v>22</v>
      </c>
      <c r="B30" t="s">
        <v>82</v>
      </c>
      <c r="C30" t="s">
        <v>84</v>
      </c>
      <c r="D30" t="s">
        <v>25</v>
      </c>
      <c r="E30" s="29">
        <v>2556</v>
      </c>
      <c r="F30" s="15">
        <v>13.531464</v>
      </c>
      <c r="G30" s="16">
        <v>9.1999999999999998E-3</v>
      </c>
      <c r="H30" s="17"/>
    </row>
    <row r="31" spans="1:8" ht="12.75" customHeight="1" x14ac:dyDescent="0.2">
      <c r="A31">
        <v>23</v>
      </c>
      <c r="B31" t="s">
        <v>79</v>
      </c>
      <c r="C31" t="s">
        <v>81</v>
      </c>
      <c r="D31" t="s">
        <v>19</v>
      </c>
      <c r="E31" s="29">
        <v>3424</v>
      </c>
      <c r="F31" s="15">
        <v>12.932448000000001</v>
      </c>
      <c r="G31" s="16">
        <v>8.8000000000000005E-3</v>
      </c>
      <c r="H31" s="17"/>
    </row>
    <row r="32" spans="1:8" ht="12.75" customHeight="1" x14ac:dyDescent="0.2">
      <c r="A32">
        <v>24</v>
      </c>
      <c r="B32" t="s">
        <v>70</v>
      </c>
      <c r="C32" t="s">
        <v>72</v>
      </c>
      <c r="D32" t="s">
        <v>51</v>
      </c>
      <c r="E32" s="29">
        <v>49460</v>
      </c>
      <c r="F32" s="15">
        <v>12.90906</v>
      </c>
      <c r="G32" s="16">
        <v>8.8000000000000005E-3</v>
      </c>
      <c r="H32" s="17"/>
    </row>
    <row r="33" spans="1:8" ht="12.75" customHeight="1" x14ac:dyDescent="0.2">
      <c r="A33">
        <v>25</v>
      </c>
      <c r="B33" t="s">
        <v>76</v>
      </c>
      <c r="C33" t="s">
        <v>78</v>
      </c>
      <c r="D33" t="s">
        <v>25</v>
      </c>
      <c r="E33" s="29">
        <v>8759</v>
      </c>
      <c r="F33" s="15">
        <v>12.783761</v>
      </c>
      <c r="G33" s="16">
        <v>8.6999999999999994E-3</v>
      </c>
      <c r="H33" s="17"/>
    </row>
    <row r="34" spans="1:8" ht="12.75" customHeight="1" x14ac:dyDescent="0.2">
      <c r="A34">
        <v>26</v>
      </c>
      <c r="B34" t="s">
        <v>100</v>
      </c>
      <c r="C34" t="s">
        <v>102</v>
      </c>
      <c r="D34" t="s">
        <v>22</v>
      </c>
      <c r="E34" s="29">
        <v>4132</v>
      </c>
      <c r="F34" s="15">
        <v>11.668768</v>
      </c>
      <c r="G34" s="16">
        <v>8.0000000000000002E-3</v>
      </c>
      <c r="H34" s="17"/>
    </row>
    <row r="35" spans="1:8" ht="12.75" customHeight="1" x14ac:dyDescent="0.2">
      <c r="A35">
        <v>27</v>
      </c>
      <c r="B35" t="s">
        <v>88</v>
      </c>
      <c r="C35" t="s">
        <v>90</v>
      </c>
      <c r="D35" t="s">
        <v>42</v>
      </c>
      <c r="E35" s="29">
        <v>4315</v>
      </c>
      <c r="F35" s="15">
        <v>11.603035</v>
      </c>
      <c r="G35" s="16">
        <v>7.9000000000000008E-3</v>
      </c>
      <c r="H35" s="17"/>
    </row>
    <row r="36" spans="1:8" ht="12.75" customHeight="1" x14ac:dyDescent="0.2">
      <c r="A36">
        <v>28</v>
      </c>
      <c r="B36" t="s">
        <v>85</v>
      </c>
      <c r="C36" t="s">
        <v>87</v>
      </c>
      <c r="D36" t="s">
        <v>68</v>
      </c>
      <c r="E36" s="29">
        <v>4036</v>
      </c>
      <c r="F36" s="15">
        <v>11.536906</v>
      </c>
      <c r="G36" s="16">
        <v>7.9000000000000008E-3</v>
      </c>
      <c r="H36" s="17"/>
    </row>
    <row r="37" spans="1:8" ht="12.75" customHeight="1" x14ac:dyDescent="0.2">
      <c r="A37">
        <v>29</v>
      </c>
      <c r="B37" t="s">
        <v>97</v>
      </c>
      <c r="C37" t="s">
        <v>99</v>
      </c>
      <c r="D37" t="s">
        <v>46</v>
      </c>
      <c r="E37" s="29">
        <v>4201</v>
      </c>
      <c r="F37" s="15">
        <v>11.153655000000001</v>
      </c>
      <c r="G37" s="16">
        <v>7.6E-3</v>
      </c>
      <c r="H37" s="17"/>
    </row>
    <row r="38" spans="1:8" ht="12.75" customHeight="1" x14ac:dyDescent="0.2">
      <c r="A38">
        <v>30</v>
      </c>
      <c r="B38" t="s">
        <v>106</v>
      </c>
      <c r="C38" t="s">
        <v>108</v>
      </c>
      <c r="D38" t="s">
        <v>51</v>
      </c>
      <c r="E38" s="29">
        <v>132750</v>
      </c>
      <c r="F38" s="15">
        <v>10.951874999999999</v>
      </c>
      <c r="G38" s="16">
        <v>7.4999999999999997E-3</v>
      </c>
      <c r="H38" s="17"/>
    </row>
    <row r="39" spans="1:8" ht="12.75" customHeight="1" x14ac:dyDescent="0.2">
      <c r="A39">
        <v>31</v>
      </c>
      <c r="B39" t="s">
        <v>112</v>
      </c>
      <c r="C39" t="s">
        <v>114</v>
      </c>
      <c r="D39" t="s">
        <v>16</v>
      </c>
      <c r="E39" s="29">
        <v>4934</v>
      </c>
      <c r="F39" s="15">
        <v>10.756119999999999</v>
      </c>
      <c r="G39" s="16">
        <v>7.3000000000000001E-3</v>
      </c>
      <c r="H39" s="17"/>
    </row>
    <row r="40" spans="1:8" ht="12.75" customHeight="1" x14ac:dyDescent="0.2">
      <c r="A40">
        <v>32</v>
      </c>
      <c r="B40" t="s">
        <v>91</v>
      </c>
      <c r="C40" t="s">
        <v>93</v>
      </c>
      <c r="D40" t="s">
        <v>33</v>
      </c>
      <c r="E40" s="29">
        <v>3996</v>
      </c>
      <c r="F40" s="15">
        <v>10.755234</v>
      </c>
      <c r="G40" s="16">
        <v>7.3000000000000001E-3</v>
      </c>
      <c r="H40" s="17"/>
    </row>
    <row r="41" spans="1:8" ht="12.75" customHeight="1" x14ac:dyDescent="0.2">
      <c r="A41">
        <v>33</v>
      </c>
      <c r="B41" t="s">
        <v>124</v>
      </c>
      <c r="C41" t="s">
        <v>125</v>
      </c>
      <c r="D41" t="s">
        <v>16</v>
      </c>
      <c r="E41" s="29">
        <v>1584</v>
      </c>
      <c r="F41" s="15">
        <v>10.698335999999999</v>
      </c>
      <c r="G41" s="16">
        <v>7.3000000000000001E-3</v>
      </c>
      <c r="H41" s="17"/>
    </row>
    <row r="42" spans="1:8" ht="12.75" customHeight="1" x14ac:dyDescent="0.2">
      <c r="A42">
        <v>34</v>
      </c>
      <c r="B42" t="s">
        <v>103</v>
      </c>
      <c r="C42" t="s">
        <v>105</v>
      </c>
      <c r="D42" t="s">
        <v>25</v>
      </c>
      <c r="E42" s="29">
        <v>10048</v>
      </c>
      <c r="F42" s="15">
        <v>10.5504</v>
      </c>
      <c r="G42" s="16">
        <v>7.1999999999999998E-3</v>
      </c>
      <c r="H42" s="17"/>
    </row>
    <row r="43" spans="1:8" ht="12.75" customHeight="1" x14ac:dyDescent="0.2">
      <c r="A43">
        <v>35</v>
      </c>
      <c r="B43" t="s">
        <v>115</v>
      </c>
      <c r="C43" t="s">
        <v>117</v>
      </c>
      <c r="D43" t="s">
        <v>74</v>
      </c>
      <c r="E43" s="29">
        <v>1078</v>
      </c>
      <c r="F43" s="15">
        <v>10.516429</v>
      </c>
      <c r="G43" s="16">
        <v>7.1999999999999998E-3</v>
      </c>
      <c r="H43" s="17"/>
    </row>
    <row r="44" spans="1:8" ht="12.75" customHeight="1" x14ac:dyDescent="0.2">
      <c r="A44">
        <v>36</v>
      </c>
      <c r="B44" t="s">
        <v>130</v>
      </c>
      <c r="C44" t="s">
        <v>131</v>
      </c>
      <c r="D44" t="s">
        <v>83</v>
      </c>
      <c r="E44" s="29">
        <v>21105</v>
      </c>
      <c r="F44" s="15">
        <v>10.510289999999999</v>
      </c>
      <c r="G44" s="16">
        <v>7.1999999999999998E-3</v>
      </c>
      <c r="H44" s="17"/>
    </row>
    <row r="45" spans="1:8" ht="12.75" customHeight="1" x14ac:dyDescent="0.2">
      <c r="A45">
        <v>37</v>
      </c>
      <c r="B45" t="s">
        <v>118</v>
      </c>
      <c r="C45" t="s">
        <v>119</v>
      </c>
      <c r="D45" t="s">
        <v>77</v>
      </c>
      <c r="E45" s="29">
        <v>9140</v>
      </c>
      <c r="F45" s="15">
        <v>10.41046</v>
      </c>
      <c r="G45" s="16">
        <v>7.0999999999999995E-3</v>
      </c>
      <c r="H45" s="17"/>
    </row>
    <row r="46" spans="1:8" ht="12.75" customHeight="1" x14ac:dyDescent="0.2">
      <c r="A46">
        <v>38</v>
      </c>
      <c r="B46" t="s">
        <v>120</v>
      </c>
      <c r="C46" t="s">
        <v>121</v>
      </c>
      <c r="D46" t="s">
        <v>16</v>
      </c>
      <c r="E46" s="29">
        <v>793</v>
      </c>
      <c r="F46" s="15">
        <v>10.314551</v>
      </c>
      <c r="G46" s="16">
        <v>6.9999999999999993E-3</v>
      </c>
      <c r="H46" s="17"/>
    </row>
    <row r="47" spans="1:8" ht="12.75" customHeight="1" x14ac:dyDescent="0.2">
      <c r="A47">
        <v>39</v>
      </c>
      <c r="B47" t="s">
        <v>122</v>
      </c>
      <c r="C47" t="s">
        <v>123</v>
      </c>
      <c r="D47" t="s">
        <v>80</v>
      </c>
      <c r="E47" s="29">
        <v>3431</v>
      </c>
      <c r="F47" s="15">
        <v>10.090571000000001</v>
      </c>
      <c r="G47" s="16">
        <v>6.8999999999999999E-3</v>
      </c>
      <c r="H47" s="17"/>
    </row>
    <row r="48" spans="1:8" ht="12.75" customHeight="1" x14ac:dyDescent="0.2">
      <c r="A48">
        <v>40</v>
      </c>
      <c r="B48" t="s">
        <v>132</v>
      </c>
      <c r="C48" t="s">
        <v>133</v>
      </c>
      <c r="D48" t="s">
        <v>86</v>
      </c>
      <c r="E48" s="29">
        <v>736</v>
      </c>
      <c r="F48" s="15">
        <v>10.055232</v>
      </c>
      <c r="G48" s="16">
        <v>6.8999999999999999E-3</v>
      </c>
      <c r="H48" s="17"/>
    </row>
    <row r="49" spans="1:8" ht="12.75" customHeight="1" x14ac:dyDescent="0.2">
      <c r="A49">
        <v>41</v>
      </c>
      <c r="B49" t="s">
        <v>126</v>
      </c>
      <c r="C49" t="s">
        <v>127</v>
      </c>
      <c r="D49" t="s">
        <v>46</v>
      </c>
      <c r="E49" s="29">
        <v>11480</v>
      </c>
      <c r="F49" s="15">
        <v>9.6030200000000008</v>
      </c>
      <c r="G49" s="16">
        <v>6.6E-3</v>
      </c>
      <c r="H49" s="17"/>
    </row>
    <row r="50" spans="1:8" ht="12.75" customHeight="1" x14ac:dyDescent="0.2">
      <c r="A50">
        <v>42</v>
      </c>
      <c r="B50" t="s">
        <v>134</v>
      </c>
      <c r="C50" t="s">
        <v>135</v>
      </c>
      <c r="D50" t="s">
        <v>56</v>
      </c>
      <c r="E50" s="29">
        <v>3500</v>
      </c>
      <c r="F50" s="15">
        <v>9.5357500000000002</v>
      </c>
      <c r="G50" s="16">
        <v>6.5000000000000006E-3</v>
      </c>
      <c r="H50" s="17"/>
    </row>
    <row r="51" spans="1:8" ht="12.75" customHeight="1" x14ac:dyDescent="0.2">
      <c r="A51">
        <v>43</v>
      </c>
      <c r="B51" t="s">
        <v>128</v>
      </c>
      <c r="C51" t="s">
        <v>129</v>
      </c>
      <c r="D51" t="s">
        <v>25</v>
      </c>
      <c r="E51" s="29">
        <v>959</v>
      </c>
      <c r="F51" s="15">
        <v>9.4701249999999995</v>
      </c>
      <c r="G51" s="16">
        <v>6.5000000000000006E-3</v>
      </c>
      <c r="H51" s="17"/>
    </row>
    <row r="52" spans="1:8" ht="12.75" customHeight="1" x14ac:dyDescent="0.2">
      <c r="A52">
        <v>44</v>
      </c>
      <c r="B52" t="s">
        <v>136</v>
      </c>
      <c r="C52" t="s">
        <v>137</v>
      </c>
      <c r="D52" t="s">
        <v>39</v>
      </c>
      <c r="E52" s="29">
        <v>5136</v>
      </c>
      <c r="F52" s="15">
        <v>9.2807519999999997</v>
      </c>
      <c r="G52" s="16">
        <v>6.3E-3</v>
      </c>
      <c r="H52" s="17"/>
    </row>
    <row r="53" spans="1:8" ht="12.75" customHeight="1" x14ac:dyDescent="0.2">
      <c r="A53">
        <v>45</v>
      </c>
      <c r="B53" t="s">
        <v>144</v>
      </c>
      <c r="C53" t="s">
        <v>145</v>
      </c>
      <c r="D53" t="s">
        <v>25</v>
      </c>
      <c r="E53" s="29">
        <v>5254</v>
      </c>
      <c r="F53" s="15">
        <v>9.0106099999999998</v>
      </c>
      <c r="G53" s="16">
        <v>6.0999999999999995E-3</v>
      </c>
      <c r="H53" s="17"/>
    </row>
    <row r="54" spans="1:8" ht="12.75" customHeight="1" x14ac:dyDescent="0.2">
      <c r="A54">
        <v>46</v>
      </c>
      <c r="B54" t="s">
        <v>140</v>
      </c>
      <c r="C54" t="s">
        <v>141</v>
      </c>
      <c r="D54" t="s">
        <v>16</v>
      </c>
      <c r="E54" s="29">
        <v>3504</v>
      </c>
      <c r="F54" s="15">
        <v>8.8230719999999998</v>
      </c>
      <c r="G54" s="16">
        <v>6.0000000000000001E-3</v>
      </c>
      <c r="H54" s="17"/>
    </row>
    <row r="55" spans="1:8" ht="12.75" customHeight="1" x14ac:dyDescent="0.2">
      <c r="A55">
        <v>47</v>
      </c>
      <c r="B55" t="s">
        <v>138</v>
      </c>
      <c r="C55" t="s">
        <v>139</v>
      </c>
      <c r="D55" t="s">
        <v>59</v>
      </c>
      <c r="E55" s="29">
        <v>5177</v>
      </c>
      <c r="F55" s="15">
        <v>8.6455900000000003</v>
      </c>
      <c r="G55" s="16">
        <v>5.8999999999999999E-3</v>
      </c>
      <c r="H55" s="17"/>
    </row>
    <row r="56" spans="1:8" ht="12.75" customHeight="1" x14ac:dyDescent="0.2">
      <c r="A56">
        <v>48</v>
      </c>
      <c r="B56" t="s">
        <v>146</v>
      </c>
      <c r="C56" t="s">
        <v>147</v>
      </c>
      <c r="D56" t="s">
        <v>89</v>
      </c>
      <c r="E56" s="29">
        <v>2431</v>
      </c>
      <c r="F56" s="15">
        <v>8.4538030000000006</v>
      </c>
      <c r="G56" s="16">
        <v>5.7999999999999996E-3</v>
      </c>
      <c r="H56" s="17"/>
    </row>
    <row r="57" spans="1:8" ht="12.75" customHeight="1" x14ac:dyDescent="0.2">
      <c r="A57">
        <v>49</v>
      </c>
      <c r="B57" t="s">
        <v>142</v>
      </c>
      <c r="C57" t="s">
        <v>143</v>
      </c>
      <c r="D57" t="s">
        <v>56</v>
      </c>
      <c r="E57" s="29">
        <v>1645</v>
      </c>
      <c r="F57" s="15">
        <v>8.4018379999999997</v>
      </c>
      <c r="G57" s="16">
        <v>5.6999999999999993E-3</v>
      </c>
      <c r="H57" s="17"/>
    </row>
    <row r="58" spans="1:8" ht="12.75" customHeight="1" x14ac:dyDescent="0.2">
      <c r="A58">
        <v>50</v>
      </c>
      <c r="B58" t="s">
        <v>150</v>
      </c>
      <c r="C58" t="s">
        <v>151</v>
      </c>
      <c r="D58" t="s">
        <v>46</v>
      </c>
      <c r="E58" s="29">
        <v>4752</v>
      </c>
      <c r="F58" s="15">
        <v>8.277984</v>
      </c>
      <c r="G58" s="16">
        <v>5.6000000000000008E-3</v>
      </c>
      <c r="H58" s="17"/>
    </row>
    <row r="59" spans="1:8" ht="12.75" customHeight="1" x14ac:dyDescent="0.2">
      <c r="A59">
        <v>51</v>
      </c>
      <c r="B59" t="s">
        <v>148</v>
      </c>
      <c r="C59" t="s">
        <v>149</v>
      </c>
      <c r="D59" t="s">
        <v>25</v>
      </c>
      <c r="E59" s="29">
        <v>1171</v>
      </c>
      <c r="F59" s="15">
        <v>8.1448909999999994</v>
      </c>
      <c r="G59" s="16">
        <v>5.6000000000000008E-3</v>
      </c>
      <c r="H59" s="17"/>
    </row>
    <row r="60" spans="1:8" ht="12.75" customHeight="1" x14ac:dyDescent="0.2">
      <c r="A60">
        <v>52</v>
      </c>
      <c r="B60" t="s">
        <v>94</v>
      </c>
      <c r="C60" t="s">
        <v>96</v>
      </c>
      <c r="D60" t="s">
        <v>71</v>
      </c>
      <c r="E60" s="29">
        <v>8580</v>
      </c>
      <c r="F60" s="15">
        <v>8.0394600000000001</v>
      </c>
      <c r="G60" s="16">
        <v>5.5000000000000005E-3</v>
      </c>
      <c r="H60" s="17"/>
    </row>
    <row r="61" spans="1:8" ht="12.75" customHeight="1" x14ac:dyDescent="0.2">
      <c r="A61">
        <v>53</v>
      </c>
      <c r="B61" t="s">
        <v>152</v>
      </c>
      <c r="C61" t="s">
        <v>153</v>
      </c>
      <c r="D61" t="s">
        <v>42</v>
      </c>
      <c r="E61" s="29">
        <v>4338</v>
      </c>
      <c r="F61" s="15">
        <v>7.4982329999999999</v>
      </c>
      <c r="G61" s="16">
        <v>5.1000000000000004E-3</v>
      </c>
      <c r="H61" s="17"/>
    </row>
    <row r="62" spans="1:8" ht="12.75" customHeight="1" x14ac:dyDescent="0.2">
      <c r="A62">
        <v>54</v>
      </c>
      <c r="B62" t="s">
        <v>154</v>
      </c>
      <c r="C62" t="s">
        <v>155</v>
      </c>
      <c r="D62" t="s">
        <v>59</v>
      </c>
      <c r="E62" s="29">
        <v>5147</v>
      </c>
      <c r="F62" s="15">
        <v>7.0565369999999996</v>
      </c>
      <c r="G62" s="16">
        <v>4.7999999999999996E-3</v>
      </c>
      <c r="H62" s="17"/>
    </row>
    <row r="63" spans="1:8" ht="12.75" customHeight="1" x14ac:dyDescent="0.2">
      <c r="A63">
        <v>55</v>
      </c>
      <c r="B63" t="s">
        <v>156</v>
      </c>
      <c r="C63" t="s">
        <v>157</v>
      </c>
      <c r="D63" t="s">
        <v>22</v>
      </c>
      <c r="E63" s="29">
        <v>5390</v>
      </c>
      <c r="F63" s="15">
        <v>5.333405</v>
      </c>
      <c r="G63" s="16">
        <v>3.5999999999999999E-3</v>
      </c>
      <c r="H63" s="17"/>
    </row>
    <row r="64" spans="1:8" ht="12.75" customHeight="1" x14ac:dyDescent="0.2">
      <c r="A64">
        <v>56</v>
      </c>
      <c r="B64" t="s">
        <v>109</v>
      </c>
      <c r="C64" t="s">
        <v>111</v>
      </c>
      <c r="D64" t="s">
        <v>42</v>
      </c>
      <c r="E64" s="29">
        <v>2395</v>
      </c>
      <c r="F64" s="15">
        <v>5.0402779999999998</v>
      </c>
      <c r="G64" s="16">
        <v>3.4000000000000002E-3</v>
      </c>
      <c r="H64" s="17"/>
    </row>
    <row r="65" spans="1:8" ht="12.75" customHeight="1" x14ac:dyDescent="0.2">
      <c r="A65">
        <v>57</v>
      </c>
      <c r="B65" t="s">
        <v>162</v>
      </c>
      <c r="C65" t="s">
        <v>163</v>
      </c>
      <c r="D65" t="s">
        <v>42</v>
      </c>
      <c r="E65" s="29">
        <v>1290</v>
      </c>
      <c r="F65" s="15">
        <v>5.0374499999999998</v>
      </c>
      <c r="G65" s="16">
        <v>3.4000000000000002E-3</v>
      </c>
      <c r="H65" s="17"/>
    </row>
    <row r="66" spans="1:8" ht="12.75" customHeight="1" x14ac:dyDescent="0.2">
      <c r="A66">
        <v>58</v>
      </c>
      <c r="B66" t="s">
        <v>158</v>
      </c>
      <c r="C66" t="s">
        <v>159</v>
      </c>
      <c r="D66" t="s">
        <v>36</v>
      </c>
      <c r="E66" s="29">
        <v>4344</v>
      </c>
      <c r="F66" s="15">
        <v>4.9673639999999999</v>
      </c>
      <c r="G66" s="16">
        <v>3.4000000000000002E-3</v>
      </c>
      <c r="H66" s="17"/>
    </row>
    <row r="67" spans="1:8" ht="12.75" customHeight="1" x14ac:dyDescent="0.2">
      <c r="A67">
        <v>59</v>
      </c>
      <c r="B67" t="s">
        <v>160</v>
      </c>
      <c r="C67" t="s">
        <v>161</v>
      </c>
      <c r="D67" t="s">
        <v>42</v>
      </c>
      <c r="E67" s="29">
        <v>7150</v>
      </c>
      <c r="F67" s="15">
        <v>4.79765</v>
      </c>
      <c r="G67" s="16">
        <v>3.3E-3</v>
      </c>
      <c r="H67" s="17"/>
    </row>
    <row r="68" spans="1:8" ht="12.75" customHeight="1" x14ac:dyDescent="0.2">
      <c r="A68">
        <v>60</v>
      </c>
      <c r="B68" t="s">
        <v>164</v>
      </c>
      <c r="C68" t="s">
        <v>165</v>
      </c>
      <c r="D68" t="s">
        <v>92</v>
      </c>
      <c r="E68" s="29">
        <v>2900</v>
      </c>
      <c r="F68" s="15">
        <v>4.3413000000000004</v>
      </c>
      <c r="G68" s="16">
        <v>3.0000000000000001E-3</v>
      </c>
      <c r="H68" s="17"/>
    </row>
    <row r="69" spans="1:8" ht="12.75" customHeight="1" x14ac:dyDescent="0.2">
      <c r="A69">
        <v>61</v>
      </c>
      <c r="B69" t="s">
        <v>166</v>
      </c>
      <c r="C69" t="s">
        <v>167</v>
      </c>
      <c r="D69" t="s">
        <v>46</v>
      </c>
      <c r="E69" s="29">
        <v>6376</v>
      </c>
      <c r="F69" s="15">
        <v>4.1730919999999996</v>
      </c>
      <c r="G69" s="16">
        <v>2.8000000000000004E-3</v>
      </c>
      <c r="H69" s="17"/>
    </row>
    <row r="70" spans="1:8" ht="12.75" customHeight="1" x14ac:dyDescent="0.2">
      <c r="B70" s="18" t="s">
        <v>182</v>
      </c>
      <c r="C70" s="18"/>
      <c r="D70" s="18"/>
      <c r="E70" s="18"/>
      <c r="F70" s="19">
        <f>SUM(F9:F69)</f>
        <v>957.0598110000002</v>
      </c>
      <c r="G70" s="20">
        <f>SUM(G9:G69)</f>
        <v>0.65299999999999991</v>
      </c>
      <c r="H70" s="21"/>
    </row>
    <row r="71" spans="1:8" ht="12.75" customHeight="1" x14ac:dyDescent="0.2">
      <c r="F71" s="15"/>
      <c r="G71" s="16"/>
      <c r="H71" s="17"/>
    </row>
    <row r="72" spans="1:8" ht="12.75" customHeight="1" x14ac:dyDescent="0.2">
      <c r="B72" s="1" t="s">
        <v>183</v>
      </c>
      <c r="C72" s="1"/>
      <c r="F72" s="15"/>
      <c r="G72" s="16"/>
      <c r="H72" s="17"/>
    </row>
    <row r="73" spans="1:8" ht="12.75" customHeight="1" x14ac:dyDescent="0.2">
      <c r="B73" s="1" t="s">
        <v>381</v>
      </c>
      <c r="C73" s="1"/>
      <c r="F73" s="15"/>
      <c r="G73" s="16"/>
      <c r="H73" s="17"/>
    </row>
    <row r="74" spans="1:8" ht="12.75" customHeight="1" x14ac:dyDescent="0.2">
      <c r="A74">
        <v>62</v>
      </c>
      <c r="B74" t="s">
        <v>345</v>
      </c>
      <c r="C74" t="s">
        <v>437</v>
      </c>
      <c r="D74" t="s">
        <v>379</v>
      </c>
      <c r="E74">
        <v>150</v>
      </c>
      <c r="F74" s="15">
        <v>149.59905000000001</v>
      </c>
      <c r="G74" s="16">
        <v>0.10210000000000001</v>
      </c>
      <c r="H74" s="17">
        <v>41372</v>
      </c>
    </row>
    <row r="75" spans="1:8" ht="12.75" customHeight="1" x14ac:dyDescent="0.2">
      <c r="B75" s="18" t="s">
        <v>182</v>
      </c>
      <c r="C75" s="18"/>
      <c r="D75" s="18"/>
      <c r="E75" s="18"/>
      <c r="F75" s="19">
        <f>SUM(F74:F74)</f>
        <v>149.59905000000001</v>
      </c>
      <c r="G75" s="20">
        <f>SUM(G74:G74)</f>
        <v>0.10210000000000001</v>
      </c>
      <c r="H75" s="21"/>
    </row>
    <row r="76" spans="1:8" ht="12.75" customHeight="1" x14ac:dyDescent="0.2">
      <c r="F76" s="15"/>
      <c r="G76" s="16"/>
      <c r="H76" s="17"/>
    </row>
    <row r="77" spans="1:8" ht="12.75" customHeight="1" x14ac:dyDescent="0.2">
      <c r="B77" s="1" t="s">
        <v>384</v>
      </c>
      <c r="C77" s="1"/>
      <c r="F77" s="15"/>
      <c r="G77" s="16"/>
      <c r="H77" s="17"/>
    </row>
    <row r="78" spans="1:8" ht="12.75" customHeight="1" x14ac:dyDescent="0.2">
      <c r="A78">
        <v>63</v>
      </c>
      <c r="B78" t="s">
        <v>400</v>
      </c>
      <c r="C78" t="s">
        <v>401</v>
      </c>
      <c r="D78" t="s">
        <v>379</v>
      </c>
      <c r="E78">
        <v>40</v>
      </c>
      <c r="F78" s="15">
        <v>198.01939999999999</v>
      </c>
      <c r="G78" s="16">
        <v>0.1351</v>
      </c>
      <c r="H78" s="17">
        <v>41401</v>
      </c>
    </row>
    <row r="79" spans="1:8" ht="12.75" customHeight="1" x14ac:dyDescent="0.2">
      <c r="B79" s="18" t="s">
        <v>182</v>
      </c>
      <c r="C79" s="18"/>
      <c r="D79" s="18"/>
      <c r="E79" s="18"/>
      <c r="F79" s="19">
        <f>SUM(F78:F78)</f>
        <v>198.01939999999999</v>
      </c>
      <c r="G79" s="20">
        <f>SUM(G78:G78)</f>
        <v>0.1351</v>
      </c>
      <c r="H79" s="21"/>
    </row>
    <row r="80" spans="1:8" ht="12.75" customHeight="1" x14ac:dyDescent="0.2">
      <c r="F80" s="15"/>
      <c r="G80" s="16"/>
      <c r="H80" s="17"/>
    </row>
    <row r="81" spans="1:8" ht="12.75" customHeight="1" x14ac:dyDescent="0.2">
      <c r="B81" s="1" t="s">
        <v>411</v>
      </c>
      <c r="C81" s="1"/>
      <c r="F81" s="15"/>
      <c r="G81" s="16"/>
      <c r="H81" s="17"/>
    </row>
    <row r="82" spans="1:8" ht="12.75" customHeight="1" x14ac:dyDescent="0.2">
      <c r="A82">
        <v>64</v>
      </c>
      <c r="B82" t="s">
        <v>412</v>
      </c>
      <c r="C82" t="s">
        <v>413</v>
      </c>
      <c r="D82" t="s">
        <v>398</v>
      </c>
      <c r="E82" s="29">
        <v>10000</v>
      </c>
      <c r="F82" s="15">
        <v>9.9041999999999994</v>
      </c>
      <c r="G82" s="16">
        <v>6.8000000000000005E-3</v>
      </c>
      <c r="H82" s="17">
        <v>41411</v>
      </c>
    </row>
    <row r="83" spans="1:8" ht="12.75" customHeight="1" x14ac:dyDescent="0.2">
      <c r="B83" s="18" t="s">
        <v>182</v>
      </c>
      <c r="C83" s="18"/>
      <c r="D83" s="18"/>
      <c r="E83" s="18"/>
      <c r="F83" s="19">
        <f>SUM(F82:F82)</f>
        <v>9.9041999999999994</v>
      </c>
      <c r="G83" s="20">
        <f>SUM(G82:G82)</f>
        <v>6.8000000000000005E-3</v>
      </c>
      <c r="H83" s="21"/>
    </row>
    <row r="84" spans="1:8" ht="12.75" customHeight="1" x14ac:dyDescent="0.2">
      <c r="F84" s="15"/>
      <c r="G84" s="16"/>
      <c r="H84" s="17"/>
    </row>
    <row r="85" spans="1:8" ht="12.75" customHeight="1" x14ac:dyDescent="0.2">
      <c r="B85" s="1" t="s">
        <v>184</v>
      </c>
      <c r="C85" s="1"/>
      <c r="F85" s="15"/>
      <c r="G85" s="16"/>
      <c r="H85" s="17"/>
    </row>
    <row r="86" spans="1:8" ht="12.75" customHeight="1" x14ac:dyDescent="0.2">
      <c r="B86" s="1" t="s">
        <v>540</v>
      </c>
      <c r="C86" s="1"/>
      <c r="F86" s="15"/>
      <c r="G86" s="16"/>
      <c r="H86" s="17"/>
    </row>
    <row r="87" spans="1:8" ht="12.75" customHeight="1" x14ac:dyDescent="0.2">
      <c r="A87">
        <v>65</v>
      </c>
      <c r="B87" s="2" t="s">
        <v>552</v>
      </c>
      <c r="C87" t="s">
        <v>388</v>
      </c>
      <c r="D87" t="s">
        <v>98</v>
      </c>
      <c r="E87">
        <v>12</v>
      </c>
      <c r="F87" s="15">
        <v>130.66728000000001</v>
      </c>
      <c r="G87" s="16">
        <v>8.9200000000000002E-2</v>
      </c>
      <c r="H87" s="17">
        <v>42185</v>
      </c>
    </row>
    <row r="88" spans="1:8" ht="12.75" customHeight="1" x14ac:dyDescent="0.2">
      <c r="B88" s="18" t="s">
        <v>182</v>
      </c>
      <c r="C88" s="18"/>
      <c r="D88" s="18"/>
      <c r="E88" s="18"/>
      <c r="F88" s="19">
        <f>SUM(F87:F87)</f>
        <v>130.66728000000001</v>
      </c>
      <c r="G88" s="20">
        <f>SUM(G87:G87)</f>
        <v>8.9200000000000002E-2</v>
      </c>
      <c r="H88" s="21"/>
    </row>
    <row r="89" spans="1:8" ht="12.75" customHeight="1" x14ac:dyDescent="0.2">
      <c r="F89" s="15"/>
      <c r="G89" s="16"/>
      <c r="H89" s="17"/>
    </row>
    <row r="90" spans="1:8" ht="12.75" customHeight="1" x14ac:dyDescent="0.2">
      <c r="B90" s="1" t="s">
        <v>425</v>
      </c>
      <c r="C90" s="1"/>
      <c r="F90" s="15">
        <v>34.2826308</v>
      </c>
      <c r="G90" s="16">
        <v>2.3390221202229694E-2</v>
      </c>
      <c r="H90" s="17"/>
    </row>
    <row r="91" spans="1:8" ht="12.75" customHeight="1" x14ac:dyDescent="0.2">
      <c r="B91" s="18" t="s">
        <v>182</v>
      </c>
      <c r="C91" s="18"/>
      <c r="D91" s="18"/>
      <c r="E91" s="18"/>
      <c r="F91" s="19">
        <f>SUM(F90:F90)</f>
        <v>34.2826308</v>
      </c>
      <c r="G91" s="20">
        <f>SUM(G90:G90)</f>
        <v>2.3390221202229694E-2</v>
      </c>
      <c r="H91" s="21"/>
    </row>
    <row r="92" spans="1:8" ht="12.75" customHeight="1" x14ac:dyDescent="0.2">
      <c r="F92" s="15"/>
      <c r="G92" s="16"/>
      <c r="H92" s="17"/>
    </row>
    <row r="93" spans="1:8" ht="12.75" customHeight="1" x14ac:dyDescent="0.2">
      <c r="B93" s="1" t="s">
        <v>187</v>
      </c>
      <c r="C93" s="1"/>
      <c r="F93" s="15"/>
      <c r="G93" s="16"/>
      <c r="H93" s="17"/>
    </row>
    <row r="94" spans="1:8" ht="12.75" customHeight="1" x14ac:dyDescent="0.2">
      <c r="B94" s="1" t="s">
        <v>188</v>
      </c>
      <c r="C94" s="1"/>
      <c r="F94" s="15">
        <v>-13.85017480000014</v>
      </c>
      <c r="G94" s="16">
        <v>-9.5999999999999992E-3</v>
      </c>
      <c r="H94" s="17"/>
    </row>
    <row r="95" spans="1:8" ht="12.75" customHeight="1" x14ac:dyDescent="0.2">
      <c r="B95" s="18" t="s">
        <v>182</v>
      </c>
      <c r="C95" s="18"/>
      <c r="D95" s="18"/>
      <c r="E95" s="18"/>
      <c r="F95" s="19">
        <f>SUM(F94:F94)</f>
        <v>-13.85017480000014</v>
      </c>
      <c r="G95" s="20">
        <f>SUM(G94:G94)</f>
        <v>-9.5999999999999992E-3</v>
      </c>
      <c r="H95" s="21"/>
    </row>
    <row r="96" spans="1:8" ht="12.75" customHeight="1" x14ac:dyDescent="0.2">
      <c r="B96" s="22" t="s">
        <v>189</v>
      </c>
      <c r="C96" s="22"/>
      <c r="D96" s="22"/>
      <c r="E96" s="22"/>
      <c r="F96" s="23">
        <f>SUM(F70,F75,F79,F83,F88,F91,F95)</f>
        <v>1465.6821970000001</v>
      </c>
      <c r="G96" s="32">
        <f>SUM(G70,G75,G79,G83,G88,G91,G95)</f>
        <v>0.99999022120222958</v>
      </c>
      <c r="H96" s="25"/>
    </row>
    <row r="97" spans="2:6" ht="12.75" customHeight="1" x14ac:dyDescent="0.2"/>
    <row r="98" spans="2:6" ht="12.75" customHeight="1" x14ac:dyDescent="0.2">
      <c r="B98" s="1" t="s">
        <v>544</v>
      </c>
      <c r="C98" s="1"/>
    </row>
    <row r="99" spans="2:6" ht="12.75" customHeight="1" x14ac:dyDescent="0.2">
      <c r="B99" s="1" t="s">
        <v>541</v>
      </c>
      <c r="C99" s="1"/>
      <c r="F99" s="15"/>
    </row>
    <row r="100" spans="2:6" ht="12.75" customHeight="1" x14ac:dyDescent="0.2">
      <c r="B100" s="1"/>
      <c r="C100" s="1"/>
    </row>
    <row r="101" spans="2:6" ht="12.75" customHeight="1" x14ac:dyDescent="0.2">
      <c r="B101" s="1"/>
      <c r="C101" s="1"/>
    </row>
    <row r="102" spans="2:6" ht="12.75" customHeight="1" x14ac:dyDescent="0.2">
      <c r="B102" s="1"/>
      <c r="C102" s="1"/>
    </row>
    <row r="103" spans="2:6" ht="12.75" customHeight="1" x14ac:dyDescent="0.2"/>
    <row r="104" spans="2:6" ht="12.75" customHeight="1" x14ac:dyDescent="0.2"/>
    <row r="105" spans="2:6" ht="12.75" customHeight="1" x14ac:dyDescent="0.2"/>
    <row r="106" spans="2:6" ht="12.75" customHeight="1" x14ac:dyDescent="0.2"/>
    <row r="107" spans="2:6" ht="12.75" customHeight="1" x14ac:dyDescent="0.2"/>
    <row r="108" spans="2:6" ht="12.75" customHeight="1" x14ac:dyDescent="0.2"/>
    <row r="109" spans="2:6" ht="12.75" customHeight="1" x14ac:dyDescent="0.2"/>
    <row r="110" spans="2:6" ht="12.75" customHeight="1" x14ac:dyDescent="0.2"/>
    <row r="111" spans="2:6" ht="12.75" customHeight="1" x14ac:dyDescent="0.2"/>
    <row r="112" spans="2:6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/>
  </sheetViews>
  <sheetFormatPr defaultColWidth="9.140625" defaultRowHeight="12.75" x14ac:dyDescent="0.2"/>
  <cols>
    <col min="1" max="1" width="7.5703125" customWidth="1"/>
    <col min="2" max="2" width="46.85546875" customWidth="1"/>
    <col min="3" max="3" width="16.85546875" customWidth="1"/>
    <col min="4" max="4" width="22.425781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41" t="s">
        <v>191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12</v>
      </c>
      <c r="C9" t="s">
        <v>14</v>
      </c>
      <c r="D9" t="s">
        <v>13</v>
      </c>
      <c r="E9" s="29">
        <v>65309</v>
      </c>
      <c r="F9" s="15">
        <v>202.09870100000001</v>
      </c>
      <c r="G9" s="16">
        <v>9.2499999999999999E-2</v>
      </c>
      <c r="H9" s="17"/>
    </row>
    <row r="10" spans="1:8" ht="12.75" customHeight="1" x14ac:dyDescent="0.2">
      <c r="A10">
        <v>2</v>
      </c>
      <c r="B10" t="s">
        <v>27</v>
      </c>
      <c r="C10" t="s">
        <v>28</v>
      </c>
      <c r="D10" t="s">
        <v>22</v>
      </c>
      <c r="E10" s="29">
        <v>5760</v>
      </c>
      <c r="F10" s="15">
        <v>166.42655999999999</v>
      </c>
      <c r="G10" s="16">
        <v>7.6200000000000004E-2</v>
      </c>
      <c r="H10" s="17"/>
    </row>
    <row r="11" spans="1:8" ht="12.75" customHeight="1" x14ac:dyDescent="0.2">
      <c r="A11">
        <v>3</v>
      </c>
      <c r="B11" t="s">
        <v>41</v>
      </c>
      <c r="C11" t="s">
        <v>43</v>
      </c>
      <c r="D11" t="s">
        <v>39</v>
      </c>
      <c r="E11" s="29">
        <v>18415</v>
      </c>
      <c r="F11" s="15">
        <v>152.15393800000001</v>
      </c>
      <c r="G11" s="16">
        <v>6.9599999999999995E-2</v>
      </c>
      <c r="H11" s="17"/>
    </row>
    <row r="12" spans="1:8" ht="12.75" customHeight="1" x14ac:dyDescent="0.2">
      <c r="A12">
        <v>4</v>
      </c>
      <c r="B12" t="s">
        <v>18</v>
      </c>
      <c r="C12" t="s">
        <v>20</v>
      </c>
      <c r="D12" t="s">
        <v>19</v>
      </c>
      <c r="E12" s="29">
        <v>19634</v>
      </c>
      <c r="F12" s="15">
        <v>151.75118599999999</v>
      </c>
      <c r="G12" s="16">
        <v>6.9400000000000003E-2</v>
      </c>
      <c r="H12" s="17"/>
    </row>
    <row r="13" spans="1:8" ht="12.75" customHeight="1" x14ac:dyDescent="0.2">
      <c r="A13">
        <v>5</v>
      </c>
      <c r="B13" t="s">
        <v>15</v>
      </c>
      <c r="C13" t="s">
        <v>17</v>
      </c>
      <c r="D13" t="s">
        <v>16</v>
      </c>
      <c r="E13" s="29">
        <v>13773</v>
      </c>
      <c r="F13" s="15">
        <v>143.95539600000001</v>
      </c>
      <c r="G13" s="16">
        <v>6.59E-2</v>
      </c>
      <c r="H13" s="17"/>
    </row>
    <row r="14" spans="1:8" ht="12.75" customHeight="1" x14ac:dyDescent="0.2">
      <c r="A14">
        <v>6</v>
      </c>
      <c r="B14" t="s">
        <v>24</v>
      </c>
      <c r="C14" t="s">
        <v>26</v>
      </c>
      <c r="D14" t="s">
        <v>16</v>
      </c>
      <c r="E14" s="29">
        <v>21855</v>
      </c>
      <c r="F14" s="15">
        <v>136.670243</v>
      </c>
      <c r="G14" s="16">
        <v>6.25E-2</v>
      </c>
      <c r="H14" s="17"/>
    </row>
    <row r="15" spans="1:8" ht="12.75" customHeight="1" x14ac:dyDescent="0.2">
      <c r="A15">
        <v>7</v>
      </c>
      <c r="B15" t="s">
        <v>192</v>
      </c>
      <c r="C15" t="s">
        <v>193</v>
      </c>
      <c r="D15" t="s">
        <v>22</v>
      </c>
      <c r="E15" s="29">
        <v>6084</v>
      </c>
      <c r="F15" s="15">
        <v>95.868629999999996</v>
      </c>
      <c r="G15" s="16">
        <v>4.3899999999999995E-2</v>
      </c>
      <c r="H15" s="17"/>
    </row>
    <row r="16" spans="1:8" ht="12.75" customHeight="1" x14ac:dyDescent="0.2">
      <c r="A16">
        <v>8</v>
      </c>
      <c r="B16" t="s">
        <v>132</v>
      </c>
      <c r="C16" t="s">
        <v>133</v>
      </c>
      <c r="D16" t="s">
        <v>86</v>
      </c>
      <c r="E16" s="29">
        <v>6469</v>
      </c>
      <c r="F16" s="15">
        <v>88.379478000000006</v>
      </c>
      <c r="G16" s="16">
        <v>4.0399999999999998E-2</v>
      </c>
      <c r="H16" s="17"/>
    </row>
    <row r="17" spans="1:8" ht="12.75" customHeight="1" x14ac:dyDescent="0.2">
      <c r="A17">
        <v>9</v>
      </c>
      <c r="B17" t="s">
        <v>194</v>
      </c>
      <c r="C17" t="s">
        <v>195</v>
      </c>
      <c r="D17" t="s">
        <v>56</v>
      </c>
      <c r="E17" s="29">
        <v>21168</v>
      </c>
      <c r="F17" s="15">
        <v>65.917152000000002</v>
      </c>
      <c r="G17" s="16">
        <v>3.0200000000000001E-2</v>
      </c>
      <c r="H17" s="17"/>
    </row>
    <row r="18" spans="1:8" ht="12.75" customHeight="1" x14ac:dyDescent="0.2">
      <c r="A18">
        <v>10</v>
      </c>
      <c r="B18" t="s">
        <v>35</v>
      </c>
      <c r="C18" t="s">
        <v>37</v>
      </c>
      <c r="D18" t="s">
        <v>16</v>
      </c>
      <c r="E18" s="29">
        <v>3085</v>
      </c>
      <c r="F18" s="15">
        <v>63.944338000000002</v>
      </c>
      <c r="G18" s="16">
        <v>2.9300000000000003E-2</v>
      </c>
      <c r="H18" s="17"/>
    </row>
    <row r="19" spans="1:8" ht="12.75" customHeight="1" x14ac:dyDescent="0.2">
      <c r="A19">
        <v>11</v>
      </c>
      <c r="B19" t="s">
        <v>196</v>
      </c>
      <c r="C19" t="s">
        <v>197</v>
      </c>
      <c r="D19" t="s">
        <v>13</v>
      </c>
      <c r="E19" s="29">
        <v>12254</v>
      </c>
      <c r="F19" s="15">
        <v>57.220053</v>
      </c>
      <c r="G19" s="16">
        <v>2.6200000000000001E-2</v>
      </c>
      <c r="H19" s="17"/>
    </row>
    <row r="20" spans="1:8" ht="12.75" customHeight="1" x14ac:dyDescent="0.2">
      <c r="A20">
        <v>12</v>
      </c>
      <c r="B20" t="s">
        <v>91</v>
      </c>
      <c r="C20" t="s">
        <v>93</v>
      </c>
      <c r="D20" t="s">
        <v>33</v>
      </c>
      <c r="E20" s="29">
        <v>21122</v>
      </c>
      <c r="F20" s="15">
        <v>56.849862999999999</v>
      </c>
      <c r="G20" s="16">
        <v>2.6000000000000002E-2</v>
      </c>
      <c r="H20" s="17"/>
    </row>
    <row r="21" spans="1:8" ht="12.75" customHeight="1" x14ac:dyDescent="0.2">
      <c r="A21">
        <v>13</v>
      </c>
      <c r="B21" t="s">
        <v>120</v>
      </c>
      <c r="C21" t="s">
        <v>121</v>
      </c>
      <c r="D21" t="s">
        <v>16</v>
      </c>
      <c r="E21" s="29">
        <v>3762</v>
      </c>
      <c r="F21" s="15">
        <v>48.932333999999997</v>
      </c>
      <c r="G21" s="16">
        <v>2.2400000000000003E-2</v>
      </c>
      <c r="H21" s="17"/>
    </row>
    <row r="22" spans="1:8" ht="12.75" customHeight="1" x14ac:dyDescent="0.2">
      <c r="A22">
        <v>14</v>
      </c>
      <c r="B22" t="s">
        <v>198</v>
      </c>
      <c r="C22" t="s">
        <v>199</v>
      </c>
      <c r="D22" t="s">
        <v>33</v>
      </c>
      <c r="E22" s="29">
        <v>5470</v>
      </c>
      <c r="F22" s="15">
        <v>47.113109999999999</v>
      </c>
      <c r="G22" s="16">
        <v>2.1600000000000001E-2</v>
      </c>
      <c r="H22" s="17"/>
    </row>
    <row r="23" spans="1:8" ht="12.75" customHeight="1" x14ac:dyDescent="0.2">
      <c r="A23">
        <v>15</v>
      </c>
      <c r="B23" t="s">
        <v>200</v>
      </c>
      <c r="C23" t="s">
        <v>201</v>
      </c>
      <c r="D23" t="s">
        <v>77</v>
      </c>
      <c r="E23" s="29">
        <v>14277</v>
      </c>
      <c r="F23" s="15">
        <v>41.653148000000002</v>
      </c>
      <c r="G23" s="16">
        <v>1.9099999999999999E-2</v>
      </c>
      <c r="H23" s="17"/>
    </row>
    <row r="24" spans="1:8" ht="12.75" customHeight="1" x14ac:dyDescent="0.2">
      <c r="A24">
        <v>16</v>
      </c>
      <c r="B24" t="s">
        <v>202</v>
      </c>
      <c r="C24" t="s">
        <v>203</v>
      </c>
      <c r="D24" t="s">
        <v>25</v>
      </c>
      <c r="E24" s="29">
        <v>4500</v>
      </c>
      <c r="F24" s="15">
        <v>36.85275</v>
      </c>
      <c r="G24" s="16">
        <v>1.6899999999999998E-2</v>
      </c>
      <c r="H24" s="17"/>
    </row>
    <row r="25" spans="1:8" ht="12.75" customHeight="1" x14ac:dyDescent="0.2">
      <c r="A25">
        <v>17</v>
      </c>
      <c r="B25" t="s">
        <v>204</v>
      </c>
      <c r="C25" t="s">
        <v>206</v>
      </c>
      <c r="D25" t="s">
        <v>51</v>
      </c>
      <c r="E25" s="29">
        <v>24551</v>
      </c>
      <c r="F25" s="15">
        <v>34.850144999999998</v>
      </c>
      <c r="G25" s="16">
        <v>1.5900000000000001E-2</v>
      </c>
      <c r="H25" s="17"/>
    </row>
    <row r="26" spans="1:8" ht="12.75" customHeight="1" x14ac:dyDescent="0.2">
      <c r="A26">
        <v>18</v>
      </c>
      <c r="B26" t="s">
        <v>207</v>
      </c>
      <c r="C26" t="s">
        <v>209</v>
      </c>
      <c r="D26" t="s">
        <v>16</v>
      </c>
      <c r="E26" s="29">
        <v>4509</v>
      </c>
      <c r="F26" s="15">
        <v>29.443770000000001</v>
      </c>
      <c r="G26" s="16">
        <v>1.3500000000000002E-2</v>
      </c>
      <c r="H26" s="17"/>
    </row>
    <row r="27" spans="1:8" ht="12.75" customHeight="1" x14ac:dyDescent="0.2">
      <c r="A27">
        <v>19</v>
      </c>
      <c r="B27" t="s">
        <v>210</v>
      </c>
      <c r="C27" t="s">
        <v>211</v>
      </c>
      <c r="D27" t="s">
        <v>33</v>
      </c>
      <c r="E27" s="29">
        <v>1604</v>
      </c>
      <c r="F27" s="15">
        <v>28.864782000000002</v>
      </c>
      <c r="G27" s="16">
        <v>1.32E-2</v>
      </c>
      <c r="H27" s="17"/>
    </row>
    <row r="28" spans="1:8" ht="12.75" customHeight="1" x14ac:dyDescent="0.2">
      <c r="A28">
        <v>20</v>
      </c>
      <c r="B28" t="s">
        <v>212</v>
      </c>
      <c r="C28" t="s">
        <v>213</v>
      </c>
      <c r="D28" t="s">
        <v>25</v>
      </c>
      <c r="E28" s="29">
        <v>1517</v>
      </c>
      <c r="F28" s="15">
        <v>26.797805</v>
      </c>
      <c r="G28" s="16">
        <v>1.23E-2</v>
      </c>
      <c r="H28" s="17"/>
    </row>
    <row r="29" spans="1:8" ht="12.75" customHeight="1" x14ac:dyDescent="0.2">
      <c r="A29">
        <v>21</v>
      </c>
      <c r="B29" t="s">
        <v>214</v>
      </c>
      <c r="C29" t="s">
        <v>215</v>
      </c>
      <c r="D29" t="s">
        <v>13</v>
      </c>
      <c r="E29" s="29">
        <v>540</v>
      </c>
      <c r="F29" s="15">
        <v>26.553149999999999</v>
      </c>
      <c r="G29" s="16">
        <v>1.2199999999999999E-2</v>
      </c>
      <c r="H29" s="17"/>
    </row>
    <row r="30" spans="1:8" ht="12.75" customHeight="1" x14ac:dyDescent="0.2">
      <c r="A30">
        <v>22</v>
      </c>
      <c r="B30" t="s">
        <v>216</v>
      </c>
      <c r="C30" t="s">
        <v>217</v>
      </c>
      <c r="D30" t="s">
        <v>22</v>
      </c>
      <c r="E30" s="29">
        <v>6022</v>
      </c>
      <c r="F30" s="15">
        <v>26.325172999999999</v>
      </c>
      <c r="G30" s="16">
        <v>1.2E-2</v>
      </c>
      <c r="H30" s="17"/>
    </row>
    <row r="31" spans="1:8" ht="12.75" customHeight="1" x14ac:dyDescent="0.2">
      <c r="A31">
        <v>23</v>
      </c>
      <c r="B31" t="s">
        <v>21</v>
      </c>
      <c r="C31" t="s">
        <v>23</v>
      </c>
      <c r="D31" t="s">
        <v>22</v>
      </c>
      <c r="E31" s="29">
        <v>3151</v>
      </c>
      <c r="F31" s="15">
        <v>25.050450000000001</v>
      </c>
      <c r="G31" s="16">
        <v>1.15E-2</v>
      </c>
      <c r="H31" s="17"/>
    </row>
    <row r="32" spans="1:8" ht="12.75" customHeight="1" x14ac:dyDescent="0.2">
      <c r="A32">
        <v>24</v>
      </c>
      <c r="B32" t="s">
        <v>218</v>
      </c>
      <c r="C32" t="s">
        <v>219</v>
      </c>
      <c r="D32" t="s">
        <v>89</v>
      </c>
      <c r="E32" s="29">
        <v>7975</v>
      </c>
      <c r="F32" s="15">
        <v>24.949788000000002</v>
      </c>
      <c r="G32" s="16">
        <v>1.1399999999999999E-2</v>
      </c>
      <c r="H32" s="17"/>
    </row>
    <row r="33" spans="1:8" ht="12.75" customHeight="1" x14ac:dyDescent="0.2">
      <c r="A33">
        <v>25</v>
      </c>
      <c r="B33" t="s">
        <v>220</v>
      </c>
      <c r="C33" t="s">
        <v>221</v>
      </c>
      <c r="D33" t="s">
        <v>59</v>
      </c>
      <c r="E33" s="29">
        <v>7549</v>
      </c>
      <c r="F33" s="15">
        <v>23.333959</v>
      </c>
      <c r="G33" s="16">
        <v>1.0700000000000001E-2</v>
      </c>
      <c r="H33" s="17"/>
    </row>
    <row r="34" spans="1:8" ht="12.75" customHeight="1" x14ac:dyDescent="0.2">
      <c r="A34">
        <v>26</v>
      </c>
      <c r="B34" t="s">
        <v>222</v>
      </c>
      <c r="C34" t="s">
        <v>223</v>
      </c>
      <c r="D34" t="s">
        <v>25</v>
      </c>
      <c r="E34" s="29">
        <v>6076</v>
      </c>
      <c r="F34" s="15">
        <v>23.073609999999999</v>
      </c>
      <c r="G34" s="16">
        <v>1.06E-2</v>
      </c>
      <c r="H34" s="17"/>
    </row>
    <row r="35" spans="1:8" ht="12.75" customHeight="1" x14ac:dyDescent="0.2">
      <c r="A35">
        <v>27</v>
      </c>
      <c r="B35" t="s">
        <v>224</v>
      </c>
      <c r="C35" t="s">
        <v>225</v>
      </c>
      <c r="D35" t="s">
        <v>46</v>
      </c>
      <c r="E35" s="29">
        <v>1218</v>
      </c>
      <c r="F35" s="15">
        <v>22.763811</v>
      </c>
      <c r="G35" s="16">
        <v>1.04E-2</v>
      </c>
      <c r="H35" s="17"/>
    </row>
    <row r="36" spans="1:8" ht="12.75" customHeight="1" x14ac:dyDescent="0.2">
      <c r="A36">
        <v>28</v>
      </c>
      <c r="B36" t="s">
        <v>226</v>
      </c>
      <c r="C36" t="s">
        <v>227</v>
      </c>
      <c r="D36" t="s">
        <v>46</v>
      </c>
      <c r="E36" s="29">
        <v>761</v>
      </c>
      <c r="F36" s="15">
        <v>21.409213000000001</v>
      </c>
      <c r="G36" s="16">
        <v>9.7999999999999997E-3</v>
      </c>
      <c r="H36" s="17"/>
    </row>
    <row r="37" spans="1:8" ht="12.75" customHeight="1" x14ac:dyDescent="0.2">
      <c r="A37">
        <v>29</v>
      </c>
      <c r="B37" t="s">
        <v>64</v>
      </c>
      <c r="C37" t="s">
        <v>66</v>
      </c>
      <c r="D37" t="s">
        <v>39</v>
      </c>
      <c r="E37" s="29">
        <v>14693</v>
      </c>
      <c r="F37" s="15">
        <v>21.099148</v>
      </c>
      <c r="G37" s="16">
        <v>9.7000000000000003E-3</v>
      </c>
      <c r="H37" s="17"/>
    </row>
    <row r="38" spans="1:8" ht="12.75" customHeight="1" x14ac:dyDescent="0.2">
      <c r="A38">
        <v>30</v>
      </c>
      <c r="B38" t="s">
        <v>58</v>
      </c>
      <c r="C38" t="s">
        <v>60</v>
      </c>
      <c r="D38" t="s">
        <v>33</v>
      </c>
      <c r="E38" s="29">
        <v>1578</v>
      </c>
      <c r="F38" s="15">
        <v>20.217336</v>
      </c>
      <c r="G38" s="16">
        <v>9.300000000000001E-3</v>
      </c>
      <c r="H38" s="17"/>
    </row>
    <row r="39" spans="1:8" ht="12.75" customHeight="1" x14ac:dyDescent="0.2">
      <c r="A39">
        <v>31</v>
      </c>
      <c r="B39" t="s">
        <v>134</v>
      </c>
      <c r="C39" t="s">
        <v>135</v>
      </c>
      <c r="D39" t="s">
        <v>56</v>
      </c>
      <c r="E39" s="29">
        <v>7081</v>
      </c>
      <c r="F39" s="15">
        <v>19.292185</v>
      </c>
      <c r="G39" s="16">
        <v>8.8000000000000005E-3</v>
      </c>
      <c r="H39" s="17"/>
    </row>
    <row r="40" spans="1:8" ht="12.75" customHeight="1" x14ac:dyDescent="0.2">
      <c r="A40">
        <v>32</v>
      </c>
      <c r="B40" t="s">
        <v>228</v>
      </c>
      <c r="C40" t="s">
        <v>229</v>
      </c>
      <c r="D40" t="s">
        <v>51</v>
      </c>
      <c r="E40" s="29">
        <v>19428</v>
      </c>
      <c r="F40" s="15">
        <v>18.74802</v>
      </c>
      <c r="G40" s="16">
        <v>8.6E-3</v>
      </c>
      <c r="H40" s="17"/>
    </row>
    <row r="41" spans="1:8" ht="12.75" customHeight="1" x14ac:dyDescent="0.2">
      <c r="A41">
        <v>33</v>
      </c>
      <c r="B41" t="s">
        <v>38</v>
      </c>
      <c r="C41" t="s">
        <v>40</v>
      </c>
      <c r="D41" t="s">
        <v>25</v>
      </c>
      <c r="E41" s="29">
        <v>2843</v>
      </c>
      <c r="F41" s="15">
        <v>17.869676999999999</v>
      </c>
      <c r="G41" s="16">
        <v>8.199999999999999E-3</v>
      </c>
      <c r="H41" s="17"/>
    </row>
    <row r="42" spans="1:8" ht="12.75" customHeight="1" x14ac:dyDescent="0.2">
      <c r="A42">
        <v>34</v>
      </c>
      <c r="B42" t="s">
        <v>230</v>
      </c>
      <c r="C42" t="s">
        <v>231</v>
      </c>
      <c r="D42" t="s">
        <v>51</v>
      </c>
      <c r="E42" s="29">
        <v>16827</v>
      </c>
      <c r="F42" s="15">
        <v>17.802966000000001</v>
      </c>
      <c r="G42" s="16">
        <v>8.1000000000000013E-3</v>
      </c>
      <c r="H42" s="17"/>
    </row>
    <row r="43" spans="1:8" ht="12.75" customHeight="1" x14ac:dyDescent="0.2">
      <c r="A43">
        <v>35</v>
      </c>
      <c r="B43" t="s">
        <v>232</v>
      </c>
      <c r="C43" t="s">
        <v>233</v>
      </c>
      <c r="D43" t="s">
        <v>33</v>
      </c>
      <c r="E43" s="29">
        <v>1136</v>
      </c>
      <c r="F43" s="15">
        <v>17.517119999999998</v>
      </c>
      <c r="G43" s="16">
        <v>8.0000000000000002E-3</v>
      </c>
      <c r="H43" s="17"/>
    </row>
    <row r="44" spans="1:8" ht="12.75" customHeight="1" x14ac:dyDescent="0.2">
      <c r="A44">
        <v>36</v>
      </c>
      <c r="B44" t="s">
        <v>234</v>
      </c>
      <c r="C44" t="s">
        <v>235</v>
      </c>
      <c r="D44" t="s">
        <v>208</v>
      </c>
      <c r="E44" s="29">
        <v>5374</v>
      </c>
      <c r="F44" s="15">
        <v>17.102754999999998</v>
      </c>
      <c r="G44" s="16">
        <v>7.8000000000000005E-3</v>
      </c>
      <c r="H44" s="17"/>
    </row>
    <row r="45" spans="1:8" ht="12.75" customHeight="1" x14ac:dyDescent="0.2">
      <c r="A45">
        <v>37</v>
      </c>
      <c r="B45" t="s">
        <v>236</v>
      </c>
      <c r="C45" t="s">
        <v>237</v>
      </c>
      <c r="D45" t="s">
        <v>205</v>
      </c>
      <c r="E45" s="29">
        <v>9390</v>
      </c>
      <c r="F45" s="15">
        <v>16.6203</v>
      </c>
      <c r="G45" s="16">
        <v>7.6E-3</v>
      </c>
      <c r="H45" s="17"/>
    </row>
    <row r="46" spans="1:8" ht="12.75" customHeight="1" x14ac:dyDescent="0.2">
      <c r="A46">
        <v>38</v>
      </c>
      <c r="B46" t="s">
        <v>150</v>
      </c>
      <c r="C46" t="s">
        <v>151</v>
      </c>
      <c r="D46" t="s">
        <v>46</v>
      </c>
      <c r="E46" s="29">
        <v>9132</v>
      </c>
      <c r="F46" s="15">
        <v>15.907944000000001</v>
      </c>
      <c r="G46" s="16">
        <v>7.3000000000000001E-3</v>
      </c>
      <c r="H46" s="17"/>
    </row>
    <row r="47" spans="1:8" ht="12.75" customHeight="1" x14ac:dyDescent="0.2">
      <c r="A47">
        <v>39</v>
      </c>
      <c r="B47" t="s">
        <v>146</v>
      </c>
      <c r="C47" t="s">
        <v>147</v>
      </c>
      <c r="D47" t="s">
        <v>89</v>
      </c>
      <c r="E47" s="29">
        <v>4555</v>
      </c>
      <c r="F47" s="15">
        <v>15.840013000000001</v>
      </c>
      <c r="G47" s="16">
        <v>7.1999999999999998E-3</v>
      </c>
      <c r="H47" s="17"/>
    </row>
    <row r="48" spans="1:8" ht="12.75" customHeight="1" x14ac:dyDescent="0.2">
      <c r="A48">
        <v>40</v>
      </c>
      <c r="B48" t="s">
        <v>238</v>
      </c>
      <c r="C48" t="s">
        <v>239</v>
      </c>
      <c r="D48" t="s">
        <v>71</v>
      </c>
      <c r="E48" s="29">
        <v>15467</v>
      </c>
      <c r="F48" s="15">
        <v>14.167771999999999</v>
      </c>
      <c r="G48" s="16">
        <v>6.5000000000000006E-3</v>
      </c>
      <c r="H48" s="17"/>
    </row>
    <row r="49" spans="1:8" ht="12.75" customHeight="1" x14ac:dyDescent="0.2">
      <c r="A49">
        <v>41</v>
      </c>
      <c r="B49" t="s">
        <v>124</v>
      </c>
      <c r="C49" t="s">
        <v>125</v>
      </c>
      <c r="D49" t="s">
        <v>16</v>
      </c>
      <c r="E49" s="29">
        <v>1999</v>
      </c>
      <c r="F49" s="15">
        <v>13.501246</v>
      </c>
      <c r="G49" s="16">
        <v>6.1999999999999998E-3</v>
      </c>
      <c r="H49" s="17"/>
    </row>
    <row r="50" spans="1:8" ht="12.75" customHeight="1" x14ac:dyDescent="0.2">
      <c r="A50">
        <v>42</v>
      </c>
      <c r="B50" t="s">
        <v>240</v>
      </c>
      <c r="C50" t="s">
        <v>241</v>
      </c>
      <c r="D50" t="s">
        <v>46</v>
      </c>
      <c r="E50" s="29">
        <v>1121</v>
      </c>
      <c r="F50" s="15">
        <v>12.994631999999999</v>
      </c>
      <c r="G50" s="16">
        <v>5.8999999999999999E-3</v>
      </c>
      <c r="H50" s="17"/>
    </row>
    <row r="51" spans="1:8" ht="12.75" customHeight="1" x14ac:dyDescent="0.2">
      <c r="A51">
        <v>43</v>
      </c>
      <c r="B51" t="s">
        <v>79</v>
      </c>
      <c r="C51" t="s">
        <v>81</v>
      </c>
      <c r="D51" t="s">
        <v>19</v>
      </c>
      <c r="E51" s="29">
        <v>3074</v>
      </c>
      <c r="F51" s="15">
        <v>11.610498</v>
      </c>
      <c r="G51" s="16">
        <v>5.3E-3</v>
      </c>
      <c r="H51" s="17"/>
    </row>
    <row r="52" spans="1:8" ht="12.75" customHeight="1" x14ac:dyDescent="0.2">
      <c r="A52">
        <v>44</v>
      </c>
      <c r="B52" t="s">
        <v>242</v>
      </c>
      <c r="C52" t="s">
        <v>243</v>
      </c>
      <c r="D52" t="s">
        <v>16</v>
      </c>
      <c r="E52" s="29">
        <v>1580</v>
      </c>
      <c r="F52" s="15">
        <v>11.34282</v>
      </c>
      <c r="G52" s="16">
        <v>5.1999999999999998E-3</v>
      </c>
      <c r="H52" s="17"/>
    </row>
    <row r="53" spans="1:8" ht="12.75" customHeight="1" x14ac:dyDescent="0.2">
      <c r="A53">
        <v>45</v>
      </c>
      <c r="B53" t="s">
        <v>244</v>
      </c>
      <c r="C53" t="s">
        <v>245</v>
      </c>
      <c r="D53" t="s">
        <v>65</v>
      </c>
      <c r="E53" s="29">
        <v>4375</v>
      </c>
      <c r="F53" s="15">
        <v>10.268125</v>
      </c>
      <c r="G53" s="16">
        <v>4.6999999999999993E-3</v>
      </c>
      <c r="H53" s="17"/>
    </row>
    <row r="54" spans="1:8" ht="12.75" customHeight="1" x14ac:dyDescent="0.2">
      <c r="A54">
        <v>46</v>
      </c>
      <c r="B54" t="s">
        <v>166</v>
      </c>
      <c r="C54" t="s">
        <v>167</v>
      </c>
      <c r="D54" t="s">
        <v>46</v>
      </c>
      <c r="E54" s="29">
        <v>14247</v>
      </c>
      <c r="F54" s="15">
        <v>9.324662</v>
      </c>
      <c r="G54" s="16">
        <v>4.3E-3</v>
      </c>
      <c r="H54" s="17"/>
    </row>
    <row r="55" spans="1:8" ht="12.75" customHeight="1" x14ac:dyDescent="0.2">
      <c r="A55">
        <v>47</v>
      </c>
      <c r="B55" t="s">
        <v>246</v>
      </c>
      <c r="C55" t="s">
        <v>247</v>
      </c>
      <c r="D55" t="s">
        <v>25</v>
      </c>
      <c r="E55" s="29">
        <v>1836</v>
      </c>
      <c r="F55" s="15">
        <v>8.0554500000000004</v>
      </c>
      <c r="G55" s="16">
        <v>3.7000000000000002E-3</v>
      </c>
      <c r="H55" s="17"/>
    </row>
    <row r="56" spans="1:8" ht="12.75" customHeight="1" x14ac:dyDescent="0.2">
      <c r="A56">
        <v>48</v>
      </c>
      <c r="B56" t="s">
        <v>248</v>
      </c>
      <c r="C56" t="s">
        <v>249</v>
      </c>
      <c r="D56" t="s">
        <v>59</v>
      </c>
      <c r="E56" s="29">
        <v>4697</v>
      </c>
      <c r="F56" s="15">
        <v>7.3038350000000003</v>
      </c>
      <c r="G56" s="16">
        <v>3.3E-3</v>
      </c>
      <c r="H56" s="17"/>
    </row>
    <row r="57" spans="1:8" ht="12.75" customHeight="1" x14ac:dyDescent="0.2">
      <c r="A57">
        <v>49</v>
      </c>
      <c r="B57" t="s">
        <v>250</v>
      </c>
      <c r="C57" t="s">
        <v>251</v>
      </c>
      <c r="D57" t="s">
        <v>205</v>
      </c>
      <c r="E57" s="29">
        <v>1017</v>
      </c>
      <c r="F57" s="15">
        <v>5.579771</v>
      </c>
      <c r="G57" s="16">
        <v>2.5999999999999999E-3</v>
      </c>
      <c r="H57" s="17"/>
    </row>
    <row r="58" spans="1:8" ht="12.75" customHeight="1" x14ac:dyDescent="0.2">
      <c r="A58">
        <v>50</v>
      </c>
      <c r="B58" t="s">
        <v>252</v>
      </c>
      <c r="C58" t="s">
        <v>253</v>
      </c>
      <c r="D58" t="s">
        <v>51</v>
      </c>
      <c r="E58" s="29">
        <v>1635</v>
      </c>
      <c r="F58" s="15">
        <v>5.3047579999999996</v>
      </c>
      <c r="G58" s="16">
        <v>2.3999999999999998E-3</v>
      </c>
      <c r="H58" s="17"/>
    </row>
    <row r="59" spans="1:8" ht="12.75" customHeight="1" x14ac:dyDescent="0.2">
      <c r="B59" s="18" t="s">
        <v>182</v>
      </c>
      <c r="C59" s="18"/>
      <c r="D59" s="18"/>
      <c r="E59" s="18"/>
      <c r="F59" s="19">
        <f>SUM(F9:F58)</f>
        <v>2176.6735689999991</v>
      </c>
      <c r="G59" s="20">
        <f>SUM(G9:G58)</f>
        <v>0.99630000000000007</v>
      </c>
      <c r="H59" s="21"/>
    </row>
    <row r="60" spans="1:8" ht="12.75" customHeight="1" x14ac:dyDescent="0.2">
      <c r="F60" s="15"/>
      <c r="G60" s="16"/>
      <c r="H60" s="17"/>
    </row>
    <row r="61" spans="1:8" ht="12.75" customHeight="1" x14ac:dyDescent="0.2">
      <c r="B61" s="1" t="s">
        <v>184</v>
      </c>
      <c r="C61" s="1"/>
      <c r="F61" s="15"/>
      <c r="G61" s="16"/>
      <c r="H61" s="17"/>
    </row>
    <row r="62" spans="1:8" ht="12.75" customHeight="1" x14ac:dyDescent="0.2">
      <c r="B62" s="1" t="s">
        <v>540</v>
      </c>
      <c r="C62" s="1"/>
      <c r="F62" s="15"/>
      <c r="G62" s="16"/>
      <c r="H62" s="17"/>
    </row>
    <row r="63" spans="1:8" ht="12.75" customHeight="1" x14ac:dyDescent="0.2">
      <c r="A63">
        <v>51</v>
      </c>
      <c r="B63" t="s">
        <v>185</v>
      </c>
      <c r="C63" t="s">
        <v>186</v>
      </c>
      <c r="D63" t="s">
        <v>98</v>
      </c>
      <c r="E63" s="29">
        <v>8646</v>
      </c>
      <c r="F63" s="15">
        <v>0.43304999999999999</v>
      </c>
      <c r="G63" s="16">
        <v>2.0000000000000001E-4</v>
      </c>
      <c r="H63" s="17">
        <v>41722</v>
      </c>
    </row>
    <row r="64" spans="1:8" ht="12.75" customHeight="1" x14ac:dyDescent="0.2">
      <c r="B64" s="18" t="s">
        <v>182</v>
      </c>
      <c r="C64" s="18"/>
      <c r="D64" s="18"/>
      <c r="E64" s="18"/>
      <c r="F64" s="19">
        <f>SUM(F63:F63)</f>
        <v>0.43304999999999999</v>
      </c>
      <c r="G64" s="20">
        <f>SUM(G63:G63)</f>
        <v>2.0000000000000001E-4</v>
      </c>
      <c r="H64" s="21"/>
    </row>
    <row r="65" spans="2:8" ht="12.75" customHeight="1" x14ac:dyDescent="0.2">
      <c r="F65" s="15"/>
      <c r="G65" s="16"/>
      <c r="H65" s="17"/>
    </row>
    <row r="66" spans="2:8" ht="12.75" customHeight="1" x14ac:dyDescent="0.2">
      <c r="B66" s="1" t="s">
        <v>425</v>
      </c>
      <c r="F66" s="15">
        <v>5.1614585999999996</v>
      </c>
      <c r="G66" s="16">
        <v>2.3618626937555467E-3</v>
      </c>
      <c r="H66" s="17"/>
    </row>
    <row r="67" spans="2:8" ht="12.75" customHeight="1" x14ac:dyDescent="0.2">
      <c r="B67" s="18" t="s">
        <v>182</v>
      </c>
      <c r="C67" s="18"/>
      <c r="D67" s="18"/>
      <c r="E67" s="18"/>
      <c r="F67" s="19">
        <f>SUM(F66:F66)</f>
        <v>5.1614585999999996</v>
      </c>
      <c r="G67" s="20">
        <f>SUM(G66:G66)</f>
        <v>2.3618626937555467E-3</v>
      </c>
      <c r="H67" s="21"/>
    </row>
    <row r="68" spans="2:8" ht="12.75" customHeight="1" x14ac:dyDescent="0.2">
      <c r="F68" s="15"/>
      <c r="G68" s="16"/>
      <c r="H68" s="17"/>
    </row>
    <row r="69" spans="2:8" ht="12.75" customHeight="1" x14ac:dyDescent="0.2">
      <c r="B69" s="1" t="s">
        <v>187</v>
      </c>
      <c r="C69" s="1"/>
      <c r="F69" s="15"/>
      <c r="G69" s="16"/>
      <c r="H69" s="17"/>
    </row>
    <row r="70" spans="2:8" ht="12.75" customHeight="1" x14ac:dyDescent="0.2">
      <c r="B70" s="1" t="s">
        <v>188</v>
      </c>
      <c r="C70" s="1"/>
      <c r="F70" s="15">
        <v>3.065817400000169</v>
      </c>
      <c r="G70" s="16">
        <v>1.1000000000000001E-3</v>
      </c>
      <c r="H70" s="17"/>
    </row>
    <row r="71" spans="2:8" ht="12.75" customHeight="1" x14ac:dyDescent="0.2">
      <c r="B71" s="18" t="s">
        <v>182</v>
      </c>
      <c r="C71" s="18"/>
      <c r="D71" s="18"/>
      <c r="E71" s="18"/>
      <c r="F71" s="19">
        <f>SUM(F70:F70)</f>
        <v>3.065817400000169</v>
      </c>
      <c r="G71" s="20">
        <f>SUM(G70:G70)</f>
        <v>1.1000000000000001E-3</v>
      </c>
      <c r="H71" s="21"/>
    </row>
    <row r="72" spans="2:8" ht="12.75" customHeight="1" x14ac:dyDescent="0.2">
      <c r="B72" s="22" t="s">
        <v>189</v>
      </c>
      <c r="C72" s="22"/>
      <c r="D72" s="22"/>
      <c r="E72" s="22"/>
      <c r="F72" s="23">
        <f>SUM(F59,F64,F67,F71)</f>
        <v>2185.3338949999993</v>
      </c>
      <c r="G72" s="32">
        <f>SUM(G59,G64,G67,G71)</f>
        <v>0.99996186269375564</v>
      </c>
      <c r="H72" s="25"/>
    </row>
    <row r="73" spans="2:8" ht="12.75" customHeight="1" x14ac:dyDescent="0.2"/>
    <row r="74" spans="2:8" ht="12.75" customHeight="1" x14ac:dyDescent="0.2">
      <c r="B74" s="1" t="s">
        <v>544</v>
      </c>
      <c r="C74" s="1"/>
    </row>
    <row r="75" spans="2:8" ht="12.75" customHeight="1" x14ac:dyDescent="0.2">
      <c r="B75" s="1" t="s">
        <v>541</v>
      </c>
      <c r="C75" s="1"/>
      <c r="F75" s="15"/>
    </row>
    <row r="76" spans="2:8" ht="12.75" customHeight="1" x14ac:dyDescent="0.2">
      <c r="B76" s="1"/>
      <c r="C76" s="1"/>
    </row>
    <row r="77" spans="2:8" ht="12.75" customHeight="1" x14ac:dyDescent="0.2">
      <c r="B77" s="1"/>
      <c r="C77" s="1"/>
    </row>
    <row r="78" spans="2:8" ht="12.75" customHeight="1" x14ac:dyDescent="0.2">
      <c r="B78" s="1"/>
      <c r="C78" s="1"/>
    </row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/>
  </sheetViews>
  <sheetFormatPr defaultColWidth="9.140625" defaultRowHeight="12.75" x14ac:dyDescent="0.2"/>
  <cols>
    <col min="1" max="1" width="7.5703125" customWidth="1"/>
    <col min="2" max="2" width="48.140625" customWidth="1"/>
    <col min="3" max="3" width="16.85546875" customWidth="1"/>
    <col min="4" max="4" width="15.57031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41" t="s">
        <v>501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183</v>
      </c>
      <c r="C7" s="1"/>
      <c r="F7" s="15"/>
      <c r="G7" s="16"/>
      <c r="H7" s="17"/>
    </row>
    <row r="8" spans="1:8" ht="12.75" customHeight="1" x14ac:dyDescent="0.2">
      <c r="B8" s="1" t="s">
        <v>381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120</v>
      </c>
      <c r="C9" t="s">
        <v>502</v>
      </c>
      <c r="D9" t="s">
        <v>379</v>
      </c>
      <c r="E9" s="34">
        <v>5000</v>
      </c>
      <c r="F9" s="15">
        <v>4962.1099999999997</v>
      </c>
      <c r="G9" s="16">
        <v>4.9672846424894439E-2</v>
      </c>
      <c r="H9" s="17">
        <v>41394</v>
      </c>
    </row>
    <row r="10" spans="1:8" ht="12.75" customHeight="1" x14ac:dyDescent="0.2">
      <c r="A10">
        <v>2</v>
      </c>
      <c r="B10" t="s">
        <v>320</v>
      </c>
      <c r="C10" t="s">
        <v>503</v>
      </c>
      <c r="D10" t="s">
        <v>379</v>
      </c>
      <c r="E10" s="34">
        <v>5000</v>
      </c>
      <c r="F10" s="15">
        <v>4951.9399999999996</v>
      </c>
      <c r="G10" s="16">
        <v>4.9571040368974438E-2</v>
      </c>
      <c r="H10" s="17">
        <v>41404</v>
      </c>
    </row>
    <row r="11" spans="1:8" ht="12.75" customHeight="1" x14ac:dyDescent="0.2">
      <c r="A11">
        <v>3</v>
      </c>
      <c r="B11" t="s">
        <v>320</v>
      </c>
      <c r="C11" t="s">
        <v>504</v>
      </c>
      <c r="D11" t="s">
        <v>379</v>
      </c>
      <c r="E11" s="34">
        <v>5000</v>
      </c>
      <c r="F11" s="15">
        <v>4928.6099999999997</v>
      </c>
      <c r="G11" s="16">
        <v>4.9337497076485402E-2</v>
      </c>
      <c r="H11" s="17">
        <v>41423</v>
      </c>
    </row>
    <row r="12" spans="1:8" ht="12.75" customHeight="1" x14ac:dyDescent="0.2">
      <c r="A12">
        <v>4</v>
      </c>
      <c r="B12" t="s">
        <v>382</v>
      </c>
      <c r="C12" t="s">
        <v>383</v>
      </c>
      <c r="D12" t="s">
        <v>379</v>
      </c>
      <c r="E12" s="34">
        <v>4800</v>
      </c>
      <c r="F12" s="15">
        <v>4766.1647999999996</v>
      </c>
      <c r="G12" s="16">
        <v>4.7711351047465232E-2</v>
      </c>
      <c r="H12" s="17">
        <v>41393</v>
      </c>
    </row>
    <row r="13" spans="1:8" ht="12.75" customHeight="1" x14ac:dyDescent="0.2">
      <c r="A13">
        <v>5</v>
      </c>
      <c r="B13" t="s">
        <v>310</v>
      </c>
      <c r="C13" t="s">
        <v>506</v>
      </c>
      <c r="D13" t="s">
        <v>379</v>
      </c>
      <c r="E13" s="34">
        <v>2490</v>
      </c>
      <c r="F13" s="15">
        <v>2459.3057699999999</v>
      </c>
      <c r="G13" s="16">
        <v>2.4618704104718912E-2</v>
      </c>
      <c r="H13" s="17">
        <v>41416</v>
      </c>
    </row>
    <row r="14" spans="1:8" ht="12.75" customHeight="1" x14ac:dyDescent="0.2">
      <c r="A14">
        <v>6</v>
      </c>
      <c r="B14" t="s">
        <v>507</v>
      </c>
      <c r="C14" t="s">
        <v>508</v>
      </c>
      <c r="D14" t="s">
        <v>379</v>
      </c>
      <c r="E14" s="34">
        <v>2450</v>
      </c>
      <c r="F14" s="15">
        <v>2434.6777000000002</v>
      </c>
      <c r="G14" s="16">
        <v>2.4372166575552582E-2</v>
      </c>
      <c r="H14" s="17">
        <v>41389</v>
      </c>
    </row>
    <row r="15" spans="1:8" ht="12.75" customHeight="1" x14ac:dyDescent="0.2">
      <c r="B15" s="18" t="s">
        <v>182</v>
      </c>
      <c r="C15" s="18"/>
      <c r="D15" s="18"/>
      <c r="E15" s="18"/>
      <c r="F15" s="19">
        <f>SUM(F9:F14)</f>
        <v>24502.808269999998</v>
      </c>
      <c r="G15" s="20">
        <f>SUM(G9:G14)</f>
        <v>0.24528360559809101</v>
      </c>
      <c r="H15" s="21"/>
    </row>
    <row r="16" spans="1:8" ht="12.75" customHeight="1" x14ac:dyDescent="0.2">
      <c r="F16" s="15"/>
      <c r="G16" s="16"/>
      <c r="H16" s="17"/>
    </row>
    <row r="17" spans="1:8" ht="12.75" customHeight="1" x14ac:dyDescent="0.2">
      <c r="B17" s="1" t="s">
        <v>384</v>
      </c>
      <c r="C17" s="1"/>
      <c r="F17" s="15"/>
      <c r="G17" s="16"/>
      <c r="H17" s="17"/>
    </row>
    <row r="18" spans="1:8" ht="12.75" customHeight="1" x14ac:dyDescent="0.2">
      <c r="A18">
        <v>7</v>
      </c>
      <c r="B18" t="s">
        <v>404</v>
      </c>
      <c r="C18" t="s">
        <v>405</v>
      </c>
      <c r="D18" t="s">
        <v>379</v>
      </c>
      <c r="E18" s="29">
        <v>1500</v>
      </c>
      <c r="F18" s="15">
        <v>7395.7124999999996</v>
      </c>
      <c r="G18" s="16">
        <v>7.4034249787927331E-2</v>
      </c>
      <c r="H18" s="17">
        <v>41421</v>
      </c>
    </row>
    <row r="19" spans="1:8" ht="12.75" customHeight="1" x14ac:dyDescent="0.2">
      <c r="A19">
        <v>8</v>
      </c>
      <c r="B19" t="s">
        <v>400</v>
      </c>
      <c r="C19" t="s">
        <v>489</v>
      </c>
      <c r="D19" t="s">
        <v>379</v>
      </c>
      <c r="E19" s="29">
        <v>1400</v>
      </c>
      <c r="F19" s="15">
        <v>6929.51</v>
      </c>
      <c r="G19" s="16">
        <v>6.9367363083400066E-2</v>
      </c>
      <c r="H19" s="17">
        <v>41403</v>
      </c>
    </row>
    <row r="20" spans="1:8" ht="12.75" customHeight="1" x14ac:dyDescent="0.2">
      <c r="A20">
        <v>9</v>
      </c>
      <c r="B20" t="s">
        <v>509</v>
      </c>
      <c r="C20" t="s">
        <v>510</v>
      </c>
      <c r="D20" t="s">
        <v>379</v>
      </c>
      <c r="E20" s="29">
        <v>1000</v>
      </c>
      <c r="F20" s="15">
        <v>4958.2299999999996</v>
      </c>
      <c r="G20" s="16">
        <v>4.9634005963048851E-2</v>
      </c>
      <c r="H20" s="17">
        <v>41394</v>
      </c>
    </row>
    <row r="21" spans="1:8" ht="12.75" customHeight="1" x14ac:dyDescent="0.2">
      <c r="A21">
        <v>10</v>
      </c>
      <c r="B21" t="s">
        <v>509</v>
      </c>
      <c r="C21" t="s">
        <v>511</v>
      </c>
      <c r="D21" t="s">
        <v>379</v>
      </c>
      <c r="E21" s="29">
        <v>1000</v>
      </c>
      <c r="F21" s="15">
        <v>4955.7299999999996</v>
      </c>
      <c r="G21" s="16">
        <v>4.9608979892272059E-2</v>
      </c>
      <c r="H21" s="17">
        <v>41396</v>
      </c>
    </row>
    <row r="22" spans="1:8" ht="12.75" customHeight="1" x14ac:dyDescent="0.2">
      <c r="A22">
        <v>11</v>
      </c>
      <c r="B22" t="s">
        <v>512</v>
      </c>
      <c r="C22" t="s">
        <v>513</v>
      </c>
      <c r="D22" t="s">
        <v>379</v>
      </c>
      <c r="E22" s="29">
        <v>1000</v>
      </c>
      <c r="F22" s="15">
        <v>4949.7</v>
      </c>
      <c r="G22" s="16">
        <v>4.9548617009558434E-2</v>
      </c>
      <c r="H22" s="17">
        <v>41400</v>
      </c>
    </row>
    <row r="23" spans="1:8" ht="12.75" customHeight="1" x14ac:dyDescent="0.2">
      <c r="A23">
        <v>12</v>
      </c>
      <c r="B23" t="s">
        <v>514</v>
      </c>
      <c r="C23" t="s">
        <v>515</v>
      </c>
      <c r="D23" t="s">
        <v>379</v>
      </c>
      <c r="E23" s="29">
        <v>1000</v>
      </c>
      <c r="F23" s="15">
        <v>4926.9650000000001</v>
      </c>
      <c r="G23" s="16">
        <v>4.9321029921914276E-2</v>
      </c>
      <c r="H23" s="17">
        <v>41422</v>
      </c>
    </row>
    <row r="24" spans="1:8" ht="12.75" customHeight="1" x14ac:dyDescent="0.2">
      <c r="A24">
        <v>13</v>
      </c>
      <c r="B24" t="s">
        <v>400</v>
      </c>
      <c r="C24" t="s">
        <v>401</v>
      </c>
      <c r="D24" t="s">
        <v>379</v>
      </c>
      <c r="E24" s="29">
        <v>881</v>
      </c>
      <c r="F24" s="15">
        <v>4361.3772849999996</v>
      </c>
      <c r="G24" s="16">
        <v>4.3659254647484248E-2</v>
      </c>
      <c r="H24" s="17">
        <v>41401</v>
      </c>
    </row>
    <row r="25" spans="1:8" ht="12.75" customHeight="1" x14ac:dyDescent="0.2">
      <c r="A25">
        <v>14</v>
      </c>
      <c r="B25" t="s">
        <v>516</v>
      </c>
      <c r="C25" t="s">
        <v>517</v>
      </c>
      <c r="D25" t="s">
        <v>379</v>
      </c>
      <c r="E25" s="29">
        <v>700</v>
      </c>
      <c r="F25" s="15">
        <v>3476.8404999999998</v>
      </c>
      <c r="G25" s="16">
        <v>3.4804662573049205E-2</v>
      </c>
      <c r="H25" s="17">
        <v>41386</v>
      </c>
    </row>
    <row r="26" spans="1:8" ht="12.75" customHeight="1" x14ac:dyDescent="0.2">
      <c r="A26">
        <v>15</v>
      </c>
      <c r="B26" t="s">
        <v>518</v>
      </c>
      <c r="C26" t="s">
        <v>519</v>
      </c>
      <c r="D26" t="s">
        <v>379</v>
      </c>
      <c r="E26" s="29">
        <v>500</v>
      </c>
      <c r="F26" s="15">
        <v>2473.6025</v>
      </c>
      <c r="G26" s="16">
        <v>2.4761820495461596E-2</v>
      </c>
      <c r="H26" s="17">
        <v>41408</v>
      </c>
    </row>
    <row r="27" spans="1:8" ht="12.75" customHeight="1" x14ac:dyDescent="0.2">
      <c r="A27">
        <v>16</v>
      </c>
      <c r="B27" t="s">
        <v>520</v>
      </c>
      <c r="C27" t="s">
        <v>521</v>
      </c>
      <c r="D27" t="s">
        <v>380</v>
      </c>
      <c r="E27" s="29">
        <v>500</v>
      </c>
      <c r="F27" s="15">
        <v>2471.2800000000002</v>
      </c>
      <c r="G27" s="16">
        <v>2.4738571275709959E-2</v>
      </c>
      <c r="H27" s="17">
        <v>41407</v>
      </c>
    </row>
    <row r="28" spans="1:8" ht="12.75" customHeight="1" x14ac:dyDescent="0.2">
      <c r="A28">
        <v>17</v>
      </c>
      <c r="B28" t="s">
        <v>522</v>
      </c>
      <c r="C28" t="s">
        <v>523</v>
      </c>
      <c r="D28" t="s">
        <v>379</v>
      </c>
      <c r="E28" s="29">
        <v>492</v>
      </c>
      <c r="F28" s="15">
        <v>2437.5229800000002</v>
      </c>
      <c r="G28" s="16">
        <v>2.4400649047016502E-2</v>
      </c>
      <c r="H28" s="17">
        <v>41397</v>
      </c>
    </row>
    <row r="29" spans="1:8" ht="12.75" customHeight="1" x14ac:dyDescent="0.2">
      <c r="A29">
        <v>18</v>
      </c>
      <c r="B29" t="s">
        <v>402</v>
      </c>
      <c r="C29" t="s">
        <v>403</v>
      </c>
      <c r="D29" t="s">
        <v>379</v>
      </c>
      <c r="E29" s="29">
        <v>484</v>
      </c>
      <c r="F29" s="15">
        <v>2403.5270599999999</v>
      </c>
      <c r="G29" s="16">
        <v>2.406033532699961E-2</v>
      </c>
      <c r="H29" s="17">
        <v>41390</v>
      </c>
    </row>
    <row r="30" spans="1:8" ht="12.75" customHeight="1" x14ac:dyDescent="0.2">
      <c r="A30">
        <v>19</v>
      </c>
      <c r="B30" t="s">
        <v>122</v>
      </c>
      <c r="C30" t="s">
        <v>416</v>
      </c>
      <c r="D30" t="s">
        <v>379</v>
      </c>
      <c r="E30" s="29">
        <v>390</v>
      </c>
      <c r="F30" s="15">
        <v>1935.4998000000001</v>
      </c>
      <c r="G30" s="16">
        <v>1.9375181993308069E-2</v>
      </c>
      <c r="H30" s="17">
        <v>41393</v>
      </c>
    </row>
    <row r="31" spans="1:8" ht="12.75" customHeight="1" x14ac:dyDescent="0.2">
      <c r="B31" s="18" t="s">
        <v>182</v>
      </c>
      <c r="C31" s="18"/>
      <c r="D31" s="18"/>
      <c r="E31" s="18"/>
      <c r="F31" s="19">
        <f>SUM(F18:F30)</f>
        <v>53675.497625000004</v>
      </c>
      <c r="G31" s="20">
        <f>SUM(G18:G30)</f>
        <v>0.53731472101715028</v>
      </c>
      <c r="H31" s="21"/>
    </row>
    <row r="32" spans="1:8" ht="12.75" customHeight="1" x14ac:dyDescent="0.2">
      <c r="F32" s="15"/>
      <c r="G32" s="16"/>
      <c r="H32" s="17"/>
    </row>
    <row r="33" spans="1:8" ht="12.75" customHeight="1" x14ac:dyDescent="0.2">
      <c r="B33" s="1" t="s">
        <v>411</v>
      </c>
      <c r="C33" s="1"/>
      <c r="F33" s="15"/>
      <c r="G33" s="16"/>
      <c r="H33" s="17"/>
    </row>
    <row r="34" spans="1:8" ht="12.75" customHeight="1" x14ac:dyDescent="0.2">
      <c r="A34">
        <v>20</v>
      </c>
      <c r="B34" t="s">
        <v>412</v>
      </c>
      <c r="C34" t="s">
        <v>413</v>
      </c>
      <c r="D34" t="s">
        <v>398</v>
      </c>
      <c r="E34" s="39">
        <v>1000000</v>
      </c>
      <c r="F34" s="15">
        <v>990.42</v>
      </c>
      <c r="G34" s="16">
        <v>9.9145284075008305E-3</v>
      </c>
      <c r="H34" s="17">
        <v>41411</v>
      </c>
    </row>
    <row r="35" spans="1:8" ht="12.75" customHeight="1" x14ac:dyDescent="0.2">
      <c r="B35" s="18" t="s">
        <v>182</v>
      </c>
      <c r="C35" s="18"/>
      <c r="D35" s="18"/>
      <c r="E35" s="18"/>
      <c r="F35" s="19">
        <f>SUM(F34:F34)</f>
        <v>990.42</v>
      </c>
      <c r="G35" s="20">
        <f>SUM(G34:G34)</f>
        <v>9.9145284075008305E-3</v>
      </c>
      <c r="H35" s="21"/>
    </row>
    <row r="36" spans="1:8" ht="12.75" customHeight="1" x14ac:dyDescent="0.2">
      <c r="F36" s="15"/>
      <c r="G36" s="16"/>
      <c r="H36" s="17"/>
    </row>
    <row r="37" spans="1:8" ht="12.75" customHeight="1" x14ac:dyDescent="0.2">
      <c r="B37" s="1" t="s">
        <v>524</v>
      </c>
      <c r="C37" s="1"/>
      <c r="F37" s="15"/>
      <c r="G37" s="16"/>
      <c r="H37" s="17"/>
    </row>
    <row r="38" spans="1:8" ht="12.75" customHeight="1" x14ac:dyDescent="0.2">
      <c r="A38">
        <v>21</v>
      </c>
      <c r="B38" t="s">
        <v>525</v>
      </c>
      <c r="C38" t="s">
        <v>546</v>
      </c>
      <c r="D38" t="s">
        <v>505</v>
      </c>
      <c r="E38" t="s">
        <v>546</v>
      </c>
      <c r="F38" s="15">
        <v>5000</v>
      </c>
      <c r="G38" s="16">
        <v>5.0052141553587524E-2</v>
      </c>
      <c r="H38" s="17">
        <v>41439</v>
      </c>
    </row>
    <row r="39" spans="1:8" ht="12.75" customHeight="1" x14ac:dyDescent="0.2">
      <c r="A39">
        <v>22</v>
      </c>
      <c r="B39" t="s">
        <v>526</v>
      </c>
      <c r="C39" t="s">
        <v>546</v>
      </c>
      <c r="D39" t="s">
        <v>505</v>
      </c>
      <c r="E39" t="s">
        <v>546</v>
      </c>
      <c r="F39" s="15">
        <v>5000</v>
      </c>
      <c r="G39" s="16">
        <v>5.0052141553587524E-2</v>
      </c>
      <c r="H39" s="17">
        <v>41442</v>
      </c>
    </row>
    <row r="40" spans="1:8" ht="12.75" customHeight="1" x14ac:dyDescent="0.2">
      <c r="A40">
        <v>23</v>
      </c>
      <c r="B40" t="s">
        <v>527</v>
      </c>
      <c r="C40" t="s">
        <v>546</v>
      </c>
      <c r="D40" t="s">
        <v>505</v>
      </c>
      <c r="E40" t="s">
        <v>546</v>
      </c>
      <c r="F40" s="15">
        <v>5000</v>
      </c>
      <c r="G40" s="16">
        <v>5.0052141553587524E-2</v>
      </c>
      <c r="H40" s="17">
        <v>41439</v>
      </c>
    </row>
    <row r="41" spans="1:8" ht="12.75" customHeight="1" x14ac:dyDescent="0.2">
      <c r="A41">
        <v>24</v>
      </c>
      <c r="B41" t="s">
        <v>528</v>
      </c>
      <c r="C41" t="s">
        <v>546</v>
      </c>
      <c r="D41" t="s">
        <v>505</v>
      </c>
      <c r="E41" t="s">
        <v>546</v>
      </c>
      <c r="F41" s="15">
        <v>3000</v>
      </c>
      <c r="G41" s="16">
        <v>3.0031284932152517E-2</v>
      </c>
      <c r="H41" s="17">
        <v>41429</v>
      </c>
    </row>
    <row r="42" spans="1:8" ht="12.75" customHeight="1" x14ac:dyDescent="0.2">
      <c r="B42" s="18" t="s">
        <v>182</v>
      </c>
      <c r="C42" s="18"/>
      <c r="D42" s="18"/>
      <c r="E42" s="18"/>
      <c r="F42" s="19">
        <f>SUM(F38:F41)</f>
        <v>18000</v>
      </c>
      <c r="G42" s="20">
        <f>SUM(G38:G41)</f>
        <v>0.18018770959291508</v>
      </c>
      <c r="H42" s="21"/>
    </row>
    <row r="43" spans="1:8" ht="12.75" customHeight="1" x14ac:dyDescent="0.2">
      <c r="F43" s="15"/>
      <c r="G43" s="16"/>
      <c r="H43" s="17"/>
    </row>
    <row r="44" spans="1:8" ht="12.75" customHeight="1" x14ac:dyDescent="0.2">
      <c r="B44" s="1" t="s">
        <v>425</v>
      </c>
      <c r="C44" s="1"/>
      <c r="F44" s="15">
        <v>117.8323618</v>
      </c>
      <c r="G44" s="16">
        <v>1.1795524104814279E-3</v>
      </c>
      <c r="H44" s="17"/>
    </row>
    <row r="45" spans="1:8" ht="12.75" customHeight="1" x14ac:dyDescent="0.2">
      <c r="B45" s="18" t="s">
        <v>182</v>
      </c>
      <c r="C45" s="18"/>
      <c r="D45" s="18"/>
      <c r="E45" s="18"/>
      <c r="F45" s="19">
        <f>SUM(F44:F44)</f>
        <v>117.8323618</v>
      </c>
      <c r="G45" s="20">
        <f>SUM(G44:G44)</f>
        <v>1.1795524104814279E-3</v>
      </c>
      <c r="H45" s="21"/>
    </row>
    <row r="46" spans="1:8" ht="12.75" customHeight="1" x14ac:dyDescent="0.2">
      <c r="F46" s="15"/>
      <c r="G46" s="16"/>
      <c r="H46" s="17"/>
    </row>
    <row r="47" spans="1:8" ht="12.75" customHeight="1" x14ac:dyDescent="0.2">
      <c r="B47" s="1" t="s">
        <v>187</v>
      </c>
      <c r="C47" s="1"/>
      <c r="F47" s="15"/>
      <c r="G47" s="16"/>
      <c r="H47" s="17"/>
    </row>
    <row r="48" spans="1:8" ht="12.75" customHeight="1" x14ac:dyDescent="0.2">
      <c r="B48" s="1" t="s">
        <v>188</v>
      </c>
      <c r="C48" s="1"/>
      <c r="F48" s="15">
        <v>2609.2672723999854</v>
      </c>
      <c r="G48" s="16">
        <v>2.6119882973861457E-2</v>
      </c>
      <c r="H48" s="17"/>
    </row>
    <row r="49" spans="2:8" ht="12.75" customHeight="1" x14ac:dyDescent="0.2">
      <c r="B49" s="18" t="s">
        <v>182</v>
      </c>
      <c r="C49" s="18"/>
      <c r="D49" s="18"/>
      <c r="E49" s="18"/>
      <c r="F49" s="19">
        <f>SUM(F48:F48)</f>
        <v>2609.2672723999854</v>
      </c>
      <c r="G49" s="20">
        <f>SUM(G48:G48)</f>
        <v>2.6119882973861457E-2</v>
      </c>
      <c r="H49" s="21"/>
    </row>
    <row r="50" spans="2:8" ht="12.75" customHeight="1" x14ac:dyDescent="0.2">
      <c r="B50" s="22" t="s">
        <v>189</v>
      </c>
      <c r="C50" s="22"/>
      <c r="D50" s="22"/>
      <c r="E50" s="22"/>
      <c r="F50" s="23">
        <f>SUM(F15,F31,F35,F42,F45,F49)</f>
        <v>99895.825529199981</v>
      </c>
      <c r="G50" s="32">
        <f>SUM(G15,G31,G35,G42,G45,G49)</f>
        <v>1</v>
      </c>
      <c r="H50" s="25"/>
    </row>
    <row r="51" spans="2:8" ht="12.75" customHeight="1" x14ac:dyDescent="0.2"/>
    <row r="52" spans="2:8" ht="12.75" customHeight="1" x14ac:dyDescent="0.2">
      <c r="B52" s="1" t="s">
        <v>544</v>
      </c>
      <c r="C52" s="1"/>
    </row>
    <row r="53" spans="2:8" ht="12.75" customHeight="1" x14ac:dyDescent="0.2">
      <c r="B53" s="1" t="s">
        <v>541</v>
      </c>
      <c r="C53" s="1"/>
    </row>
    <row r="54" spans="2:8" ht="12.75" customHeight="1" x14ac:dyDescent="0.2">
      <c r="B54" s="1"/>
      <c r="C54" s="1"/>
      <c r="F54" s="39"/>
    </row>
    <row r="55" spans="2:8" ht="12.75" customHeight="1" x14ac:dyDescent="0.2"/>
    <row r="56" spans="2:8" ht="12.75" customHeight="1" x14ac:dyDescent="0.2"/>
    <row r="57" spans="2:8" ht="12.75" customHeight="1" x14ac:dyDescent="0.2"/>
    <row r="58" spans="2:8" ht="12.75" customHeight="1" x14ac:dyDescent="0.2"/>
    <row r="59" spans="2:8" ht="12.75" customHeight="1" x14ac:dyDescent="0.2"/>
    <row r="60" spans="2:8" ht="12.75" customHeight="1" x14ac:dyDescent="0.2"/>
    <row r="61" spans="2:8" ht="12.75" customHeight="1" x14ac:dyDescent="0.2"/>
    <row r="62" spans="2:8" ht="12.75" customHeight="1" x14ac:dyDescent="0.2"/>
    <row r="63" spans="2:8" ht="12.75" customHeight="1" x14ac:dyDescent="0.2"/>
    <row r="64" spans="2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defaultColWidth="9.140625" defaultRowHeight="12.75" x14ac:dyDescent="0.2"/>
  <cols>
    <col min="1" max="1" width="7.5703125" customWidth="1"/>
    <col min="2" max="2" width="41.85546875" customWidth="1"/>
    <col min="3" max="3" width="16.85546875" customWidth="1"/>
    <col min="4" max="4" width="15.57031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41" t="s">
        <v>529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183</v>
      </c>
      <c r="C7" s="1"/>
      <c r="F7" s="15"/>
      <c r="G7" s="16"/>
      <c r="H7" s="17"/>
    </row>
    <row r="8" spans="1:8" ht="12.75" customHeight="1" x14ac:dyDescent="0.2">
      <c r="B8" s="1" t="s">
        <v>381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507</v>
      </c>
      <c r="C9" t="s">
        <v>508</v>
      </c>
      <c r="D9" t="s">
        <v>379</v>
      </c>
      <c r="E9">
        <v>50</v>
      </c>
      <c r="F9" s="15">
        <v>49.6873</v>
      </c>
      <c r="G9" s="16">
        <v>0.21346470273457763</v>
      </c>
      <c r="H9" s="17">
        <v>41389</v>
      </c>
    </row>
    <row r="10" spans="1:8" ht="12.75" customHeight="1" x14ac:dyDescent="0.2">
      <c r="A10">
        <v>2</v>
      </c>
      <c r="B10" t="s">
        <v>310</v>
      </c>
      <c r="C10" t="s">
        <v>506</v>
      </c>
      <c r="D10" t="s">
        <v>379</v>
      </c>
      <c r="E10">
        <v>10</v>
      </c>
      <c r="F10" s="15">
        <v>9.8767300000000002</v>
      </c>
      <c r="G10" s="16">
        <v>4.2432034613265057E-2</v>
      </c>
      <c r="H10" s="17">
        <v>41416</v>
      </c>
    </row>
    <row r="11" spans="1:8" ht="12.75" customHeight="1" x14ac:dyDescent="0.2">
      <c r="B11" s="18" t="s">
        <v>182</v>
      </c>
      <c r="C11" s="18"/>
      <c r="D11" s="18"/>
      <c r="E11" s="18"/>
      <c r="F11" s="19">
        <f>SUM(F9:F10)</f>
        <v>59.564030000000002</v>
      </c>
      <c r="G11" s="20">
        <f>SUM(G9:G10)</f>
        <v>0.25589673734784268</v>
      </c>
      <c r="H11" s="21"/>
    </row>
    <row r="12" spans="1:8" ht="12.75" customHeight="1" x14ac:dyDescent="0.2">
      <c r="F12" s="15"/>
      <c r="G12" s="16"/>
      <c r="H12" s="17"/>
    </row>
    <row r="13" spans="1:8" ht="12.75" customHeight="1" x14ac:dyDescent="0.2">
      <c r="B13" s="1" t="s">
        <v>384</v>
      </c>
      <c r="C13" s="1"/>
      <c r="F13" s="15"/>
      <c r="G13" s="16"/>
      <c r="H13" s="17"/>
    </row>
    <row r="14" spans="1:8" ht="12.75" customHeight="1" x14ac:dyDescent="0.2">
      <c r="A14">
        <v>3</v>
      </c>
      <c r="B14" t="s">
        <v>400</v>
      </c>
      <c r="C14" t="s">
        <v>401</v>
      </c>
      <c r="D14" t="s">
        <v>379</v>
      </c>
      <c r="E14">
        <v>9</v>
      </c>
      <c r="F14" s="15">
        <v>44.554364999999997</v>
      </c>
      <c r="G14" s="16">
        <v>0.1914127811382963</v>
      </c>
      <c r="H14" s="17">
        <v>41401</v>
      </c>
    </row>
    <row r="15" spans="1:8" ht="12.75" customHeight="1" x14ac:dyDescent="0.2">
      <c r="A15">
        <v>4</v>
      </c>
      <c r="B15" t="s">
        <v>522</v>
      </c>
      <c r="C15" t="s">
        <v>523</v>
      </c>
      <c r="D15" t="s">
        <v>379</v>
      </c>
      <c r="E15">
        <v>8</v>
      </c>
      <c r="F15" s="15">
        <v>39.634520000000002</v>
      </c>
      <c r="G15" s="16">
        <v>0.17027632875659721</v>
      </c>
      <c r="H15" s="17">
        <v>41397</v>
      </c>
    </row>
    <row r="16" spans="1:8" ht="12.75" customHeight="1" x14ac:dyDescent="0.2">
      <c r="A16">
        <v>5</v>
      </c>
      <c r="B16" t="s">
        <v>402</v>
      </c>
      <c r="C16" t="s">
        <v>403</v>
      </c>
      <c r="D16" t="s">
        <v>379</v>
      </c>
      <c r="E16">
        <v>6</v>
      </c>
      <c r="F16" s="15">
        <v>29.79579</v>
      </c>
      <c r="G16" s="16">
        <v>0.12800754830896227</v>
      </c>
      <c r="H16" s="17">
        <v>41390</v>
      </c>
    </row>
    <row r="17" spans="2:8" ht="12.75" customHeight="1" x14ac:dyDescent="0.2">
      <c r="B17" s="18" t="s">
        <v>182</v>
      </c>
      <c r="C17" s="18"/>
      <c r="D17" s="18"/>
      <c r="E17" s="18"/>
      <c r="F17" s="19">
        <f>SUM(F14:F16)</f>
        <v>113.984675</v>
      </c>
      <c r="G17" s="20">
        <f>SUM(G14:G16)</f>
        <v>0.48969665820385577</v>
      </c>
      <c r="H17" s="21"/>
    </row>
    <row r="18" spans="2:8" ht="12.75" customHeight="1" x14ac:dyDescent="0.2">
      <c r="F18" s="15"/>
      <c r="G18" s="16"/>
      <c r="H18" s="17"/>
    </row>
    <row r="19" spans="2:8" ht="12.75" customHeight="1" x14ac:dyDescent="0.2">
      <c r="B19" s="1" t="s">
        <v>425</v>
      </c>
      <c r="C19" s="1"/>
      <c r="F19" s="15">
        <v>24.986664500000003</v>
      </c>
      <c r="G19" s="16">
        <v>0.1073467648638812</v>
      </c>
      <c r="H19" s="17"/>
    </row>
    <row r="20" spans="2:8" ht="12.75" customHeight="1" x14ac:dyDescent="0.2">
      <c r="B20" s="18" t="s">
        <v>182</v>
      </c>
      <c r="C20" s="18"/>
      <c r="D20" s="18"/>
      <c r="E20" s="18"/>
      <c r="F20" s="19">
        <f>SUM(F19:F19)</f>
        <v>24.986664500000003</v>
      </c>
      <c r="G20" s="20">
        <f>SUM(G19:G19)</f>
        <v>0.1073467648638812</v>
      </c>
      <c r="H20" s="21"/>
    </row>
    <row r="21" spans="2:8" ht="12.75" customHeight="1" x14ac:dyDescent="0.2">
      <c r="F21" s="15"/>
      <c r="G21" s="16"/>
      <c r="H21" s="17"/>
    </row>
    <row r="22" spans="2:8" ht="12.75" customHeight="1" x14ac:dyDescent="0.2">
      <c r="B22" s="1" t="s">
        <v>187</v>
      </c>
      <c r="C22" s="1"/>
      <c r="F22" s="15"/>
      <c r="G22" s="16"/>
      <c r="H22" s="17"/>
    </row>
    <row r="23" spans="2:8" ht="12.75" customHeight="1" x14ac:dyDescent="0.2">
      <c r="B23" s="1" t="s">
        <v>188</v>
      </c>
      <c r="C23" s="1"/>
      <c r="F23" s="15">
        <v>34.230513399999978</v>
      </c>
      <c r="G23" s="16">
        <v>0.1470598395844204</v>
      </c>
      <c r="H23" s="17"/>
    </row>
    <row r="24" spans="2:8" ht="12.75" customHeight="1" x14ac:dyDescent="0.2">
      <c r="B24" s="18" t="s">
        <v>182</v>
      </c>
      <c r="C24" s="18"/>
      <c r="D24" s="18"/>
      <c r="E24" s="18"/>
      <c r="F24" s="19">
        <f>SUM(F23:F23)</f>
        <v>34.230513399999978</v>
      </c>
      <c r="G24" s="20">
        <f>SUM(G23:G23)</f>
        <v>0.1470598395844204</v>
      </c>
      <c r="H24" s="21"/>
    </row>
    <row r="25" spans="2:8" ht="12.75" customHeight="1" x14ac:dyDescent="0.2">
      <c r="B25" s="22" t="s">
        <v>189</v>
      </c>
      <c r="C25" s="22"/>
      <c r="D25" s="22"/>
      <c r="E25" s="22"/>
      <c r="F25" s="23">
        <f>SUM(F11,F17,F20,F24)</f>
        <v>232.76588289999998</v>
      </c>
      <c r="G25" s="32">
        <f>SUM(G11,G17,G20,G24)</f>
        <v>1</v>
      </c>
      <c r="H25" s="25"/>
    </row>
    <row r="26" spans="2:8" ht="12.75" customHeight="1" x14ac:dyDescent="0.2"/>
    <row r="27" spans="2:8" ht="12.75" customHeight="1" x14ac:dyDescent="0.2">
      <c r="B27" s="1" t="s">
        <v>544</v>
      </c>
      <c r="C27" s="1"/>
    </row>
    <row r="28" spans="2:8" ht="12.75" customHeight="1" x14ac:dyDescent="0.2">
      <c r="B28" s="1" t="s">
        <v>541</v>
      </c>
      <c r="C28" s="1"/>
    </row>
    <row r="29" spans="2:8" ht="12.75" customHeight="1" x14ac:dyDescent="0.2">
      <c r="B29" s="1"/>
      <c r="C29" s="1"/>
      <c r="F29" s="39"/>
    </row>
    <row r="30" spans="2:8" ht="12.75" customHeight="1" x14ac:dyDescent="0.2">
      <c r="B30" s="1"/>
      <c r="C30" s="1"/>
    </row>
    <row r="31" spans="2:8" ht="12.75" customHeight="1" x14ac:dyDescent="0.2">
      <c r="B31" s="1"/>
      <c r="C31" s="1"/>
    </row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140625" defaultRowHeight="12.75" x14ac:dyDescent="0.2"/>
  <cols>
    <col min="1" max="1" width="7.5703125" customWidth="1"/>
    <col min="2" max="2" width="50.5703125" customWidth="1"/>
    <col min="3" max="3" width="16.85546875" customWidth="1"/>
    <col min="4" max="4" width="15.57031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41" t="s">
        <v>530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B6" s="1" t="s">
        <v>425</v>
      </c>
      <c r="C6" s="1"/>
      <c r="F6" s="15">
        <v>20928.656382500001</v>
      </c>
      <c r="G6" s="16">
        <v>1.0000915965668731</v>
      </c>
      <c r="H6" s="17"/>
    </row>
    <row r="7" spans="1:8" ht="12.75" customHeight="1" x14ac:dyDescent="0.2">
      <c r="B7" s="18" t="s">
        <v>182</v>
      </c>
      <c r="C7" s="18"/>
      <c r="D7" s="18"/>
      <c r="E7" s="18"/>
      <c r="F7" s="19">
        <f>SUM(F6:F6)</f>
        <v>20928.656382500001</v>
      </c>
      <c r="G7" s="20">
        <f>SUM(G6:G6)</f>
        <v>1.0000915965668731</v>
      </c>
      <c r="H7" s="21"/>
    </row>
    <row r="8" spans="1:8" ht="12.75" customHeight="1" x14ac:dyDescent="0.2">
      <c r="F8" s="15"/>
      <c r="G8" s="16"/>
      <c r="H8" s="17"/>
    </row>
    <row r="9" spans="1:8" ht="12.75" customHeight="1" x14ac:dyDescent="0.2">
      <c r="B9" s="1" t="s">
        <v>187</v>
      </c>
      <c r="C9" s="1"/>
      <c r="F9" s="15"/>
      <c r="G9" s="16"/>
      <c r="H9" s="17"/>
    </row>
    <row r="10" spans="1:8" ht="12.75" customHeight="1" x14ac:dyDescent="0.2">
      <c r="B10" s="1" t="s">
        <v>188</v>
      </c>
      <c r="C10" s="1"/>
      <c r="F10" s="15">
        <v>-1.9168175000013434</v>
      </c>
      <c r="G10" s="16">
        <v>-9.1596566873093952E-5</v>
      </c>
      <c r="H10" s="17"/>
    </row>
    <row r="11" spans="1:8" ht="12.75" customHeight="1" x14ac:dyDescent="0.2">
      <c r="B11" s="18" t="s">
        <v>182</v>
      </c>
      <c r="C11" s="18"/>
      <c r="D11" s="18"/>
      <c r="E11" s="18"/>
      <c r="F11" s="19">
        <f>SUM(F10:F10)</f>
        <v>-1.9168175000013434</v>
      </c>
      <c r="G11" s="20">
        <f>SUM(G10:G10)</f>
        <v>-9.1596566873093952E-5</v>
      </c>
      <c r="H11" s="21"/>
    </row>
    <row r="12" spans="1:8" ht="12.75" customHeight="1" x14ac:dyDescent="0.2">
      <c r="B12" s="22" t="s">
        <v>189</v>
      </c>
      <c r="C12" s="22"/>
      <c r="D12" s="22"/>
      <c r="E12" s="22"/>
      <c r="F12" s="23">
        <f>SUM(F7,F11)</f>
        <v>20926.739565</v>
      </c>
      <c r="G12" s="24">
        <f>SUM(G7,G11)</f>
        <v>1</v>
      </c>
      <c r="H12" s="25"/>
    </row>
    <row r="13" spans="1:8" ht="12.75" customHeight="1" x14ac:dyDescent="0.2"/>
    <row r="14" spans="1:8" ht="12.75" customHeight="1" x14ac:dyDescent="0.2">
      <c r="B14" s="1" t="s">
        <v>544</v>
      </c>
      <c r="C14" s="1"/>
    </row>
    <row r="15" spans="1:8" ht="12.75" customHeight="1" x14ac:dyDescent="0.2">
      <c r="B15" s="1" t="s">
        <v>541</v>
      </c>
      <c r="C15" s="1"/>
      <c r="F15" s="15"/>
    </row>
    <row r="16" spans="1:8" ht="12.75" customHeight="1" x14ac:dyDescent="0.2">
      <c r="B16" s="1"/>
      <c r="C16" s="1"/>
    </row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/>
  </sheetViews>
  <sheetFormatPr defaultColWidth="9.140625" defaultRowHeight="12.75" x14ac:dyDescent="0.2"/>
  <cols>
    <col min="1" max="1" width="7.5703125" customWidth="1"/>
    <col min="2" max="2" width="50.5703125" customWidth="1"/>
    <col min="3" max="3" width="16.85546875" customWidth="1"/>
    <col min="4" max="4" width="15.57031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41" t="s">
        <v>566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B6" s="1" t="s">
        <v>184</v>
      </c>
      <c r="C6" s="1"/>
      <c r="F6" s="15"/>
      <c r="G6" s="16"/>
      <c r="H6" s="17"/>
    </row>
    <row r="7" spans="1:8" ht="12.75" customHeight="1" x14ac:dyDescent="0.2">
      <c r="B7" s="1" t="s">
        <v>540</v>
      </c>
      <c r="C7" s="1"/>
      <c r="F7" s="15"/>
      <c r="G7" s="16"/>
      <c r="H7" s="17"/>
    </row>
    <row r="8" spans="1:8" ht="12.75" customHeight="1" x14ac:dyDescent="0.2">
      <c r="A8">
        <v>1</v>
      </c>
      <c r="B8" t="s">
        <v>532</v>
      </c>
      <c r="C8" t="s">
        <v>533</v>
      </c>
      <c r="D8" t="s">
        <v>531</v>
      </c>
      <c r="E8">
        <v>44</v>
      </c>
      <c r="F8" s="15">
        <v>463.38159999999999</v>
      </c>
      <c r="G8" s="16">
        <v>0.1963</v>
      </c>
      <c r="H8" s="17">
        <v>42275</v>
      </c>
    </row>
    <row r="9" spans="1:8" ht="12.75" customHeight="1" x14ac:dyDescent="0.2">
      <c r="A9">
        <v>2</v>
      </c>
      <c r="B9" t="s">
        <v>423</v>
      </c>
      <c r="C9" t="s">
        <v>424</v>
      </c>
      <c r="D9" t="s">
        <v>417</v>
      </c>
      <c r="E9">
        <v>46</v>
      </c>
      <c r="F9" s="15">
        <v>447.76123999999999</v>
      </c>
      <c r="G9" s="16">
        <v>0.18969999999999998</v>
      </c>
      <c r="H9" s="17">
        <v>42262</v>
      </c>
    </row>
    <row r="10" spans="1:8" ht="12.75" customHeight="1" x14ac:dyDescent="0.2">
      <c r="A10">
        <v>3</v>
      </c>
      <c r="B10" t="s">
        <v>481</v>
      </c>
      <c r="C10" t="s">
        <v>482</v>
      </c>
      <c r="D10" t="s">
        <v>417</v>
      </c>
      <c r="E10">
        <v>45</v>
      </c>
      <c r="F10" s="15">
        <v>446.38920000000002</v>
      </c>
      <c r="G10" s="16">
        <v>0.18909999999999999</v>
      </c>
      <c r="H10" s="17">
        <v>42255</v>
      </c>
    </row>
    <row r="11" spans="1:8" ht="12.75" customHeight="1" x14ac:dyDescent="0.2">
      <c r="A11">
        <v>4</v>
      </c>
      <c r="B11" t="s">
        <v>471</v>
      </c>
      <c r="C11" t="s">
        <v>534</v>
      </c>
      <c r="D11" t="s">
        <v>417</v>
      </c>
      <c r="E11">
        <v>40</v>
      </c>
      <c r="F11" s="15">
        <v>404.80919999999998</v>
      </c>
      <c r="G11" s="16">
        <v>0.17149999999999999</v>
      </c>
      <c r="H11" s="17">
        <v>42216</v>
      </c>
    </row>
    <row r="12" spans="1:8" ht="12.75" customHeight="1" x14ac:dyDescent="0.2">
      <c r="A12">
        <v>5</v>
      </c>
      <c r="B12" t="s">
        <v>535</v>
      </c>
      <c r="C12" t="s">
        <v>536</v>
      </c>
      <c r="D12" t="s">
        <v>438</v>
      </c>
      <c r="E12">
        <v>50</v>
      </c>
      <c r="F12" s="15">
        <v>404.48500000000001</v>
      </c>
      <c r="G12" s="16">
        <v>0.17129999999999998</v>
      </c>
      <c r="H12" s="17">
        <v>42275</v>
      </c>
    </row>
    <row r="13" spans="1:8" ht="12.75" customHeight="1" x14ac:dyDescent="0.2">
      <c r="A13">
        <v>6</v>
      </c>
      <c r="B13" s="2" t="s">
        <v>552</v>
      </c>
      <c r="C13" t="s">
        <v>388</v>
      </c>
      <c r="D13" t="s">
        <v>98</v>
      </c>
      <c r="E13">
        <v>10</v>
      </c>
      <c r="F13" s="15">
        <v>108.88939999999999</v>
      </c>
      <c r="G13" s="16">
        <v>4.6100000000000002E-2</v>
      </c>
      <c r="H13" s="17">
        <v>42185</v>
      </c>
    </row>
    <row r="14" spans="1:8" ht="12.75" customHeight="1" x14ac:dyDescent="0.2">
      <c r="B14" s="18" t="s">
        <v>182</v>
      </c>
      <c r="C14" s="18"/>
      <c r="D14" s="18"/>
      <c r="E14" s="18"/>
      <c r="F14" s="19">
        <f>SUM(F8:F13)</f>
        <v>2275.7156399999999</v>
      </c>
      <c r="G14" s="20">
        <f>SUM(G8:G13)</f>
        <v>0.96399999999999997</v>
      </c>
      <c r="H14" s="21"/>
    </row>
    <row r="15" spans="1:8" ht="12.75" customHeight="1" x14ac:dyDescent="0.2">
      <c r="F15" s="15"/>
      <c r="G15" s="16"/>
      <c r="H15" s="17"/>
    </row>
    <row r="16" spans="1:8" ht="12.75" customHeight="1" x14ac:dyDescent="0.2">
      <c r="B16" s="1" t="s">
        <v>425</v>
      </c>
      <c r="C16" s="1"/>
      <c r="F16" s="15">
        <v>41.013658999999997</v>
      </c>
      <c r="G16" s="16">
        <v>1.7372935233582552E-2</v>
      </c>
      <c r="H16" s="17"/>
    </row>
    <row r="17" spans="2:8" ht="12.75" customHeight="1" x14ac:dyDescent="0.2">
      <c r="B17" s="18" t="s">
        <v>182</v>
      </c>
      <c r="C17" s="18"/>
      <c r="D17" s="18"/>
      <c r="E17" s="18"/>
      <c r="F17" s="19">
        <f>SUM(F16:F16)</f>
        <v>41.013658999999997</v>
      </c>
      <c r="G17" s="20">
        <f>SUM(G16:G16)</f>
        <v>1.7372935233582552E-2</v>
      </c>
      <c r="H17" s="21"/>
    </row>
    <row r="18" spans="2:8" ht="12.75" customHeight="1" x14ac:dyDescent="0.2">
      <c r="F18" s="15"/>
      <c r="G18" s="16"/>
      <c r="H18" s="17"/>
    </row>
    <row r="19" spans="2:8" ht="12.75" customHeight="1" x14ac:dyDescent="0.2">
      <c r="B19" s="1" t="s">
        <v>187</v>
      </c>
      <c r="C19" s="1"/>
      <c r="F19" s="15"/>
      <c r="G19" s="16"/>
      <c r="H19" s="17"/>
    </row>
    <row r="20" spans="2:8" ht="12.75" customHeight="1" x14ac:dyDescent="0.2">
      <c r="B20" s="1" t="s">
        <v>188</v>
      </c>
      <c r="C20" s="1"/>
      <c r="F20" s="15">
        <v>44.049604999999893</v>
      </c>
      <c r="G20" s="16">
        <v>1.865892859571228E-2</v>
      </c>
      <c r="H20" s="17"/>
    </row>
    <row r="21" spans="2:8" ht="12.75" customHeight="1" x14ac:dyDescent="0.2">
      <c r="B21" s="18" t="s">
        <v>182</v>
      </c>
      <c r="C21" s="18"/>
      <c r="D21" s="18"/>
      <c r="E21" s="18"/>
      <c r="F21" s="19">
        <f>SUM(F20:F20)</f>
        <v>44.049604999999893</v>
      </c>
      <c r="G21" s="20">
        <f>SUM(G20:G20)</f>
        <v>1.865892859571228E-2</v>
      </c>
      <c r="H21" s="21"/>
    </row>
    <row r="22" spans="2:8" ht="12.75" customHeight="1" x14ac:dyDescent="0.2">
      <c r="B22" s="22" t="s">
        <v>189</v>
      </c>
      <c r="C22" s="22"/>
      <c r="D22" s="22"/>
      <c r="E22" s="22"/>
      <c r="F22" s="23">
        <f>SUM(F14,F17,F21)</f>
        <v>2360.7789039999998</v>
      </c>
      <c r="G22" s="32">
        <f>SUM(G14,G17,G21)</f>
        <v>1.0000318638292949</v>
      </c>
      <c r="H22" s="25"/>
    </row>
    <row r="23" spans="2:8" ht="12.75" customHeight="1" x14ac:dyDescent="0.2"/>
    <row r="24" spans="2:8" ht="12.75" customHeight="1" x14ac:dyDescent="0.2">
      <c r="B24" s="1" t="s">
        <v>544</v>
      </c>
      <c r="C24" s="1"/>
    </row>
    <row r="25" spans="2:8" ht="12.75" customHeight="1" x14ac:dyDescent="0.2">
      <c r="B25" s="1" t="s">
        <v>541</v>
      </c>
      <c r="C25" s="1"/>
      <c r="F25" s="15"/>
    </row>
    <row r="26" spans="2:8" ht="12.75" customHeight="1" x14ac:dyDescent="0.2">
      <c r="B26" s="1"/>
      <c r="C26" s="1"/>
    </row>
    <row r="27" spans="2:8" ht="12.75" customHeight="1" x14ac:dyDescent="0.2">
      <c r="B27" s="1"/>
      <c r="C27" s="1"/>
    </row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defaultColWidth="9.140625" defaultRowHeight="12.75" x14ac:dyDescent="0.2"/>
  <cols>
    <col min="1" max="1" width="7.5703125" customWidth="1"/>
    <col min="2" max="2" width="50.5703125" customWidth="1"/>
    <col min="3" max="3" width="16.85546875" customWidth="1"/>
    <col min="4" max="4" width="15.57031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41" t="s">
        <v>537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183</v>
      </c>
      <c r="C7" s="1"/>
      <c r="F7" s="15"/>
      <c r="G7" s="16"/>
      <c r="H7" s="17"/>
    </row>
    <row r="8" spans="1:8" ht="12.75" customHeight="1" x14ac:dyDescent="0.2">
      <c r="B8" s="1" t="s">
        <v>381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320</v>
      </c>
      <c r="C9" t="s">
        <v>467</v>
      </c>
      <c r="D9" t="s">
        <v>379</v>
      </c>
      <c r="E9">
        <v>900</v>
      </c>
      <c r="F9" s="15">
        <v>880.75980000000004</v>
      </c>
      <c r="G9" s="16">
        <v>0.2782</v>
      </c>
      <c r="H9" s="17">
        <v>41452</v>
      </c>
    </row>
    <row r="10" spans="1:8" ht="12.75" customHeight="1" x14ac:dyDescent="0.2">
      <c r="A10">
        <v>2</v>
      </c>
      <c r="B10" t="s">
        <v>15</v>
      </c>
      <c r="C10" t="s">
        <v>468</v>
      </c>
      <c r="D10" t="s">
        <v>379</v>
      </c>
      <c r="E10">
        <v>900</v>
      </c>
      <c r="F10" s="15">
        <v>880.73009999999999</v>
      </c>
      <c r="G10" s="16">
        <v>0.2782</v>
      </c>
      <c r="H10" s="17">
        <v>41453</v>
      </c>
    </row>
    <row r="11" spans="1:8" ht="12.75" customHeight="1" x14ac:dyDescent="0.2">
      <c r="A11">
        <v>3</v>
      </c>
      <c r="B11" t="s">
        <v>120</v>
      </c>
      <c r="C11" t="s">
        <v>538</v>
      </c>
      <c r="D11" t="s">
        <v>396</v>
      </c>
      <c r="E11">
        <v>500</v>
      </c>
      <c r="F11" s="15">
        <v>489.41</v>
      </c>
      <c r="G11" s="16">
        <v>0.15460000000000002</v>
      </c>
      <c r="H11" s="17">
        <v>41453</v>
      </c>
    </row>
    <row r="12" spans="1:8" ht="12.75" customHeight="1" x14ac:dyDescent="0.2">
      <c r="B12" s="18" t="s">
        <v>182</v>
      </c>
      <c r="C12" s="18"/>
      <c r="D12" s="18"/>
      <c r="E12" s="18"/>
      <c r="F12" s="19">
        <f>SUM(F9:F11)</f>
        <v>2250.8998999999999</v>
      </c>
      <c r="G12" s="20">
        <f>SUM(G9:G11)</f>
        <v>0.71100000000000008</v>
      </c>
      <c r="H12" s="21"/>
    </row>
    <row r="13" spans="1:8" ht="12.75" customHeight="1" x14ac:dyDescent="0.2">
      <c r="F13" s="15"/>
      <c r="G13" s="16"/>
      <c r="H13" s="17"/>
    </row>
    <row r="14" spans="1:8" ht="12.75" customHeight="1" x14ac:dyDescent="0.2">
      <c r="B14" s="1" t="s">
        <v>384</v>
      </c>
      <c r="C14" s="1"/>
      <c r="F14" s="15"/>
      <c r="G14" s="16"/>
      <c r="H14" s="17"/>
    </row>
    <row r="15" spans="1:8" ht="12.75" customHeight="1" x14ac:dyDescent="0.2">
      <c r="A15">
        <v>4</v>
      </c>
      <c r="B15" t="s">
        <v>409</v>
      </c>
      <c r="C15" t="s">
        <v>410</v>
      </c>
      <c r="D15" t="s">
        <v>379</v>
      </c>
      <c r="E15">
        <v>180</v>
      </c>
      <c r="F15" s="15">
        <v>876.61710000000005</v>
      </c>
      <c r="G15" s="16">
        <v>0.27690000000000003</v>
      </c>
      <c r="H15" s="17">
        <v>41457</v>
      </c>
    </row>
    <row r="16" spans="1:8" ht="12.75" customHeight="1" x14ac:dyDescent="0.2">
      <c r="B16" s="18" t="s">
        <v>182</v>
      </c>
      <c r="C16" s="18"/>
      <c r="D16" s="18"/>
      <c r="E16" s="18"/>
      <c r="F16" s="19">
        <f>SUM(F15:F15)</f>
        <v>876.61710000000005</v>
      </c>
      <c r="G16" s="20">
        <f>SUM(G15:G15)</f>
        <v>0.27690000000000003</v>
      </c>
      <c r="H16" s="21"/>
    </row>
    <row r="17" spans="2:8" ht="12.75" customHeight="1" x14ac:dyDescent="0.2">
      <c r="F17" s="15"/>
      <c r="G17" s="16"/>
      <c r="H17" s="17"/>
    </row>
    <row r="18" spans="2:8" ht="12.75" customHeight="1" x14ac:dyDescent="0.2">
      <c r="B18" s="1" t="s">
        <v>425</v>
      </c>
      <c r="C18" s="1"/>
      <c r="F18" s="15">
        <v>40.598068300000001</v>
      </c>
      <c r="G18" s="16">
        <v>1.2822695979062427E-2</v>
      </c>
      <c r="H18" s="17"/>
    </row>
    <row r="19" spans="2:8" ht="12.75" customHeight="1" x14ac:dyDescent="0.2">
      <c r="B19" s="18" t="s">
        <v>182</v>
      </c>
      <c r="C19" s="18"/>
      <c r="D19" s="18"/>
      <c r="E19" s="18"/>
      <c r="F19" s="19">
        <f>SUM(F18:F18)</f>
        <v>40.598068300000001</v>
      </c>
      <c r="G19" s="20">
        <f>SUM(G18:G18)</f>
        <v>1.2822695979062427E-2</v>
      </c>
      <c r="H19" s="21"/>
    </row>
    <row r="20" spans="2:8" ht="12.75" customHeight="1" x14ac:dyDescent="0.2">
      <c r="F20" s="15"/>
      <c r="G20" s="16"/>
      <c r="H20" s="17"/>
    </row>
    <row r="21" spans="2:8" ht="12.75" customHeight="1" x14ac:dyDescent="0.2">
      <c r="B21" s="1" t="s">
        <v>187</v>
      </c>
      <c r="C21" s="1"/>
      <c r="F21" s="15"/>
      <c r="G21" s="16"/>
      <c r="H21" s="17"/>
    </row>
    <row r="22" spans="2:8" ht="12.75" customHeight="1" x14ac:dyDescent="0.2">
      <c r="B22" s="1" t="s">
        <v>188</v>
      </c>
      <c r="C22" s="1"/>
      <c r="F22" s="15">
        <v>-2.0048863000000452</v>
      </c>
      <c r="G22" s="16">
        <v>-6.9999999999999999E-4</v>
      </c>
      <c r="H22" s="17"/>
    </row>
    <row r="23" spans="2:8" ht="12.75" customHeight="1" x14ac:dyDescent="0.2">
      <c r="B23" s="18" t="s">
        <v>182</v>
      </c>
      <c r="C23" s="18"/>
      <c r="D23" s="18"/>
      <c r="E23" s="18"/>
      <c r="F23" s="19">
        <f>SUM(F22:F22)</f>
        <v>-2.0048863000000452</v>
      </c>
      <c r="G23" s="20">
        <f>SUM(G22:G22)</f>
        <v>-6.9999999999999999E-4</v>
      </c>
      <c r="H23" s="21"/>
    </row>
    <row r="24" spans="2:8" ht="12.75" customHeight="1" x14ac:dyDescent="0.2">
      <c r="B24" s="22" t="s">
        <v>189</v>
      </c>
      <c r="C24" s="22"/>
      <c r="D24" s="22"/>
      <c r="E24" s="22"/>
      <c r="F24" s="23">
        <f>SUM(F12,F16,F19,F23)</f>
        <v>3166.1101819999994</v>
      </c>
      <c r="G24" s="32">
        <f>SUM(G12,G16,G19,G23)</f>
        <v>1.0000226959790626</v>
      </c>
      <c r="H24" s="25"/>
    </row>
    <row r="25" spans="2:8" ht="12.75" customHeight="1" x14ac:dyDescent="0.2"/>
    <row r="26" spans="2:8" ht="12.75" customHeight="1" x14ac:dyDescent="0.2">
      <c r="B26" s="1" t="s">
        <v>544</v>
      </c>
      <c r="C26" s="1"/>
    </row>
    <row r="27" spans="2:8" ht="12.75" customHeight="1" x14ac:dyDescent="0.2">
      <c r="B27" s="1" t="s">
        <v>541</v>
      </c>
      <c r="C27" s="1"/>
      <c r="F27" s="15"/>
    </row>
    <row r="28" spans="2:8" ht="12.75" customHeight="1" x14ac:dyDescent="0.2">
      <c r="B28" s="1"/>
      <c r="C28" s="1"/>
    </row>
    <row r="29" spans="2:8" ht="12.75" customHeight="1" x14ac:dyDescent="0.2">
      <c r="B29" s="1"/>
      <c r="C29" s="1"/>
    </row>
    <row r="30" spans="2:8" ht="12.75" customHeight="1" x14ac:dyDescent="0.2">
      <c r="B30" s="1"/>
      <c r="C30" s="1"/>
    </row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/>
  </sheetViews>
  <sheetFormatPr defaultColWidth="9.140625" defaultRowHeight="12.75" x14ac:dyDescent="0.2"/>
  <cols>
    <col min="1" max="1" width="7.5703125" customWidth="1"/>
    <col min="2" max="2" width="50.5703125" customWidth="1"/>
    <col min="3" max="3" width="16.85546875" customWidth="1"/>
    <col min="4" max="4" width="22.425781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41" t="s">
        <v>254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12</v>
      </c>
      <c r="C9" t="s">
        <v>14</v>
      </c>
      <c r="D9" t="s">
        <v>13</v>
      </c>
      <c r="E9" s="29">
        <v>798991</v>
      </c>
      <c r="F9" s="15">
        <v>2472.4776499999998</v>
      </c>
      <c r="G9" s="16">
        <v>7.3300000000000004E-2</v>
      </c>
      <c r="H9" s="17"/>
    </row>
    <row r="10" spans="1:8" ht="12.75" customHeight="1" x14ac:dyDescent="0.2">
      <c r="A10">
        <v>2</v>
      </c>
      <c r="B10" t="s">
        <v>27</v>
      </c>
      <c r="C10" t="s">
        <v>28</v>
      </c>
      <c r="D10" t="s">
        <v>22</v>
      </c>
      <c r="E10" s="29">
        <v>84308</v>
      </c>
      <c r="F10" s="15">
        <v>2435.9531980000002</v>
      </c>
      <c r="G10" s="16">
        <v>7.22E-2</v>
      </c>
      <c r="H10" s="17"/>
    </row>
    <row r="11" spans="1:8" ht="12.75" customHeight="1" x14ac:dyDescent="0.2">
      <c r="A11">
        <v>3</v>
      </c>
      <c r="B11" t="s">
        <v>18</v>
      </c>
      <c r="C11" t="s">
        <v>20</v>
      </c>
      <c r="D11" t="s">
        <v>19</v>
      </c>
      <c r="E11" s="29">
        <v>287013</v>
      </c>
      <c r="F11" s="15">
        <v>2218.3234769999999</v>
      </c>
      <c r="G11" s="16">
        <v>6.5700000000000008E-2</v>
      </c>
      <c r="H11" s="17"/>
    </row>
    <row r="12" spans="1:8" ht="12.75" customHeight="1" x14ac:dyDescent="0.2">
      <c r="A12">
        <v>4</v>
      </c>
      <c r="B12" t="s">
        <v>15</v>
      </c>
      <c r="C12" t="s">
        <v>17</v>
      </c>
      <c r="D12" t="s">
        <v>16</v>
      </c>
      <c r="E12" s="29">
        <v>204694</v>
      </c>
      <c r="F12" s="15">
        <v>2139.4616879999999</v>
      </c>
      <c r="G12" s="16">
        <v>6.3399999999999998E-2</v>
      </c>
      <c r="H12" s="17"/>
    </row>
    <row r="13" spans="1:8" ht="12.75" customHeight="1" x14ac:dyDescent="0.2">
      <c r="A13">
        <v>5</v>
      </c>
      <c r="B13" t="s">
        <v>41</v>
      </c>
      <c r="C13" t="s">
        <v>43</v>
      </c>
      <c r="D13" t="s">
        <v>39</v>
      </c>
      <c r="E13" s="29">
        <v>218352</v>
      </c>
      <c r="F13" s="15">
        <v>1804.1333999999999</v>
      </c>
      <c r="G13" s="16">
        <v>5.3499999999999999E-2</v>
      </c>
      <c r="H13" s="17"/>
    </row>
    <row r="14" spans="1:8" ht="12.75" customHeight="1" x14ac:dyDescent="0.2">
      <c r="A14">
        <v>6</v>
      </c>
      <c r="B14" t="s">
        <v>146</v>
      </c>
      <c r="C14" t="s">
        <v>147</v>
      </c>
      <c r="D14" t="s">
        <v>89</v>
      </c>
      <c r="E14" s="29">
        <v>478018</v>
      </c>
      <c r="F14" s="15">
        <v>1662.307595</v>
      </c>
      <c r="G14" s="16">
        <v>4.9299999999999997E-2</v>
      </c>
      <c r="H14" s="17"/>
    </row>
    <row r="15" spans="1:8" ht="12.75" customHeight="1" x14ac:dyDescent="0.2">
      <c r="A15">
        <v>7</v>
      </c>
      <c r="B15" t="s">
        <v>91</v>
      </c>
      <c r="C15" t="s">
        <v>93</v>
      </c>
      <c r="D15" t="s">
        <v>33</v>
      </c>
      <c r="E15" s="29">
        <v>574738</v>
      </c>
      <c r="F15" s="15">
        <v>1546.9073269999999</v>
      </c>
      <c r="G15" s="16">
        <v>4.58E-2</v>
      </c>
      <c r="H15" s="17"/>
    </row>
    <row r="16" spans="1:8" ht="12.75" customHeight="1" x14ac:dyDescent="0.2">
      <c r="A16">
        <v>8</v>
      </c>
      <c r="B16" t="s">
        <v>128</v>
      </c>
      <c r="C16" t="s">
        <v>129</v>
      </c>
      <c r="D16" t="s">
        <v>25</v>
      </c>
      <c r="E16" s="29">
        <v>155741</v>
      </c>
      <c r="F16" s="15">
        <v>1537.9423750000001</v>
      </c>
      <c r="G16" s="16">
        <v>4.5599999999999995E-2</v>
      </c>
      <c r="H16" s="17"/>
    </row>
    <row r="17" spans="1:8" ht="12.75" customHeight="1" x14ac:dyDescent="0.2">
      <c r="A17">
        <v>9</v>
      </c>
      <c r="B17" t="s">
        <v>21</v>
      </c>
      <c r="C17" t="s">
        <v>23</v>
      </c>
      <c r="D17" t="s">
        <v>22</v>
      </c>
      <c r="E17" s="29">
        <v>188190</v>
      </c>
      <c r="F17" s="15">
        <v>1496.1105</v>
      </c>
      <c r="G17" s="16">
        <v>4.4299999999999999E-2</v>
      </c>
      <c r="H17" s="17"/>
    </row>
    <row r="18" spans="1:8" ht="12.75" customHeight="1" x14ac:dyDescent="0.2">
      <c r="A18">
        <v>10</v>
      </c>
      <c r="B18" t="s">
        <v>255</v>
      </c>
      <c r="C18" t="s">
        <v>256</v>
      </c>
      <c r="D18" t="s">
        <v>46</v>
      </c>
      <c r="E18" s="29">
        <v>33087</v>
      </c>
      <c r="F18" s="15">
        <v>1337.8397580000001</v>
      </c>
      <c r="G18" s="16">
        <v>3.9599999999999996E-2</v>
      </c>
      <c r="H18" s="17"/>
    </row>
    <row r="19" spans="1:8" ht="12.75" customHeight="1" x14ac:dyDescent="0.2">
      <c r="A19">
        <v>11</v>
      </c>
      <c r="B19" t="s">
        <v>32</v>
      </c>
      <c r="C19" t="s">
        <v>34</v>
      </c>
      <c r="D19" t="s">
        <v>22</v>
      </c>
      <c r="E19" s="29">
        <v>49334</v>
      </c>
      <c r="F19" s="15">
        <v>1263.0984020000001</v>
      </c>
      <c r="G19" s="16">
        <v>3.7400000000000003E-2</v>
      </c>
      <c r="H19" s="17"/>
    </row>
    <row r="20" spans="1:8" ht="12.75" customHeight="1" x14ac:dyDescent="0.2">
      <c r="A20">
        <v>12</v>
      </c>
      <c r="B20" t="s">
        <v>24</v>
      </c>
      <c r="C20" t="s">
        <v>26</v>
      </c>
      <c r="D20" t="s">
        <v>16</v>
      </c>
      <c r="E20" s="29">
        <v>184636</v>
      </c>
      <c r="F20" s="15">
        <v>1154.621226</v>
      </c>
      <c r="G20" s="16">
        <v>3.4200000000000001E-2</v>
      </c>
      <c r="H20" s="17"/>
    </row>
    <row r="21" spans="1:8" ht="12.75" customHeight="1" x14ac:dyDescent="0.2">
      <c r="A21">
        <v>13</v>
      </c>
      <c r="B21" t="s">
        <v>79</v>
      </c>
      <c r="C21" t="s">
        <v>81</v>
      </c>
      <c r="D21" t="s">
        <v>19</v>
      </c>
      <c r="E21" s="29">
        <v>252964</v>
      </c>
      <c r="F21" s="15">
        <v>955.44502799999998</v>
      </c>
      <c r="G21" s="16">
        <v>2.8300000000000002E-2</v>
      </c>
      <c r="H21" s="17"/>
    </row>
    <row r="22" spans="1:8" ht="12.75" customHeight="1" x14ac:dyDescent="0.2">
      <c r="A22">
        <v>14</v>
      </c>
      <c r="B22" t="s">
        <v>35</v>
      </c>
      <c r="C22" t="s">
        <v>37</v>
      </c>
      <c r="D22" t="s">
        <v>16</v>
      </c>
      <c r="E22" s="29">
        <v>44548</v>
      </c>
      <c r="F22" s="15">
        <v>923.36866999999995</v>
      </c>
      <c r="G22" s="16">
        <v>2.7400000000000001E-2</v>
      </c>
      <c r="H22" s="17"/>
    </row>
    <row r="23" spans="1:8" ht="12.75" customHeight="1" x14ac:dyDescent="0.2">
      <c r="A23">
        <v>15</v>
      </c>
      <c r="B23" t="s">
        <v>257</v>
      </c>
      <c r="C23" t="s">
        <v>258</v>
      </c>
      <c r="D23" t="s">
        <v>51</v>
      </c>
      <c r="E23" s="29">
        <v>4185500</v>
      </c>
      <c r="F23" s="15">
        <v>830.82174999999995</v>
      </c>
      <c r="G23" s="16">
        <v>2.46E-2</v>
      </c>
      <c r="H23" s="17"/>
    </row>
    <row r="24" spans="1:8" ht="12.75" customHeight="1" x14ac:dyDescent="0.2">
      <c r="A24">
        <v>16</v>
      </c>
      <c r="B24" t="s">
        <v>194</v>
      </c>
      <c r="C24" t="s">
        <v>195</v>
      </c>
      <c r="D24" t="s">
        <v>56</v>
      </c>
      <c r="E24" s="29">
        <v>240780</v>
      </c>
      <c r="F24" s="15">
        <v>749.78891999999996</v>
      </c>
      <c r="G24" s="16">
        <v>2.2200000000000001E-2</v>
      </c>
      <c r="H24" s="17"/>
    </row>
    <row r="25" spans="1:8" ht="12.75" customHeight="1" x14ac:dyDescent="0.2">
      <c r="A25">
        <v>17</v>
      </c>
      <c r="B25" t="s">
        <v>259</v>
      </c>
      <c r="C25" t="s">
        <v>260</v>
      </c>
      <c r="D25" t="s">
        <v>16</v>
      </c>
      <c r="E25" s="29">
        <v>177420</v>
      </c>
      <c r="F25" s="15">
        <v>681.38151000000005</v>
      </c>
      <c r="G25" s="16">
        <v>2.0199999999999999E-2</v>
      </c>
      <c r="H25" s="17"/>
    </row>
    <row r="26" spans="1:8" ht="12.75" customHeight="1" x14ac:dyDescent="0.2">
      <c r="A26">
        <v>18</v>
      </c>
      <c r="B26" t="s">
        <v>44</v>
      </c>
      <c r="C26" t="s">
        <v>47</v>
      </c>
      <c r="D26" t="s">
        <v>45</v>
      </c>
      <c r="E26" s="29">
        <v>316109</v>
      </c>
      <c r="F26" s="15">
        <v>613.72562400000004</v>
      </c>
      <c r="G26" s="16">
        <v>1.8200000000000001E-2</v>
      </c>
      <c r="H26" s="17"/>
    </row>
    <row r="27" spans="1:8" ht="12.75" customHeight="1" x14ac:dyDescent="0.2">
      <c r="A27">
        <v>19</v>
      </c>
      <c r="B27" t="s">
        <v>118</v>
      </c>
      <c r="C27" t="s">
        <v>119</v>
      </c>
      <c r="D27" t="s">
        <v>77</v>
      </c>
      <c r="E27" s="29">
        <v>534618</v>
      </c>
      <c r="F27" s="15">
        <v>608.92990199999997</v>
      </c>
      <c r="G27" s="16">
        <v>1.8000000000000002E-2</v>
      </c>
      <c r="H27" s="17"/>
    </row>
    <row r="28" spans="1:8" ht="12.75" customHeight="1" x14ac:dyDescent="0.2">
      <c r="A28">
        <v>20</v>
      </c>
      <c r="B28" t="s">
        <v>261</v>
      </c>
      <c r="C28" t="s">
        <v>262</v>
      </c>
      <c r="D28" t="s">
        <v>39</v>
      </c>
      <c r="E28" s="29">
        <v>248534</v>
      </c>
      <c r="F28" s="15">
        <v>558.95296599999995</v>
      </c>
      <c r="G28" s="16">
        <v>1.66E-2</v>
      </c>
      <c r="H28" s="17"/>
    </row>
    <row r="29" spans="1:8" ht="12.75" customHeight="1" x14ac:dyDescent="0.2">
      <c r="A29">
        <v>21</v>
      </c>
      <c r="B29" t="s">
        <v>115</v>
      </c>
      <c r="C29" t="s">
        <v>117</v>
      </c>
      <c r="D29" t="s">
        <v>74</v>
      </c>
      <c r="E29" s="29">
        <v>52040</v>
      </c>
      <c r="F29" s="15">
        <v>507.67622</v>
      </c>
      <c r="G29" s="16">
        <v>1.4999999999999999E-2</v>
      </c>
      <c r="H29" s="17"/>
    </row>
    <row r="30" spans="1:8" ht="12.75" customHeight="1" x14ac:dyDescent="0.2">
      <c r="A30">
        <v>22</v>
      </c>
      <c r="B30" t="s">
        <v>200</v>
      </c>
      <c r="C30" t="s">
        <v>201</v>
      </c>
      <c r="D30" t="s">
        <v>77</v>
      </c>
      <c r="E30" s="29">
        <v>151396</v>
      </c>
      <c r="F30" s="15">
        <v>441.69783000000001</v>
      </c>
      <c r="G30" s="16">
        <v>1.3100000000000001E-2</v>
      </c>
      <c r="H30" s="17"/>
    </row>
    <row r="31" spans="1:8" ht="12.75" customHeight="1" x14ac:dyDescent="0.2">
      <c r="A31">
        <v>23</v>
      </c>
      <c r="B31" t="s">
        <v>142</v>
      </c>
      <c r="C31" t="s">
        <v>143</v>
      </c>
      <c r="D31" t="s">
        <v>56</v>
      </c>
      <c r="E31" s="29">
        <v>82454</v>
      </c>
      <c r="F31" s="15">
        <v>421.133805</v>
      </c>
      <c r="G31" s="16">
        <v>1.2500000000000001E-2</v>
      </c>
      <c r="H31" s="17"/>
    </row>
    <row r="32" spans="1:8" ht="12.75" customHeight="1" x14ac:dyDescent="0.2">
      <c r="A32">
        <v>24</v>
      </c>
      <c r="B32" t="s">
        <v>132</v>
      </c>
      <c r="C32" t="s">
        <v>133</v>
      </c>
      <c r="D32" t="s">
        <v>86</v>
      </c>
      <c r="E32" s="29">
        <v>30055</v>
      </c>
      <c r="F32" s="15">
        <v>410.61140999999998</v>
      </c>
      <c r="G32" s="16">
        <v>1.2199999999999999E-2</v>
      </c>
      <c r="H32" s="17"/>
    </row>
    <row r="33" spans="1:8" ht="12.75" customHeight="1" x14ac:dyDescent="0.2">
      <c r="A33">
        <v>25</v>
      </c>
      <c r="B33" t="s">
        <v>154</v>
      </c>
      <c r="C33" t="s">
        <v>155</v>
      </c>
      <c r="D33" t="s">
        <v>59</v>
      </c>
      <c r="E33" s="29">
        <v>267633</v>
      </c>
      <c r="F33" s="15">
        <v>366.92484300000001</v>
      </c>
      <c r="G33" s="16">
        <v>1.09E-2</v>
      </c>
      <c r="H33" s="17"/>
    </row>
    <row r="34" spans="1:8" ht="12.75" customHeight="1" x14ac:dyDescent="0.2">
      <c r="A34">
        <v>26</v>
      </c>
      <c r="B34" t="s">
        <v>134</v>
      </c>
      <c r="C34" t="s">
        <v>135</v>
      </c>
      <c r="D34" t="s">
        <v>56</v>
      </c>
      <c r="E34" s="29">
        <v>126139</v>
      </c>
      <c r="F34" s="15">
        <v>343.665706</v>
      </c>
      <c r="G34" s="16">
        <v>1.0200000000000001E-2</v>
      </c>
      <c r="H34" s="17"/>
    </row>
    <row r="35" spans="1:8" ht="12.75" customHeight="1" x14ac:dyDescent="0.2">
      <c r="A35">
        <v>27</v>
      </c>
      <c r="B35" t="s">
        <v>120</v>
      </c>
      <c r="C35" t="s">
        <v>121</v>
      </c>
      <c r="D35" t="s">
        <v>16</v>
      </c>
      <c r="E35" s="29">
        <v>25749</v>
      </c>
      <c r="F35" s="15">
        <v>334.91724299999998</v>
      </c>
      <c r="G35" s="16">
        <v>9.8999999999999991E-3</v>
      </c>
      <c r="H35" s="17"/>
    </row>
    <row r="36" spans="1:8" ht="12.75" customHeight="1" x14ac:dyDescent="0.2">
      <c r="A36">
        <v>28</v>
      </c>
      <c r="B36" t="s">
        <v>196</v>
      </c>
      <c r="C36" t="s">
        <v>197</v>
      </c>
      <c r="D36" t="s">
        <v>13</v>
      </c>
      <c r="E36" s="29">
        <v>71476</v>
      </c>
      <c r="F36" s="15">
        <v>333.757182</v>
      </c>
      <c r="G36" s="16">
        <v>9.8999999999999991E-3</v>
      </c>
      <c r="H36" s="17"/>
    </row>
    <row r="37" spans="1:8" ht="12.75" customHeight="1" x14ac:dyDescent="0.2">
      <c r="A37">
        <v>29</v>
      </c>
      <c r="B37" t="s">
        <v>162</v>
      </c>
      <c r="C37" t="s">
        <v>163</v>
      </c>
      <c r="D37" t="s">
        <v>42</v>
      </c>
      <c r="E37" s="29">
        <v>71768</v>
      </c>
      <c r="F37" s="15">
        <v>280.25403999999997</v>
      </c>
      <c r="G37" s="16">
        <v>8.3000000000000001E-3</v>
      </c>
      <c r="H37" s="17"/>
    </row>
    <row r="38" spans="1:8" ht="12.75" customHeight="1" x14ac:dyDescent="0.2">
      <c r="A38">
        <v>30</v>
      </c>
      <c r="B38" t="s">
        <v>70</v>
      </c>
      <c r="C38" t="s">
        <v>72</v>
      </c>
      <c r="D38" t="s">
        <v>51</v>
      </c>
      <c r="E38" s="29">
        <v>982109</v>
      </c>
      <c r="F38" s="15">
        <v>256.33044899999999</v>
      </c>
      <c r="G38" s="16">
        <v>7.6E-3</v>
      </c>
      <c r="H38" s="17"/>
    </row>
    <row r="39" spans="1:8" ht="12.75" customHeight="1" x14ac:dyDescent="0.2">
      <c r="A39">
        <v>31</v>
      </c>
      <c r="B39" t="s">
        <v>216</v>
      </c>
      <c r="C39" t="s">
        <v>217</v>
      </c>
      <c r="D39" t="s">
        <v>22</v>
      </c>
      <c r="E39" s="29">
        <v>56653</v>
      </c>
      <c r="F39" s="15">
        <v>247.65859</v>
      </c>
      <c r="G39" s="16">
        <v>7.3000000000000001E-3</v>
      </c>
      <c r="H39" s="17"/>
    </row>
    <row r="40" spans="1:8" ht="12.75" customHeight="1" x14ac:dyDescent="0.2">
      <c r="A40">
        <v>32</v>
      </c>
      <c r="B40" t="s">
        <v>58</v>
      </c>
      <c r="C40" t="s">
        <v>60</v>
      </c>
      <c r="D40" t="s">
        <v>33</v>
      </c>
      <c r="E40" s="29">
        <v>18762</v>
      </c>
      <c r="F40" s="15">
        <v>240.37874400000001</v>
      </c>
      <c r="G40" s="16">
        <v>7.0999999999999995E-3</v>
      </c>
      <c r="H40" s="17"/>
    </row>
    <row r="41" spans="1:8" ht="12.75" customHeight="1" x14ac:dyDescent="0.2">
      <c r="A41">
        <v>33</v>
      </c>
      <c r="B41" t="s">
        <v>29</v>
      </c>
      <c r="C41" t="s">
        <v>31</v>
      </c>
      <c r="D41" t="s">
        <v>30</v>
      </c>
      <c r="E41" s="29">
        <v>43657</v>
      </c>
      <c r="F41" s="15">
        <v>226.099603</v>
      </c>
      <c r="G41" s="16">
        <v>6.7000000000000002E-3</v>
      </c>
      <c r="H41" s="17"/>
    </row>
    <row r="42" spans="1:8" ht="12.75" customHeight="1" x14ac:dyDescent="0.2">
      <c r="A42">
        <v>34</v>
      </c>
      <c r="B42" t="s">
        <v>263</v>
      </c>
      <c r="C42" t="s">
        <v>264</v>
      </c>
      <c r="D42" t="s">
        <v>19</v>
      </c>
      <c r="E42" s="29">
        <v>49709</v>
      </c>
      <c r="F42" s="15">
        <v>139.98054400000001</v>
      </c>
      <c r="G42" s="16">
        <v>4.0999999999999995E-3</v>
      </c>
      <c r="H42" s="17"/>
    </row>
    <row r="43" spans="1:8" ht="12.75" customHeight="1" x14ac:dyDescent="0.2">
      <c r="A43">
        <v>35</v>
      </c>
      <c r="B43" t="s">
        <v>265</v>
      </c>
      <c r="C43" t="s">
        <v>266</v>
      </c>
      <c r="D43" t="s">
        <v>19</v>
      </c>
      <c r="E43" s="29">
        <v>43516</v>
      </c>
      <c r="F43" s="15">
        <v>124.107632</v>
      </c>
      <c r="G43" s="16">
        <v>3.7000000000000002E-3</v>
      </c>
      <c r="H43" s="17"/>
    </row>
    <row r="44" spans="1:8" ht="12.75" customHeight="1" x14ac:dyDescent="0.2">
      <c r="A44">
        <v>36</v>
      </c>
      <c r="B44" t="s">
        <v>136</v>
      </c>
      <c r="C44" t="s">
        <v>137</v>
      </c>
      <c r="D44" t="s">
        <v>39</v>
      </c>
      <c r="E44" s="29">
        <v>44237</v>
      </c>
      <c r="F44" s="15">
        <v>79.936259000000007</v>
      </c>
      <c r="G44" s="16">
        <v>2.3999999999999998E-3</v>
      </c>
      <c r="H44" s="17"/>
    </row>
    <row r="45" spans="1:8" ht="12.75" customHeight="1" x14ac:dyDescent="0.2">
      <c r="B45" s="18" t="s">
        <v>182</v>
      </c>
      <c r="C45" s="18"/>
      <c r="D45" s="18"/>
      <c r="E45" s="18"/>
      <c r="F45" s="19">
        <f>SUM(F9:F44)</f>
        <v>31746.721065999995</v>
      </c>
      <c r="G45" s="20">
        <f>SUM(G9:G44)</f>
        <v>0.94069999999999987</v>
      </c>
      <c r="H45" s="21"/>
    </row>
    <row r="46" spans="1:8" ht="12.75" customHeight="1" x14ac:dyDescent="0.2">
      <c r="F46" s="15"/>
      <c r="G46" s="16"/>
      <c r="H46" s="17"/>
    </row>
    <row r="47" spans="1:8" ht="12.75" customHeight="1" x14ac:dyDescent="0.2">
      <c r="B47" s="1" t="s">
        <v>425</v>
      </c>
      <c r="C47" s="1"/>
      <c r="F47" s="15">
        <v>2188.7300259999997</v>
      </c>
      <c r="G47" s="16">
        <v>6.4854630485382772E-2</v>
      </c>
      <c r="H47" s="17"/>
    </row>
    <row r="48" spans="1:8" ht="12.75" customHeight="1" x14ac:dyDescent="0.2">
      <c r="B48" s="18" t="s">
        <v>182</v>
      </c>
      <c r="C48" s="18"/>
      <c r="D48" s="18"/>
      <c r="E48" s="18"/>
      <c r="F48" s="19">
        <f>SUM(F47:F47)</f>
        <v>2188.7300259999997</v>
      </c>
      <c r="G48" s="31">
        <f>SUM(G47:G47)</f>
        <v>6.4854630485382772E-2</v>
      </c>
      <c r="H48" s="21"/>
    </row>
    <row r="49" spans="2:8" ht="12.75" customHeight="1" x14ac:dyDescent="0.2">
      <c r="F49" s="15"/>
      <c r="G49" s="16"/>
      <c r="H49" s="17"/>
    </row>
    <row r="50" spans="2:8" ht="12.75" customHeight="1" x14ac:dyDescent="0.2">
      <c r="B50" s="1" t="s">
        <v>187</v>
      </c>
      <c r="C50" s="1"/>
      <c r="F50" s="15"/>
      <c r="G50" s="16"/>
      <c r="H50" s="17"/>
    </row>
    <row r="51" spans="2:8" ht="12.75" customHeight="1" x14ac:dyDescent="0.2">
      <c r="B51" s="1" t="s">
        <v>188</v>
      </c>
      <c r="C51" s="1"/>
      <c r="F51" s="15">
        <v>-187.20505899999853</v>
      </c>
      <c r="G51" s="16">
        <v>-5.5471048426322389E-3</v>
      </c>
      <c r="H51" s="17"/>
    </row>
    <row r="52" spans="2:8" ht="12.75" customHeight="1" x14ac:dyDescent="0.2">
      <c r="B52" s="18" t="s">
        <v>182</v>
      </c>
      <c r="C52" s="18"/>
      <c r="D52" s="18"/>
      <c r="E52" s="18"/>
      <c r="F52" s="19">
        <f>SUM(F51:F51)</f>
        <v>-187.20505899999853</v>
      </c>
      <c r="G52" s="20">
        <f>SUM(G51:G51)</f>
        <v>-5.5471048426322389E-3</v>
      </c>
      <c r="H52" s="21"/>
    </row>
    <row r="53" spans="2:8" ht="12.75" customHeight="1" x14ac:dyDescent="0.2">
      <c r="B53" s="22" t="s">
        <v>189</v>
      </c>
      <c r="C53" s="22"/>
      <c r="D53" s="22"/>
      <c r="E53" s="22"/>
      <c r="F53" s="23">
        <f>SUM(F45,F48,F52)</f>
        <v>33748.246032999996</v>
      </c>
      <c r="G53" s="32">
        <f>SUM(G45,G48,G52)</f>
        <v>1.0000075256427503</v>
      </c>
      <c r="H53" s="25"/>
    </row>
    <row r="54" spans="2:8" ht="12.75" customHeight="1" x14ac:dyDescent="0.2"/>
    <row r="55" spans="2:8" ht="12.75" customHeight="1" x14ac:dyDescent="0.2">
      <c r="B55" s="1" t="s">
        <v>541</v>
      </c>
      <c r="C55" s="1"/>
    </row>
    <row r="56" spans="2:8" ht="12.75" customHeight="1" x14ac:dyDescent="0.2">
      <c r="B56" s="1"/>
      <c r="C56" s="1"/>
      <c r="F56" s="15"/>
    </row>
    <row r="57" spans="2:8" ht="12.75" customHeight="1" x14ac:dyDescent="0.2">
      <c r="B57" s="1"/>
      <c r="C57" s="1"/>
    </row>
    <row r="58" spans="2:8" ht="12.75" customHeight="1" x14ac:dyDescent="0.2">
      <c r="B58" s="1"/>
      <c r="C58" s="1"/>
    </row>
    <row r="59" spans="2:8" ht="12.75" customHeight="1" x14ac:dyDescent="0.2">
      <c r="B59" s="1"/>
      <c r="C59" s="1"/>
    </row>
    <row r="60" spans="2:8" ht="12.75" customHeight="1" x14ac:dyDescent="0.2"/>
    <row r="61" spans="2:8" ht="12.75" customHeight="1" x14ac:dyDescent="0.2"/>
    <row r="62" spans="2:8" ht="12.75" customHeight="1" x14ac:dyDescent="0.2"/>
    <row r="63" spans="2:8" ht="12.75" customHeight="1" x14ac:dyDescent="0.2"/>
    <row r="64" spans="2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/>
  </sheetViews>
  <sheetFormatPr defaultColWidth="9.140625" defaultRowHeight="12.75" x14ac:dyDescent="0.2"/>
  <cols>
    <col min="1" max="1" width="7.5703125" customWidth="1"/>
    <col min="2" max="2" width="50.5703125" customWidth="1"/>
    <col min="3" max="3" width="16.85546875" customWidth="1"/>
    <col min="4" max="4" width="22.425781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41" t="s">
        <v>267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12</v>
      </c>
      <c r="C9" t="s">
        <v>14</v>
      </c>
      <c r="D9" t="s">
        <v>13</v>
      </c>
      <c r="E9" s="29">
        <v>173700</v>
      </c>
      <c r="F9" s="15">
        <v>537.51464999999996</v>
      </c>
      <c r="G9" s="16">
        <v>5.4299999999999994E-2</v>
      </c>
      <c r="H9" s="17"/>
    </row>
    <row r="10" spans="1:8" ht="12.75" customHeight="1" x14ac:dyDescent="0.2">
      <c r="A10">
        <v>2</v>
      </c>
      <c r="B10" t="s">
        <v>268</v>
      </c>
      <c r="C10" t="s">
        <v>269</v>
      </c>
      <c r="D10" t="s">
        <v>16</v>
      </c>
      <c r="E10" s="29">
        <v>32760</v>
      </c>
      <c r="F10" s="15">
        <v>390.40091999999999</v>
      </c>
      <c r="G10" s="16">
        <v>3.9399999999999998E-2</v>
      </c>
      <c r="H10" s="17"/>
    </row>
    <row r="11" spans="1:8" ht="12.75" customHeight="1" x14ac:dyDescent="0.2">
      <c r="A11">
        <v>3</v>
      </c>
      <c r="B11" t="s">
        <v>55</v>
      </c>
      <c r="C11" t="s">
        <v>57</v>
      </c>
      <c r="D11" t="s">
        <v>33</v>
      </c>
      <c r="E11" s="29">
        <v>243000</v>
      </c>
      <c r="F11" s="15">
        <v>371.1825</v>
      </c>
      <c r="G11" s="16">
        <v>3.7499999999999999E-2</v>
      </c>
      <c r="H11" s="17"/>
    </row>
    <row r="12" spans="1:8" ht="12.75" customHeight="1" x14ac:dyDescent="0.2">
      <c r="A12">
        <v>4</v>
      </c>
      <c r="B12" t="s">
        <v>15</v>
      </c>
      <c r="C12" t="s">
        <v>17</v>
      </c>
      <c r="D12" t="s">
        <v>16</v>
      </c>
      <c r="E12" s="29">
        <v>33300</v>
      </c>
      <c r="F12" s="15">
        <v>348.05160000000001</v>
      </c>
      <c r="G12" s="16">
        <v>3.5099999999999999E-2</v>
      </c>
      <c r="H12" s="17"/>
    </row>
    <row r="13" spans="1:8" ht="12.75" customHeight="1" x14ac:dyDescent="0.2">
      <c r="A13">
        <v>5</v>
      </c>
      <c r="B13" t="s">
        <v>100</v>
      </c>
      <c r="C13" t="s">
        <v>102</v>
      </c>
      <c r="D13" t="s">
        <v>22</v>
      </c>
      <c r="E13" s="29">
        <v>123000</v>
      </c>
      <c r="F13" s="15">
        <v>347.35199999999998</v>
      </c>
      <c r="G13" s="16">
        <v>3.5099999999999999E-2</v>
      </c>
      <c r="H13" s="17"/>
    </row>
    <row r="14" spans="1:8" ht="12.75" customHeight="1" x14ac:dyDescent="0.2">
      <c r="A14">
        <v>6</v>
      </c>
      <c r="B14" t="s">
        <v>270</v>
      </c>
      <c r="C14" t="s">
        <v>271</v>
      </c>
      <c r="D14" t="s">
        <v>39</v>
      </c>
      <c r="E14" s="29">
        <v>37800</v>
      </c>
      <c r="F14" s="15">
        <v>344.8116</v>
      </c>
      <c r="G14" s="16">
        <v>3.4799999999999998E-2</v>
      </c>
      <c r="H14" s="17"/>
    </row>
    <row r="15" spans="1:8" ht="12.75" customHeight="1" x14ac:dyDescent="0.2">
      <c r="A15">
        <v>7</v>
      </c>
      <c r="B15" t="s">
        <v>194</v>
      </c>
      <c r="C15" t="s">
        <v>195</v>
      </c>
      <c r="D15" t="s">
        <v>56</v>
      </c>
      <c r="E15" s="29">
        <v>108000</v>
      </c>
      <c r="F15" s="15">
        <v>336.31200000000001</v>
      </c>
      <c r="G15" s="16">
        <v>3.4000000000000002E-2</v>
      </c>
      <c r="H15" s="17"/>
    </row>
    <row r="16" spans="1:8" ht="12.75" customHeight="1" x14ac:dyDescent="0.2">
      <c r="A16">
        <v>8</v>
      </c>
      <c r="B16" t="s">
        <v>272</v>
      </c>
      <c r="C16" t="s">
        <v>273</v>
      </c>
      <c r="D16" t="s">
        <v>13</v>
      </c>
      <c r="E16" s="29">
        <v>21840</v>
      </c>
      <c r="F16" s="15">
        <v>331.08348000000001</v>
      </c>
      <c r="G16" s="16">
        <v>3.3399999999999999E-2</v>
      </c>
      <c r="H16" s="17"/>
    </row>
    <row r="17" spans="1:8" ht="12.75" customHeight="1" x14ac:dyDescent="0.2">
      <c r="A17">
        <v>9</v>
      </c>
      <c r="B17" t="s">
        <v>35</v>
      </c>
      <c r="C17" t="s">
        <v>37</v>
      </c>
      <c r="D17" t="s">
        <v>16</v>
      </c>
      <c r="E17" s="29">
        <v>13500</v>
      </c>
      <c r="F17" s="15">
        <v>279.82125000000002</v>
      </c>
      <c r="G17" s="16">
        <v>2.8300000000000002E-2</v>
      </c>
      <c r="H17" s="17"/>
    </row>
    <row r="18" spans="1:8" ht="12.75" customHeight="1" x14ac:dyDescent="0.2">
      <c r="A18">
        <v>10</v>
      </c>
      <c r="B18" t="s">
        <v>274</v>
      </c>
      <c r="C18" t="s">
        <v>275</v>
      </c>
      <c r="D18" t="s">
        <v>51</v>
      </c>
      <c r="E18" s="29">
        <v>366296</v>
      </c>
      <c r="F18" s="15">
        <v>271.42533600000002</v>
      </c>
      <c r="G18" s="16">
        <v>2.7400000000000001E-2</v>
      </c>
      <c r="H18" s="17"/>
    </row>
    <row r="19" spans="1:8" ht="12.75" customHeight="1" x14ac:dyDescent="0.2">
      <c r="A19">
        <v>11</v>
      </c>
      <c r="B19" t="s">
        <v>162</v>
      </c>
      <c r="C19" t="s">
        <v>163</v>
      </c>
      <c r="D19" t="s">
        <v>42</v>
      </c>
      <c r="E19" s="29">
        <v>68700</v>
      </c>
      <c r="F19" s="15">
        <v>268.27350000000001</v>
      </c>
      <c r="G19" s="16">
        <v>2.7099999999999999E-2</v>
      </c>
      <c r="H19" s="17"/>
    </row>
    <row r="20" spans="1:8" ht="12.75" customHeight="1" x14ac:dyDescent="0.2">
      <c r="A20">
        <v>12</v>
      </c>
      <c r="B20" t="s">
        <v>21</v>
      </c>
      <c r="C20" t="s">
        <v>23</v>
      </c>
      <c r="D20" t="s">
        <v>22</v>
      </c>
      <c r="E20" s="29">
        <v>31500</v>
      </c>
      <c r="F20" s="15">
        <v>250.42500000000001</v>
      </c>
      <c r="G20" s="16">
        <v>2.53E-2</v>
      </c>
      <c r="H20" s="17"/>
    </row>
    <row r="21" spans="1:8" ht="12.75" customHeight="1" x14ac:dyDescent="0.2">
      <c r="A21">
        <v>13</v>
      </c>
      <c r="B21" t="s">
        <v>276</v>
      </c>
      <c r="C21" t="s">
        <v>277</v>
      </c>
      <c r="D21" t="s">
        <v>30</v>
      </c>
      <c r="E21" s="29">
        <v>192600</v>
      </c>
      <c r="F21" s="15">
        <v>238.43879999999999</v>
      </c>
      <c r="G21" s="16">
        <v>2.41E-2</v>
      </c>
      <c r="H21" s="17"/>
    </row>
    <row r="22" spans="1:8" ht="12.75" customHeight="1" x14ac:dyDescent="0.2">
      <c r="A22">
        <v>14</v>
      </c>
      <c r="B22" t="s">
        <v>210</v>
      </c>
      <c r="C22" t="s">
        <v>211</v>
      </c>
      <c r="D22" t="s">
        <v>33</v>
      </c>
      <c r="E22" s="29">
        <v>12360</v>
      </c>
      <c r="F22" s="15">
        <v>222.42438000000001</v>
      </c>
      <c r="G22" s="16">
        <v>2.2499999999999999E-2</v>
      </c>
      <c r="H22" s="17"/>
    </row>
    <row r="23" spans="1:8" ht="12.75" customHeight="1" x14ac:dyDescent="0.2">
      <c r="A23">
        <v>15</v>
      </c>
      <c r="B23" t="s">
        <v>278</v>
      </c>
      <c r="C23" t="s">
        <v>279</v>
      </c>
      <c r="D23" t="s">
        <v>13</v>
      </c>
      <c r="E23" s="29">
        <v>17400</v>
      </c>
      <c r="F23" s="15">
        <v>216.0471</v>
      </c>
      <c r="G23" s="16">
        <v>2.18E-2</v>
      </c>
      <c r="H23" s="17"/>
    </row>
    <row r="24" spans="1:8" ht="12.75" customHeight="1" x14ac:dyDescent="0.2">
      <c r="A24">
        <v>16</v>
      </c>
      <c r="B24" t="s">
        <v>124</v>
      </c>
      <c r="C24" t="s">
        <v>125</v>
      </c>
      <c r="D24" t="s">
        <v>16</v>
      </c>
      <c r="E24" s="29">
        <v>30300</v>
      </c>
      <c r="F24" s="15">
        <v>204.64619999999999</v>
      </c>
      <c r="G24" s="16">
        <v>2.07E-2</v>
      </c>
      <c r="H24" s="17"/>
    </row>
    <row r="25" spans="1:8" ht="12.75" customHeight="1" x14ac:dyDescent="0.2">
      <c r="A25">
        <v>17</v>
      </c>
      <c r="B25" t="s">
        <v>280</v>
      </c>
      <c r="C25" t="s">
        <v>281</v>
      </c>
      <c r="D25" t="s">
        <v>62</v>
      </c>
      <c r="E25" s="29">
        <v>40608</v>
      </c>
      <c r="F25" s="15">
        <v>202.63391999999999</v>
      </c>
      <c r="G25" s="16">
        <v>2.0499999999999997E-2</v>
      </c>
      <c r="H25" s="17"/>
    </row>
    <row r="26" spans="1:8" ht="12.75" customHeight="1" x14ac:dyDescent="0.2">
      <c r="A26">
        <v>18</v>
      </c>
      <c r="B26" t="s">
        <v>112</v>
      </c>
      <c r="C26" t="s">
        <v>114</v>
      </c>
      <c r="D26" t="s">
        <v>16</v>
      </c>
      <c r="E26" s="29">
        <v>91860</v>
      </c>
      <c r="F26" s="15">
        <v>200.25479999999999</v>
      </c>
      <c r="G26" s="16">
        <v>2.0199999999999999E-2</v>
      </c>
      <c r="H26" s="17"/>
    </row>
    <row r="27" spans="1:8" ht="12.75" customHeight="1" x14ac:dyDescent="0.2">
      <c r="A27">
        <v>19</v>
      </c>
      <c r="B27" t="s">
        <v>265</v>
      </c>
      <c r="C27" t="s">
        <v>266</v>
      </c>
      <c r="D27" t="s">
        <v>19</v>
      </c>
      <c r="E27" s="29">
        <v>64800</v>
      </c>
      <c r="F27" s="15">
        <v>184.80959999999999</v>
      </c>
      <c r="G27" s="16">
        <v>1.8700000000000001E-2</v>
      </c>
      <c r="H27" s="17"/>
    </row>
    <row r="28" spans="1:8" ht="12.75" customHeight="1" x14ac:dyDescent="0.2">
      <c r="A28">
        <v>20</v>
      </c>
      <c r="B28" t="s">
        <v>283</v>
      </c>
      <c r="C28" t="s">
        <v>284</v>
      </c>
      <c r="D28" t="s">
        <v>42</v>
      </c>
      <c r="E28" s="29">
        <v>45837</v>
      </c>
      <c r="F28" s="15">
        <v>182.54585299999999</v>
      </c>
      <c r="G28" s="16">
        <v>1.84E-2</v>
      </c>
      <c r="H28" s="17"/>
    </row>
    <row r="29" spans="1:8" ht="12.75" customHeight="1" x14ac:dyDescent="0.2">
      <c r="A29">
        <v>21</v>
      </c>
      <c r="B29" t="s">
        <v>285</v>
      </c>
      <c r="C29" t="s">
        <v>287</v>
      </c>
      <c r="D29" t="s">
        <v>80</v>
      </c>
      <c r="E29" s="29">
        <v>56700</v>
      </c>
      <c r="F29" s="15">
        <v>182.34719999999999</v>
      </c>
      <c r="G29" s="16">
        <v>1.84E-2</v>
      </c>
      <c r="H29" s="17"/>
    </row>
    <row r="30" spans="1:8" ht="12.75" customHeight="1" x14ac:dyDescent="0.2">
      <c r="A30">
        <v>22</v>
      </c>
      <c r="B30" t="s">
        <v>97</v>
      </c>
      <c r="C30" t="s">
        <v>99</v>
      </c>
      <c r="D30" t="s">
        <v>46</v>
      </c>
      <c r="E30" s="29">
        <v>68508</v>
      </c>
      <c r="F30" s="15">
        <v>181.88874000000001</v>
      </c>
      <c r="G30" s="16">
        <v>1.84E-2</v>
      </c>
      <c r="H30" s="17"/>
    </row>
    <row r="31" spans="1:8" ht="12.75" customHeight="1" x14ac:dyDescent="0.2">
      <c r="A31">
        <v>23</v>
      </c>
      <c r="B31" t="s">
        <v>232</v>
      </c>
      <c r="C31" t="s">
        <v>233</v>
      </c>
      <c r="D31" t="s">
        <v>33</v>
      </c>
      <c r="E31" s="29">
        <v>11250</v>
      </c>
      <c r="F31" s="15">
        <v>173.47499999999999</v>
      </c>
      <c r="G31" s="16">
        <v>1.7500000000000002E-2</v>
      </c>
      <c r="H31" s="17"/>
    </row>
    <row r="32" spans="1:8" ht="12.75" customHeight="1" x14ac:dyDescent="0.2">
      <c r="A32">
        <v>24</v>
      </c>
      <c r="B32" t="s">
        <v>142</v>
      </c>
      <c r="C32" t="s">
        <v>143</v>
      </c>
      <c r="D32" t="s">
        <v>56</v>
      </c>
      <c r="E32" s="29">
        <v>33900</v>
      </c>
      <c r="F32" s="15">
        <v>173.14425</v>
      </c>
      <c r="G32" s="16">
        <v>1.7500000000000002E-2</v>
      </c>
      <c r="H32" s="17"/>
    </row>
    <row r="33" spans="1:8" ht="12.75" customHeight="1" x14ac:dyDescent="0.2">
      <c r="A33">
        <v>25</v>
      </c>
      <c r="B33" t="s">
        <v>288</v>
      </c>
      <c r="C33" t="s">
        <v>289</v>
      </c>
      <c r="D33" t="s">
        <v>19</v>
      </c>
      <c r="E33" s="29">
        <v>54000</v>
      </c>
      <c r="F33" s="15">
        <v>171.28800000000001</v>
      </c>
      <c r="G33" s="16">
        <v>1.7299999999999999E-2</v>
      </c>
      <c r="H33" s="17"/>
    </row>
    <row r="34" spans="1:8" ht="12.75" customHeight="1" x14ac:dyDescent="0.2">
      <c r="A34">
        <v>26</v>
      </c>
      <c r="B34" t="s">
        <v>290</v>
      </c>
      <c r="C34" t="s">
        <v>291</v>
      </c>
      <c r="D34" t="s">
        <v>22</v>
      </c>
      <c r="E34" s="29">
        <v>67200</v>
      </c>
      <c r="F34" s="15">
        <v>162.99359999999999</v>
      </c>
      <c r="G34" s="16">
        <v>1.6500000000000001E-2</v>
      </c>
      <c r="H34" s="17"/>
    </row>
    <row r="35" spans="1:8" ht="12.75" customHeight="1" x14ac:dyDescent="0.2">
      <c r="A35">
        <v>27</v>
      </c>
      <c r="B35" t="s">
        <v>292</v>
      </c>
      <c r="C35" t="s">
        <v>293</v>
      </c>
      <c r="D35" t="s">
        <v>13</v>
      </c>
      <c r="E35" s="29">
        <v>126900</v>
      </c>
      <c r="F35" s="15">
        <v>162.24164999999999</v>
      </c>
      <c r="G35" s="16">
        <v>1.6399999999999998E-2</v>
      </c>
      <c r="H35" s="17"/>
    </row>
    <row r="36" spans="1:8" ht="12.75" customHeight="1" x14ac:dyDescent="0.2">
      <c r="A36">
        <v>28</v>
      </c>
      <c r="B36" t="s">
        <v>294</v>
      </c>
      <c r="C36" t="s">
        <v>295</v>
      </c>
      <c r="D36" t="s">
        <v>65</v>
      </c>
      <c r="E36" s="29">
        <v>132600</v>
      </c>
      <c r="F36" s="15">
        <v>161.5068</v>
      </c>
      <c r="G36" s="16">
        <v>1.6299999999999999E-2</v>
      </c>
      <c r="H36" s="17"/>
    </row>
    <row r="37" spans="1:8" ht="12.75" customHeight="1" x14ac:dyDescent="0.2">
      <c r="A37">
        <v>29</v>
      </c>
      <c r="B37" t="s">
        <v>296</v>
      </c>
      <c r="C37" t="s">
        <v>297</v>
      </c>
      <c r="D37" t="s">
        <v>16</v>
      </c>
      <c r="E37" s="29">
        <v>32400</v>
      </c>
      <c r="F37" s="15">
        <v>145.92959999999999</v>
      </c>
      <c r="G37" s="16">
        <v>1.47E-2</v>
      </c>
      <c r="H37" s="17"/>
    </row>
    <row r="38" spans="1:8" ht="12.75" customHeight="1" x14ac:dyDescent="0.2">
      <c r="A38">
        <v>30</v>
      </c>
      <c r="B38" t="s">
        <v>298</v>
      </c>
      <c r="C38" t="s">
        <v>299</v>
      </c>
      <c r="D38" t="s">
        <v>39</v>
      </c>
      <c r="E38" s="29">
        <v>69600</v>
      </c>
      <c r="F38" s="15">
        <v>145.0812</v>
      </c>
      <c r="G38" s="16">
        <v>1.46E-2</v>
      </c>
      <c r="H38" s="17"/>
    </row>
    <row r="39" spans="1:8" ht="12.75" customHeight="1" x14ac:dyDescent="0.2">
      <c r="A39">
        <v>31</v>
      </c>
      <c r="B39" t="s">
        <v>218</v>
      </c>
      <c r="C39" t="s">
        <v>219</v>
      </c>
      <c r="D39" t="s">
        <v>89</v>
      </c>
      <c r="E39" s="29">
        <v>45900</v>
      </c>
      <c r="F39" s="15">
        <v>143.59815</v>
      </c>
      <c r="G39" s="16">
        <v>1.4499999999999999E-2</v>
      </c>
      <c r="H39" s="17"/>
    </row>
    <row r="40" spans="1:8" ht="12.75" customHeight="1" x14ac:dyDescent="0.2">
      <c r="A40">
        <v>32</v>
      </c>
      <c r="B40" t="s">
        <v>136</v>
      </c>
      <c r="C40" t="s">
        <v>137</v>
      </c>
      <c r="D40" t="s">
        <v>39</v>
      </c>
      <c r="E40" s="29">
        <v>78900</v>
      </c>
      <c r="F40" s="15">
        <v>142.57230000000001</v>
      </c>
      <c r="G40" s="16">
        <v>1.44E-2</v>
      </c>
      <c r="H40" s="17"/>
    </row>
    <row r="41" spans="1:8" ht="12.75" customHeight="1" x14ac:dyDescent="0.2">
      <c r="A41">
        <v>33</v>
      </c>
      <c r="B41" t="s">
        <v>192</v>
      </c>
      <c r="C41" t="s">
        <v>193</v>
      </c>
      <c r="D41" t="s">
        <v>22</v>
      </c>
      <c r="E41" s="29">
        <v>8580</v>
      </c>
      <c r="F41" s="15">
        <v>135.19935000000001</v>
      </c>
      <c r="G41" s="16">
        <v>1.37E-2</v>
      </c>
      <c r="H41" s="17"/>
    </row>
    <row r="42" spans="1:8" ht="12.75" customHeight="1" x14ac:dyDescent="0.2">
      <c r="A42">
        <v>34</v>
      </c>
      <c r="B42" t="s">
        <v>18</v>
      </c>
      <c r="C42" t="s">
        <v>20</v>
      </c>
      <c r="D42" t="s">
        <v>19</v>
      </c>
      <c r="E42" s="29">
        <v>16800</v>
      </c>
      <c r="F42" s="15">
        <v>129.84719999999999</v>
      </c>
      <c r="G42" s="16">
        <v>1.3100000000000001E-2</v>
      </c>
      <c r="H42" s="17"/>
    </row>
    <row r="43" spans="1:8" ht="12.75" customHeight="1" x14ac:dyDescent="0.2">
      <c r="A43">
        <v>35</v>
      </c>
      <c r="B43" t="s">
        <v>204</v>
      </c>
      <c r="C43" t="s">
        <v>206</v>
      </c>
      <c r="D43" t="s">
        <v>51</v>
      </c>
      <c r="E43" s="29">
        <v>90600</v>
      </c>
      <c r="F43" s="15">
        <v>128.60669999999999</v>
      </c>
      <c r="G43" s="16">
        <v>1.3000000000000001E-2</v>
      </c>
      <c r="H43" s="17"/>
    </row>
    <row r="44" spans="1:8" ht="12.75" customHeight="1" x14ac:dyDescent="0.2">
      <c r="A44">
        <v>36</v>
      </c>
      <c r="B44" t="s">
        <v>79</v>
      </c>
      <c r="C44" t="s">
        <v>81</v>
      </c>
      <c r="D44" t="s">
        <v>19</v>
      </c>
      <c r="E44" s="29">
        <v>31500</v>
      </c>
      <c r="F44" s="15">
        <v>118.9755</v>
      </c>
      <c r="G44" s="16">
        <v>1.2E-2</v>
      </c>
      <c r="H44" s="17"/>
    </row>
    <row r="45" spans="1:8" ht="12.75" customHeight="1" x14ac:dyDescent="0.2">
      <c r="A45">
        <v>37</v>
      </c>
      <c r="B45" t="s">
        <v>300</v>
      </c>
      <c r="C45" t="s">
        <v>301</v>
      </c>
      <c r="D45" t="s">
        <v>42</v>
      </c>
      <c r="E45" s="29">
        <v>119414</v>
      </c>
      <c r="F45" s="15">
        <v>111.05502</v>
      </c>
      <c r="G45" s="16">
        <v>1.1200000000000002E-2</v>
      </c>
      <c r="H45" s="17"/>
    </row>
    <row r="46" spans="1:8" ht="12.75" customHeight="1" x14ac:dyDescent="0.2">
      <c r="A46">
        <v>38</v>
      </c>
      <c r="B46" t="s">
        <v>240</v>
      </c>
      <c r="C46" t="s">
        <v>241</v>
      </c>
      <c r="D46" t="s">
        <v>46</v>
      </c>
      <c r="E46" s="29">
        <v>9420</v>
      </c>
      <c r="F46" s="15">
        <v>109.19664</v>
      </c>
      <c r="G46" s="16">
        <v>1.1000000000000001E-2</v>
      </c>
      <c r="H46" s="17"/>
    </row>
    <row r="47" spans="1:8" ht="12.75" customHeight="1" x14ac:dyDescent="0.2">
      <c r="A47">
        <v>39</v>
      </c>
      <c r="B47" t="s">
        <v>302</v>
      </c>
      <c r="C47" t="s">
        <v>303</v>
      </c>
      <c r="D47" t="s">
        <v>65</v>
      </c>
      <c r="E47" s="29">
        <v>121800</v>
      </c>
      <c r="F47" s="15">
        <v>108.3411</v>
      </c>
      <c r="G47" s="16">
        <v>1.09E-2</v>
      </c>
      <c r="H47" s="17"/>
    </row>
    <row r="48" spans="1:8" ht="12.75" customHeight="1" x14ac:dyDescent="0.2">
      <c r="A48">
        <v>40</v>
      </c>
      <c r="B48" t="s">
        <v>140</v>
      </c>
      <c r="C48" t="s">
        <v>141</v>
      </c>
      <c r="D48" t="s">
        <v>16</v>
      </c>
      <c r="E48" s="29">
        <v>41790</v>
      </c>
      <c r="F48" s="15">
        <v>105.22722</v>
      </c>
      <c r="G48" s="16">
        <v>1.06E-2</v>
      </c>
      <c r="H48" s="17"/>
    </row>
    <row r="49" spans="1:8" ht="12.75" customHeight="1" x14ac:dyDescent="0.2">
      <c r="A49">
        <v>41</v>
      </c>
      <c r="B49" t="s">
        <v>304</v>
      </c>
      <c r="C49" t="s">
        <v>305</v>
      </c>
      <c r="D49" t="s">
        <v>282</v>
      </c>
      <c r="E49" s="29">
        <v>110400</v>
      </c>
      <c r="F49" s="15">
        <v>104.93519999999999</v>
      </c>
      <c r="G49" s="16">
        <v>1.06E-2</v>
      </c>
      <c r="H49" s="17"/>
    </row>
    <row r="50" spans="1:8" ht="12.75" customHeight="1" x14ac:dyDescent="0.2">
      <c r="A50">
        <v>42</v>
      </c>
      <c r="B50" t="s">
        <v>306</v>
      </c>
      <c r="C50" t="s">
        <v>307</v>
      </c>
      <c r="D50" t="s">
        <v>13</v>
      </c>
      <c r="E50" s="29">
        <v>29700</v>
      </c>
      <c r="F50" s="15">
        <v>103.96485</v>
      </c>
      <c r="G50" s="16">
        <v>1.0500000000000001E-2</v>
      </c>
      <c r="H50" s="17"/>
    </row>
    <row r="51" spans="1:8" ht="12.75" customHeight="1" x14ac:dyDescent="0.2">
      <c r="A51">
        <v>43</v>
      </c>
      <c r="B51" t="s">
        <v>308</v>
      </c>
      <c r="C51" t="s">
        <v>309</v>
      </c>
      <c r="D51" t="s">
        <v>62</v>
      </c>
      <c r="E51" s="29">
        <v>33000</v>
      </c>
      <c r="F51" s="15">
        <v>103.191</v>
      </c>
      <c r="G51" s="16">
        <v>1.04E-2</v>
      </c>
      <c r="H51" s="17"/>
    </row>
    <row r="52" spans="1:8" ht="12.75" customHeight="1" x14ac:dyDescent="0.2">
      <c r="A52">
        <v>44</v>
      </c>
      <c r="B52" t="s">
        <v>310</v>
      </c>
      <c r="C52" t="s">
        <v>311</v>
      </c>
      <c r="D52" t="s">
        <v>16</v>
      </c>
      <c r="E52" s="29">
        <v>78630</v>
      </c>
      <c r="F52" s="15">
        <v>99.388319999999993</v>
      </c>
      <c r="G52" s="16">
        <v>0.01</v>
      </c>
      <c r="H52" s="17"/>
    </row>
    <row r="53" spans="1:8" ht="12.75" customHeight="1" x14ac:dyDescent="0.2">
      <c r="A53">
        <v>45</v>
      </c>
      <c r="B53" t="s">
        <v>312</v>
      </c>
      <c r="C53" t="s">
        <v>313</v>
      </c>
      <c r="D53" t="s">
        <v>62</v>
      </c>
      <c r="E53" s="29">
        <v>57600</v>
      </c>
      <c r="F53" s="15">
        <v>97.142399999999995</v>
      </c>
      <c r="G53" s="16">
        <v>9.7999999999999997E-3</v>
      </c>
      <c r="H53" s="17"/>
    </row>
    <row r="54" spans="1:8" ht="12.75" customHeight="1" x14ac:dyDescent="0.2">
      <c r="A54">
        <v>46</v>
      </c>
      <c r="B54" t="s">
        <v>82</v>
      </c>
      <c r="C54" t="s">
        <v>84</v>
      </c>
      <c r="D54" t="s">
        <v>25</v>
      </c>
      <c r="E54" s="29">
        <v>18000</v>
      </c>
      <c r="F54" s="15">
        <v>95.292000000000002</v>
      </c>
      <c r="G54" s="16">
        <v>9.5999999999999992E-3</v>
      </c>
      <c r="H54" s="17"/>
    </row>
    <row r="55" spans="1:8" ht="12.75" customHeight="1" x14ac:dyDescent="0.2">
      <c r="A55">
        <v>47</v>
      </c>
      <c r="B55" t="s">
        <v>314</v>
      </c>
      <c r="C55" t="s">
        <v>315</v>
      </c>
      <c r="D55" t="s">
        <v>16</v>
      </c>
      <c r="E55" s="29">
        <v>378000</v>
      </c>
      <c r="F55" s="15">
        <v>92.61</v>
      </c>
      <c r="G55" s="16">
        <v>9.3999999999999986E-3</v>
      </c>
      <c r="H55" s="17"/>
    </row>
    <row r="56" spans="1:8" ht="12.75" customHeight="1" x14ac:dyDescent="0.2">
      <c r="A56">
        <v>48</v>
      </c>
      <c r="B56" t="s">
        <v>134</v>
      </c>
      <c r="C56" t="s">
        <v>135</v>
      </c>
      <c r="D56" t="s">
        <v>56</v>
      </c>
      <c r="E56" s="29">
        <v>33900</v>
      </c>
      <c r="F56" s="15">
        <v>92.360550000000003</v>
      </c>
      <c r="G56" s="16">
        <v>9.300000000000001E-3</v>
      </c>
      <c r="H56" s="17"/>
    </row>
    <row r="57" spans="1:8" ht="12.75" customHeight="1" x14ac:dyDescent="0.2">
      <c r="A57">
        <v>49</v>
      </c>
      <c r="B57" t="s">
        <v>316</v>
      </c>
      <c r="C57" t="s">
        <v>317</v>
      </c>
      <c r="D57" t="s">
        <v>42</v>
      </c>
      <c r="E57" s="29">
        <v>49500</v>
      </c>
      <c r="F57" s="15">
        <v>89.669250000000005</v>
      </c>
      <c r="G57" s="16">
        <v>9.1000000000000004E-3</v>
      </c>
      <c r="H57" s="17"/>
    </row>
    <row r="58" spans="1:8" ht="12.75" customHeight="1" x14ac:dyDescent="0.2">
      <c r="A58">
        <v>50</v>
      </c>
      <c r="B58" t="s">
        <v>318</v>
      </c>
      <c r="C58" t="s">
        <v>319</v>
      </c>
      <c r="D58" t="s">
        <v>16</v>
      </c>
      <c r="E58" s="29">
        <v>64800</v>
      </c>
      <c r="F58" s="15">
        <v>71.247600000000006</v>
      </c>
      <c r="G58" s="16">
        <v>7.1999999999999998E-3</v>
      </c>
      <c r="H58" s="17"/>
    </row>
    <row r="59" spans="1:8" ht="12.75" customHeight="1" x14ac:dyDescent="0.2">
      <c r="A59">
        <v>51</v>
      </c>
      <c r="B59" t="s">
        <v>261</v>
      </c>
      <c r="C59" t="s">
        <v>262</v>
      </c>
      <c r="D59" t="s">
        <v>39</v>
      </c>
      <c r="E59" s="29">
        <v>27000</v>
      </c>
      <c r="F59" s="15">
        <v>60.722999999999999</v>
      </c>
      <c r="G59" s="16">
        <v>6.0999999999999995E-3</v>
      </c>
      <c r="H59" s="17"/>
    </row>
    <row r="60" spans="1:8" ht="12.75" customHeight="1" x14ac:dyDescent="0.2">
      <c r="A60">
        <v>52</v>
      </c>
      <c r="B60" t="s">
        <v>320</v>
      </c>
      <c r="C60" t="s">
        <v>321</v>
      </c>
      <c r="D60" t="s">
        <v>16</v>
      </c>
      <c r="E60" s="29">
        <v>75600</v>
      </c>
      <c r="F60" s="15">
        <v>60.668999999999997</v>
      </c>
      <c r="G60" s="16">
        <v>6.0999999999999995E-3</v>
      </c>
      <c r="H60" s="17"/>
    </row>
    <row r="61" spans="1:8" ht="12.75" customHeight="1" x14ac:dyDescent="0.2">
      <c r="A61">
        <v>53</v>
      </c>
      <c r="B61" t="s">
        <v>322</v>
      </c>
      <c r="C61" t="s">
        <v>323</v>
      </c>
      <c r="D61" t="s">
        <v>33</v>
      </c>
      <c r="E61" s="29">
        <v>18900</v>
      </c>
      <c r="F61" s="15">
        <v>55.934550000000002</v>
      </c>
      <c r="G61" s="16">
        <v>5.6000000000000008E-3</v>
      </c>
      <c r="H61" s="17"/>
    </row>
    <row r="62" spans="1:8" ht="12.75" customHeight="1" x14ac:dyDescent="0.2">
      <c r="A62">
        <v>54</v>
      </c>
      <c r="B62" t="s">
        <v>130</v>
      </c>
      <c r="C62" t="s">
        <v>131</v>
      </c>
      <c r="D62" t="s">
        <v>83</v>
      </c>
      <c r="E62" s="29">
        <v>108000</v>
      </c>
      <c r="F62" s="15">
        <v>53.783999999999999</v>
      </c>
      <c r="G62" s="16">
        <v>5.4000000000000003E-3</v>
      </c>
      <c r="H62" s="17"/>
    </row>
    <row r="63" spans="1:8" ht="12.75" customHeight="1" x14ac:dyDescent="0.2">
      <c r="A63">
        <v>55</v>
      </c>
      <c r="B63" t="s">
        <v>324</v>
      </c>
      <c r="C63" t="s">
        <v>325</v>
      </c>
      <c r="D63" t="s">
        <v>16</v>
      </c>
      <c r="E63" s="29">
        <v>60000</v>
      </c>
      <c r="F63" s="15">
        <v>53.7</v>
      </c>
      <c r="G63" s="16">
        <v>5.4000000000000003E-3</v>
      </c>
      <c r="H63" s="17"/>
    </row>
    <row r="64" spans="1:8" ht="12.75" customHeight="1" x14ac:dyDescent="0.2">
      <c r="A64">
        <v>56</v>
      </c>
      <c r="B64" t="s">
        <v>156</v>
      </c>
      <c r="C64" t="s">
        <v>157</v>
      </c>
      <c r="D64" t="s">
        <v>22</v>
      </c>
      <c r="E64" s="29">
        <v>38271</v>
      </c>
      <c r="F64" s="15">
        <v>37.869154999999999</v>
      </c>
      <c r="G64" s="16">
        <v>3.8E-3</v>
      </c>
      <c r="H64" s="17"/>
    </row>
    <row r="65" spans="1:8" ht="12.75" customHeight="1" x14ac:dyDescent="0.2">
      <c r="A65">
        <v>57</v>
      </c>
      <c r="B65" t="s">
        <v>326</v>
      </c>
      <c r="C65" t="s">
        <v>327</v>
      </c>
      <c r="D65" t="s">
        <v>286</v>
      </c>
      <c r="E65" s="29">
        <v>593001</v>
      </c>
      <c r="F65" s="15">
        <v>12.808821999999999</v>
      </c>
      <c r="G65" s="16">
        <v>1.2999999999999999E-3</v>
      </c>
      <c r="H65" s="17"/>
    </row>
    <row r="66" spans="1:8" ht="12.75" customHeight="1" x14ac:dyDescent="0.2">
      <c r="B66" s="18" t="s">
        <v>182</v>
      </c>
      <c r="C66" s="18"/>
      <c r="D66" s="18"/>
      <c r="E66" s="18"/>
      <c r="F66" s="19">
        <f>SUM(F9:F65)</f>
        <v>9906.2594060000047</v>
      </c>
      <c r="G66" s="31">
        <f>SUM(G9:G65)</f>
        <v>1.0001999999999998</v>
      </c>
      <c r="H66" s="21"/>
    </row>
    <row r="67" spans="1:8" ht="12.75" customHeight="1" x14ac:dyDescent="0.2">
      <c r="E67" s="29"/>
      <c r="F67" s="15"/>
      <c r="G67" s="16"/>
      <c r="H67" s="17"/>
    </row>
    <row r="68" spans="1:8" ht="12.75" customHeight="1" x14ac:dyDescent="0.2">
      <c r="B68" s="1" t="s">
        <v>550</v>
      </c>
      <c r="E68" s="29"/>
      <c r="F68" s="15"/>
      <c r="G68" s="16"/>
      <c r="H68" s="17"/>
    </row>
    <row r="69" spans="1:8" ht="12.75" customHeight="1" x14ac:dyDescent="0.2">
      <c r="A69">
        <v>58</v>
      </c>
      <c r="B69" t="s">
        <v>328</v>
      </c>
      <c r="C69" s="2" t="s">
        <v>546</v>
      </c>
      <c r="D69" t="s">
        <v>86</v>
      </c>
      <c r="E69" s="29">
        <v>200000</v>
      </c>
      <c r="F69" s="15">
        <v>0.02</v>
      </c>
      <c r="G69" s="30" t="s">
        <v>547</v>
      </c>
      <c r="H69" s="17"/>
    </row>
    <row r="70" spans="1:8" ht="12.75" customHeight="1" x14ac:dyDescent="0.2">
      <c r="A70">
        <v>59</v>
      </c>
      <c r="B70" t="s">
        <v>329</v>
      </c>
      <c r="C70" s="2" t="s">
        <v>546</v>
      </c>
      <c r="D70" t="s">
        <v>77</v>
      </c>
      <c r="E70" s="29">
        <v>50000</v>
      </c>
      <c r="F70" s="15">
        <v>0.01</v>
      </c>
      <c r="G70" s="30" t="s">
        <v>547</v>
      </c>
      <c r="H70" s="17"/>
    </row>
    <row r="71" spans="1:8" ht="12.75" customHeight="1" x14ac:dyDescent="0.2">
      <c r="A71">
        <v>60</v>
      </c>
      <c r="B71" t="s">
        <v>330</v>
      </c>
      <c r="C71" s="2" t="s">
        <v>546</v>
      </c>
      <c r="D71" t="s">
        <v>13</v>
      </c>
      <c r="E71" s="29">
        <v>50000</v>
      </c>
      <c r="F71" s="15">
        <v>5.0000000000000001E-3</v>
      </c>
      <c r="G71" s="30" t="s">
        <v>547</v>
      </c>
      <c r="H71" s="17"/>
    </row>
    <row r="72" spans="1:8" ht="12.75" customHeight="1" x14ac:dyDescent="0.2">
      <c r="A72">
        <v>61</v>
      </c>
      <c r="B72" t="s">
        <v>568</v>
      </c>
      <c r="C72" s="2" t="s">
        <v>546</v>
      </c>
      <c r="D72" t="s">
        <v>286</v>
      </c>
      <c r="E72" s="29">
        <v>900</v>
      </c>
      <c r="F72" s="15">
        <v>9.0000000000000006E-5</v>
      </c>
      <c r="G72" s="30" t="s">
        <v>547</v>
      </c>
      <c r="H72" s="17"/>
    </row>
    <row r="73" spans="1:8" ht="12.75" customHeight="1" x14ac:dyDescent="0.2">
      <c r="A73">
        <v>62</v>
      </c>
      <c r="B73" t="s">
        <v>331</v>
      </c>
      <c r="C73" s="2" t="s">
        <v>546</v>
      </c>
      <c r="D73" t="s">
        <v>39</v>
      </c>
      <c r="E73" s="29">
        <v>20</v>
      </c>
      <c r="F73" s="15">
        <v>0</v>
      </c>
      <c r="G73" s="30" t="s">
        <v>547</v>
      </c>
      <c r="H73" s="17"/>
    </row>
    <row r="74" spans="1:8" ht="12.75" customHeight="1" x14ac:dyDescent="0.2">
      <c r="A74">
        <v>63</v>
      </c>
      <c r="B74" t="s">
        <v>332</v>
      </c>
      <c r="C74" s="2" t="s">
        <v>546</v>
      </c>
      <c r="D74" t="s">
        <v>45</v>
      </c>
      <c r="E74" s="29">
        <v>16500</v>
      </c>
      <c r="F74" s="15">
        <v>0</v>
      </c>
      <c r="G74" s="30" t="s">
        <v>547</v>
      </c>
      <c r="H74" s="17"/>
    </row>
    <row r="75" spans="1:8" ht="12.75" customHeight="1" x14ac:dyDescent="0.2">
      <c r="B75" s="18" t="s">
        <v>182</v>
      </c>
      <c r="C75" s="18"/>
      <c r="D75" s="18"/>
      <c r="E75" s="18"/>
      <c r="F75" s="19">
        <f>SUM(F69:F74)</f>
        <v>3.5089999999999996E-2</v>
      </c>
      <c r="G75" s="19">
        <f>SUM(G69:G74)</f>
        <v>0</v>
      </c>
      <c r="H75" s="21"/>
    </row>
    <row r="76" spans="1:8" ht="12.75" customHeight="1" x14ac:dyDescent="0.2">
      <c r="F76" s="15"/>
      <c r="G76" s="16"/>
      <c r="H76" s="17"/>
    </row>
    <row r="77" spans="1:8" ht="12.75" customHeight="1" x14ac:dyDescent="0.2">
      <c r="B77" s="1" t="s">
        <v>425</v>
      </c>
      <c r="C77" s="1"/>
      <c r="F77" s="15">
        <v>33.090652900000002</v>
      </c>
      <c r="G77" s="16">
        <v>3.3412491213830435E-3</v>
      </c>
      <c r="H77" s="17"/>
    </row>
    <row r="78" spans="1:8" ht="12.75" customHeight="1" x14ac:dyDescent="0.2">
      <c r="B78" s="18" t="s">
        <v>182</v>
      </c>
      <c r="C78" s="18"/>
      <c r="D78" s="18"/>
      <c r="E78" s="18"/>
      <c r="F78" s="19">
        <f>SUM(F77:F77)</f>
        <v>33.090652900000002</v>
      </c>
      <c r="G78" s="31">
        <f>SUM(G77:G77)</f>
        <v>3.3412491213830435E-3</v>
      </c>
      <c r="H78" s="21"/>
    </row>
    <row r="79" spans="1:8" ht="12.75" customHeight="1" x14ac:dyDescent="0.2">
      <c r="F79" s="15"/>
      <c r="G79" s="16"/>
      <c r="H79" s="17"/>
    </row>
    <row r="80" spans="1:8" ht="12.75" customHeight="1" x14ac:dyDescent="0.2">
      <c r="B80" s="1" t="s">
        <v>187</v>
      </c>
      <c r="C80" s="1"/>
      <c r="F80" s="15"/>
      <c r="G80" s="16"/>
      <c r="H80" s="17"/>
    </row>
    <row r="81" spans="2:8" ht="12.75" customHeight="1" x14ac:dyDescent="0.2">
      <c r="B81" s="1" t="s">
        <v>188</v>
      </c>
      <c r="C81" s="1"/>
      <c r="F81" s="15">
        <v>-35.70790190000141</v>
      </c>
      <c r="G81" s="16">
        <v>-3.5000000000000001E-3</v>
      </c>
      <c r="H81" s="17"/>
    </row>
    <row r="82" spans="2:8" ht="12.75" customHeight="1" x14ac:dyDescent="0.2">
      <c r="B82" s="18" t="s">
        <v>182</v>
      </c>
      <c r="C82" s="18"/>
      <c r="D82" s="18"/>
      <c r="E82" s="18"/>
      <c r="F82" s="19">
        <f>SUM(F81:F81)</f>
        <v>-35.70790190000141</v>
      </c>
      <c r="G82" s="20">
        <f>SUM(G81:G81)</f>
        <v>-3.5000000000000001E-3</v>
      </c>
      <c r="H82" s="21"/>
    </row>
    <row r="83" spans="2:8" ht="12.75" customHeight="1" x14ac:dyDescent="0.2">
      <c r="B83" s="22" t="s">
        <v>189</v>
      </c>
      <c r="C83" s="22"/>
      <c r="D83" s="22"/>
      <c r="E83" s="22"/>
      <c r="F83" s="23">
        <f>SUM(F66,F75,F78,F82)</f>
        <v>9903.6772470000033</v>
      </c>
      <c r="G83" s="32">
        <f>SUM(G66,G75,G78,G82)</f>
        <v>1.0000412491213828</v>
      </c>
      <c r="H83" s="25"/>
    </row>
    <row r="84" spans="2:8" ht="12.75" customHeight="1" x14ac:dyDescent="0.2"/>
    <row r="85" spans="2:8" ht="12.75" customHeight="1" x14ac:dyDescent="0.2">
      <c r="B85" s="1" t="s">
        <v>541</v>
      </c>
      <c r="C85" s="1"/>
    </row>
    <row r="86" spans="2:8" ht="12.75" customHeight="1" x14ac:dyDescent="0.2">
      <c r="B86" s="1" t="s">
        <v>543</v>
      </c>
      <c r="C86" s="1"/>
      <c r="F86" s="15"/>
    </row>
    <row r="87" spans="2:8" ht="12.75" customHeight="1" x14ac:dyDescent="0.2">
      <c r="B87" s="1" t="s">
        <v>548</v>
      </c>
      <c r="C87" s="1"/>
    </row>
    <row r="88" spans="2:8" ht="12.75" customHeight="1" x14ac:dyDescent="0.2">
      <c r="B88" s="1" t="s">
        <v>542</v>
      </c>
    </row>
    <row r="89" spans="2:8" ht="12.75" customHeight="1" x14ac:dyDescent="0.2">
      <c r="B89" s="1" t="s">
        <v>549</v>
      </c>
    </row>
    <row r="90" spans="2:8" ht="12.75" customHeight="1" x14ac:dyDescent="0.2"/>
    <row r="91" spans="2:8" ht="12.75" customHeight="1" x14ac:dyDescent="0.2"/>
    <row r="92" spans="2:8" ht="12.75" customHeight="1" x14ac:dyDescent="0.2"/>
    <row r="93" spans="2:8" ht="12.75" customHeight="1" x14ac:dyDescent="0.2"/>
    <row r="94" spans="2:8" ht="12.75" customHeight="1" x14ac:dyDescent="0.2"/>
    <row r="95" spans="2:8" ht="12.75" customHeight="1" x14ac:dyDescent="0.2"/>
    <row r="96" spans="2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/>
  </sheetViews>
  <sheetFormatPr defaultColWidth="9.140625" defaultRowHeight="12.75" x14ac:dyDescent="0.2"/>
  <cols>
    <col min="1" max="1" width="7.5703125" customWidth="1"/>
    <col min="2" max="2" width="46.42578125" customWidth="1"/>
    <col min="3" max="3" width="16.85546875" customWidth="1"/>
    <col min="4" max="4" width="27.1406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41" t="s">
        <v>333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334</v>
      </c>
      <c r="C9" t="s">
        <v>335</v>
      </c>
      <c r="D9" t="s">
        <v>45</v>
      </c>
      <c r="E9" s="29">
        <v>414900</v>
      </c>
      <c r="F9" s="15">
        <v>1139.1079500000001</v>
      </c>
      <c r="G9" s="16">
        <v>4.4299999999999999E-2</v>
      </c>
      <c r="H9" s="17"/>
    </row>
    <row r="10" spans="1:8" ht="12.75" customHeight="1" x14ac:dyDescent="0.2">
      <c r="A10">
        <v>2</v>
      </c>
      <c r="B10" t="s">
        <v>255</v>
      </c>
      <c r="C10" t="s">
        <v>256</v>
      </c>
      <c r="D10" t="s">
        <v>46</v>
      </c>
      <c r="E10" s="29">
        <v>21600</v>
      </c>
      <c r="F10" s="15">
        <v>873.37440000000004</v>
      </c>
      <c r="G10" s="16">
        <v>3.39E-2</v>
      </c>
      <c r="H10" s="17"/>
    </row>
    <row r="11" spans="1:8" ht="12.75" customHeight="1" x14ac:dyDescent="0.2">
      <c r="A11">
        <v>3</v>
      </c>
      <c r="B11" t="s">
        <v>53</v>
      </c>
      <c r="C11" t="s">
        <v>54</v>
      </c>
      <c r="D11" t="s">
        <v>16</v>
      </c>
      <c r="E11" s="29">
        <v>168000</v>
      </c>
      <c r="F11" s="15">
        <v>807.49199999999996</v>
      </c>
      <c r="G11" s="16">
        <v>3.1400000000000004E-2</v>
      </c>
      <c r="H11" s="17"/>
    </row>
    <row r="12" spans="1:8" ht="12.75" customHeight="1" x14ac:dyDescent="0.2">
      <c r="A12">
        <v>4</v>
      </c>
      <c r="B12" t="s">
        <v>73</v>
      </c>
      <c r="C12" t="s">
        <v>75</v>
      </c>
      <c r="D12" t="s">
        <v>16</v>
      </c>
      <c r="E12" s="29">
        <v>142500</v>
      </c>
      <c r="F12" s="15">
        <v>793.79624999999999</v>
      </c>
      <c r="G12" s="16">
        <v>3.0800000000000001E-2</v>
      </c>
      <c r="H12" s="17"/>
    </row>
    <row r="13" spans="1:8" ht="12.75" customHeight="1" x14ac:dyDescent="0.2">
      <c r="A13">
        <v>5</v>
      </c>
      <c r="B13" t="s">
        <v>15</v>
      </c>
      <c r="C13" t="s">
        <v>17</v>
      </c>
      <c r="D13" t="s">
        <v>16</v>
      </c>
      <c r="E13" s="29">
        <v>75900</v>
      </c>
      <c r="F13" s="15">
        <v>793.30679999999995</v>
      </c>
      <c r="G13" s="16">
        <v>3.0800000000000001E-2</v>
      </c>
      <c r="H13" s="17"/>
    </row>
    <row r="14" spans="1:8" ht="12.75" customHeight="1" x14ac:dyDescent="0.2">
      <c r="A14">
        <v>6</v>
      </c>
      <c r="B14" t="s">
        <v>332</v>
      </c>
      <c r="C14" t="s">
        <v>336</v>
      </c>
      <c r="D14" t="s">
        <v>45</v>
      </c>
      <c r="E14" s="29">
        <v>910908</v>
      </c>
      <c r="F14" s="15">
        <v>760.15272600000003</v>
      </c>
      <c r="G14" s="16">
        <v>2.9500000000000002E-2</v>
      </c>
      <c r="H14" s="17"/>
    </row>
    <row r="15" spans="1:8" ht="12.75" customHeight="1" x14ac:dyDescent="0.2">
      <c r="A15">
        <v>7</v>
      </c>
      <c r="B15" t="s">
        <v>268</v>
      </c>
      <c r="C15" t="s">
        <v>269</v>
      </c>
      <c r="D15" t="s">
        <v>16</v>
      </c>
      <c r="E15" s="29">
        <v>63240</v>
      </c>
      <c r="F15" s="15">
        <v>753.63108</v>
      </c>
      <c r="G15" s="16">
        <v>2.9300000000000003E-2</v>
      </c>
      <c r="H15" s="17"/>
    </row>
    <row r="16" spans="1:8" ht="12.75" customHeight="1" x14ac:dyDescent="0.2">
      <c r="A16">
        <v>8</v>
      </c>
      <c r="B16" t="s">
        <v>21</v>
      </c>
      <c r="C16" t="s">
        <v>23</v>
      </c>
      <c r="D16" t="s">
        <v>22</v>
      </c>
      <c r="E16" s="29">
        <v>93900</v>
      </c>
      <c r="F16" s="15">
        <v>746.505</v>
      </c>
      <c r="G16" s="16">
        <v>2.8999999999999998E-2</v>
      </c>
      <c r="H16" s="17"/>
    </row>
    <row r="17" spans="1:8" ht="12.75" customHeight="1" x14ac:dyDescent="0.2">
      <c r="A17">
        <v>9</v>
      </c>
      <c r="B17" t="s">
        <v>337</v>
      </c>
      <c r="C17" t="s">
        <v>338</v>
      </c>
      <c r="D17" t="s">
        <v>13</v>
      </c>
      <c r="E17" s="29">
        <v>90900</v>
      </c>
      <c r="F17" s="15">
        <v>707.202</v>
      </c>
      <c r="G17" s="16">
        <v>2.75E-2</v>
      </c>
      <c r="H17" s="17"/>
    </row>
    <row r="18" spans="1:8" ht="12.75" customHeight="1" x14ac:dyDescent="0.2">
      <c r="A18">
        <v>10</v>
      </c>
      <c r="B18" t="s">
        <v>128</v>
      </c>
      <c r="C18" t="s">
        <v>129</v>
      </c>
      <c r="D18" t="s">
        <v>25</v>
      </c>
      <c r="E18" s="29">
        <v>70290</v>
      </c>
      <c r="F18" s="15">
        <v>694.11374999999998</v>
      </c>
      <c r="G18" s="16">
        <v>2.7000000000000003E-2</v>
      </c>
      <c r="H18" s="17"/>
    </row>
    <row r="19" spans="1:8" ht="12.75" customHeight="1" x14ac:dyDescent="0.2">
      <c r="A19">
        <v>11</v>
      </c>
      <c r="B19" t="s">
        <v>339</v>
      </c>
      <c r="C19" t="s">
        <v>340</v>
      </c>
      <c r="D19" t="s">
        <v>86</v>
      </c>
      <c r="E19" s="29">
        <v>558600</v>
      </c>
      <c r="F19" s="15">
        <v>668.0856</v>
      </c>
      <c r="G19" s="16">
        <v>2.6000000000000002E-2</v>
      </c>
      <c r="H19" s="17"/>
    </row>
    <row r="20" spans="1:8" ht="12.75" customHeight="1" x14ac:dyDescent="0.2">
      <c r="A20">
        <v>12</v>
      </c>
      <c r="B20" t="s">
        <v>341</v>
      </c>
      <c r="C20" t="s">
        <v>342</v>
      </c>
      <c r="D20" t="s">
        <v>22</v>
      </c>
      <c r="E20" s="29">
        <v>488700</v>
      </c>
      <c r="F20" s="15">
        <v>627.49080000000004</v>
      </c>
      <c r="G20" s="16">
        <v>2.4399999999999998E-2</v>
      </c>
      <c r="H20" s="17"/>
    </row>
    <row r="21" spans="1:8" ht="12.75" customHeight="1" x14ac:dyDescent="0.2">
      <c r="A21">
        <v>13</v>
      </c>
      <c r="B21" t="s">
        <v>148</v>
      </c>
      <c r="C21" t="s">
        <v>149</v>
      </c>
      <c r="D21" t="s">
        <v>25</v>
      </c>
      <c r="E21" s="29">
        <v>88500</v>
      </c>
      <c r="F21" s="15">
        <v>615.56174999999996</v>
      </c>
      <c r="G21" s="16">
        <v>2.3900000000000001E-2</v>
      </c>
      <c r="H21" s="17"/>
    </row>
    <row r="22" spans="1:8" ht="12.75" customHeight="1" x14ac:dyDescent="0.2">
      <c r="A22">
        <v>14</v>
      </c>
      <c r="B22" t="s">
        <v>280</v>
      </c>
      <c r="C22" t="s">
        <v>281</v>
      </c>
      <c r="D22" t="s">
        <v>62</v>
      </c>
      <c r="E22" s="29">
        <v>120000</v>
      </c>
      <c r="F22" s="15">
        <v>598.79999999999995</v>
      </c>
      <c r="G22" s="16">
        <v>2.3300000000000001E-2</v>
      </c>
      <c r="H22" s="17"/>
    </row>
    <row r="23" spans="1:8" ht="12.75" customHeight="1" x14ac:dyDescent="0.2">
      <c r="A23">
        <v>15</v>
      </c>
      <c r="B23" t="s">
        <v>261</v>
      </c>
      <c r="C23" t="s">
        <v>262</v>
      </c>
      <c r="D23" t="s">
        <v>39</v>
      </c>
      <c r="E23" s="29">
        <v>255000</v>
      </c>
      <c r="F23" s="15">
        <v>573.495</v>
      </c>
      <c r="G23" s="16">
        <v>2.23E-2</v>
      </c>
      <c r="H23" s="17"/>
    </row>
    <row r="24" spans="1:8" ht="12.75" customHeight="1" x14ac:dyDescent="0.2">
      <c r="A24">
        <v>16</v>
      </c>
      <c r="B24" t="s">
        <v>343</v>
      </c>
      <c r="C24" t="s">
        <v>344</v>
      </c>
      <c r="D24" t="s">
        <v>13</v>
      </c>
      <c r="E24" s="29">
        <v>45900</v>
      </c>
      <c r="F24" s="15">
        <v>550.96064999999999</v>
      </c>
      <c r="G24" s="16">
        <v>2.1400000000000002E-2</v>
      </c>
      <c r="H24" s="17"/>
    </row>
    <row r="25" spans="1:8" ht="12.75" customHeight="1" x14ac:dyDescent="0.2">
      <c r="A25">
        <v>17</v>
      </c>
      <c r="B25" t="s">
        <v>112</v>
      </c>
      <c r="C25" t="s">
        <v>114</v>
      </c>
      <c r="D25" t="s">
        <v>16</v>
      </c>
      <c r="E25" s="29">
        <v>245700</v>
      </c>
      <c r="F25" s="15">
        <v>535.62599999999998</v>
      </c>
      <c r="G25" s="16">
        <v>2.0799999999999999E-2</v>
      </c>
      <c r="H25" s="17"/>
    </row>
    <row r="26" spans="1:8" ht="12.75" customHeight="1" x14ac:dyDescent="0.2">
      <c r="A26">
        <v>18</v>
      </c>
      <c r="B26" t="s">
        <v>345</v>
      </c>
      <c r="C26" t="s">
        <v>346</v>
      </c>
      <c r="D26" t="s">
        <v>16</v>
      </c>
      <c r="E26" s="29">
        <v>118800</v>
      </c>
      <c r="F26" s="15">
        <v>509.53320000000002</v>
      </c>
      <c r="G26" s="16">
        <v>1.9799999999999998E-2</v>
      </c>
      <c r="H26" s="17"/>
    </row>
    <row r="27" spans="1:8" ht="12.75" customHeight="1" x14ac:dyDescent="0.2">
      <c r="A27">
        <v>19</v>
      </c>
      <c r="B27" t="s">
        <v>347</v>
      </c>
      <c r="C27" t="s">
        <v>348</v>
      </c>
      <c r="D27" t="s">
        <v>33</v>
      </c>
      <c r="E27" s="29">
        <v>19689</v>
      </c>
      <c r="F27" s="15">
        <v>504.47155800000002</v>
      </c>
      <c r="G27" s="16">
        <v>1.9599999999999999E-2</v>
      </c>
      <c r="H27" s="17"/>
    </row>
    <row r="28" spans="1:8" ht="12.75" customHeight="1" x14ac:dyDescent="0.2">
      <c r="A28">
        <v>20</v>
      </c>
      <c r="B28" t="s">
        <v>38</v>
      </c>
      <c r="C28" t="s">
        <v>40</v>
      </c>
      <c r="D28" t="s">
        <v>25</v>
      </c>
      <c r="E28" s="29">
        <v>78600</v>
      </c>
      <c r="F28" s="15">
        <v>494.0403</v>
      </c>
      <c r="G28" s="16">
        <v>1.9199999999999998E-2</v>
      </c>
      <c r="H28" s="17"/>
    </row>
    <row r="29" spans="1:8" ht="12.75" customHeight="1" x14ac:dyDescent="0.2">
      <c r="A29">
        <v>21</v>
      </c>
      <c r="B29" t="s">
        <v>97</v>
      </c>
      <c r="C29" t="s">
        <v>99</v>
      </c>
      <c r="D29" t="s">
        <v>46</v>
      </c>
      <c r="E29" s="29">
        <v>183600</v>
      </c>
      <c r="F29" s="15">
        <v>487.45800000000003</v>
      </c>
      <c r="G29" s="16">
        <v>1.89E-2</v>
      </c>
      <c r="H29" s="17"/>
    </row>
    <row r="30" spans="1:8" ht="12.75" customHeight="1" x14ac:dyDescent="0.2">
      <c r="A30">
        <v>22</v>
      </c>
      <c r="B30" t="s">
        <v>50</v>
      </c>
      <c r="C30" t="s">
        <v>52</v>
      </c>
      <c r="D30" t="s">
        <v>36</v>
      </c>
      <c r="E30" s="29">
        <v>183600</v>
      </c>
      <c r="F30" s="15">
        <v>470.75040000000001</v>
      </c>
      <c r="G30" s="16">
        <v>1.83E-2</v>
      </c>
      <c r="H30" s="17"/>
    </row>
    <row r="31" spans="1:8" ht="12.75" customHeight="1" x14ac:dyDescent="0.2">
      <c r="A31">
        <v>23</v>
      </c>
      <c r="B31" t="s">
        <v>349</v>
      </c>
      <c r="C31" t="s">
        <v>350</v>
      </c>
      <c r="D31" t="s">
        <v>25</v>
      </c>
      <c r="E31" s="29">
        <v>97908</v>
      </c>
      <c r="F31" s="15">
        <v>453.21613200000002</v>
      </c>
      <c r="G31" s="16">
        <v>1.7600000000000001E-2</v>
      </c>
      <c r="H31" s="17"/>
    </row>
    <row r="32" spans="1:8" ht="12.75" customHeight="1" x14ac:dyDescent="0.2">
      <c r="A32">
        <v>24</v>
      </c>
      <c r="B32" t="s">
        <v>115</v>
      </c>
      <c r="C32" t="s">
        <v>117</v>
      </c>
      <c r="D32" t="s">
        <v>74</v>
      </c>
      <c r="E32" s="29">
        <v>45900</v>
      </c>
      <c r="F32" s="15">
        <v>447.77744999999999</v>
      </c>
      <c r="G32" s="16">
        <v>1.7399999999999999E-2</v>
      </c>
      <c r="H32" s="17"/>
    </row>
    <row r="33" spans="1:8" ht="12.75" customHeight="1" x14ac:dyDescent="0.2">
      <c r="A33">
        <v>25</v>
      </c>
      <c r="B33" t="s">
        <v>44</v>
      </c>
      <c r="C33" t="s">
        <v>47</v>
      </c>
      <c r="D33" t="s">
        <v>45</v>
      </c>
      <c r="E33" s="29">
        <v>226800</v>
      </c>
      <c r="F33" s="15">
        <v>440.3322</v>
      </c>
      <c r="G33" s="16">
        <v>1.7100000000000001E-2</v>
      </c>
      <c r="H33" s="17"/>
    </row>
    <row r="34" spans="1:8" ht="12.75" customHeight="1" x14ac:dyDescent="0.2">
      <c r="A34">
        <v>26</v>
      </c>
      <c r="B34" t="s">
        <v>265</v>
      </c>
      <c r="C34" t="s">
        <v>266</v>
      </c>
      <c r="D34" t="s">
        <v>19</v>
      </c>
      <c r="E34" s="29">
        <v>152850</v>
      </c>
      <c r="F34" s="15">
        <v>435.9282</v>
      </c>
      <c r="G34" s="16">
        <v>1.6899999999999998E-2</v>
      </c>
      <c r="H34" s="17"/>
    </row>
    <row r="35" spans="1:8" ht="12.75" customHeight="1" x14ac:dyDescent="0.2">
      <c r="A35">
        <v>27</v>
      </c>
      <c r="B35" t="s">
        <v>32</v>
      </c>
      <c r="C35" t="s">
        <v>34</v>
      </c>
      <c r="D35" t="s">
        <v>22</v>
      </c>
      <c r="E35" s="29">
        <v>16980</v>
      </c>
      <c r="F35" s="15">
        <v>434.73894000000001</v>
      </c>
      <c r="G35" s="16">
        <v>1.6899999999999998E-2</v>
      </c>
      <c r="H35" s="17"/>
    </row>
    <row r="36" spans="1:8" ht="12.75" customHeight="1" x14ac:dyDescent="0.2">
      <c r="A36">
        <v>28</v>
      </c>
      <c r="B36" t="s">
        <v>285</v>
      </c>
      <c r="C36" t="s">
        <v>287</v>
      </c>
      <c r="D36" t="s">
        <v>80</v>
      </c>
      <c r="E36" s="29">
        <v>135000</v>
      </c>
      <c r="F36" s="15">
        <v>434.16</v>
      </c>
      <c r="G36" s="16">
        <v>1.6899999999999998E-2</v>
      </c>
      <c r="H36" s="17"/>
    </row>
    <row r="37" spans="1:8" ht="12.75" customHeight="1" x14ac:dyDescent="0.2">
      <c r="A37">
        <v>29</v>
      </c>
      <c r="B37" t="s">
        <v>162</v>
      </c>
      <c r="C37" t="s">
        <v>163</v>
      </c>
      <c r="D37" t="s">
        <v>42</v>
      </c>
      <c r="E37" s="29">
        <v>110700</v>
      </c>
      <c r="F37" s="15">
        <v>432.2835</v>
      </c>
      <c r="G37" s="16">
        <v>1.6799999999999999E-2</v>
      </c>
      <c r="H37" s="17"/>
    </row>
    <row r="38" spans="1:8" ht="12.75" customHeight="1" x14ac:dyDescent="0.2">
      <c r="A38">
        <v>30</v>
      </c>
      <c r="B38" t="s">
        <v>142</v>
      </c>
      <c r="C38" t="s">
        <v>143</v>
      </c>
      <c r="D38" t="s">
        <v>56</v>
      </c>
      <c r="E38" s="29">
        <v>83700</v>
      </c>
      <c r="F38" s="15">
        <v>427.49775</v>
      </c>
      <c r="G38" s="16">
        <v>1.66E-2</v>
      </c>
      <c r="H38" s="17"/>
    </row>
    <row r="39" spans="1:8" ht="12.75" customHeight="1" x14ac:dyDescent="0.2">
      <c r="A39">
        <v>31</v>
      </c>
      <c r="B39" t="s">
        <v>214</v>
      </c>
      <c r="C39" t="s">
        <v>215</v>
      </c>
      <c r="D39" t="s">
        <v>13</v>
      </c>
      <c r="E39" s="29">
        <v>8478</v>
      </c>
      <c r="F39" s="15">
        <v>416.884455</v>
      </c>
      <c r="G39" s="16">
        <v>1.6200000000000003E-2</v>
      </c>
      <c r="H39" s="17"/>
    </row>
    <row r="40" spans="1:8" ht="12.75" customHeight="1" x14ac:dyDescent="0.2">
      <c r="A40">
        <v>32</v>
      </c>
      <c r="B40" t="s">
        <v>352</v>
      </c>
      <c r="C40" t="s">
        <v>353</v>
      </c>
      <c r="D40" t="s">
        <v>39</v>
      </c>
      <c r="E40" s="29">
        <v>183600</v>
      </c>
      <c r="F40" s="15">
        <v>411.35579999999999</v>
      </c>
      <c r="G40" s="16">
        <v>1.6E-2</v>
      </c>
      <c r="H40" s="17"/>
    </row>
    <row r="41" spans="1:8" ht="12.75" customHeight="1" x14ac:dyDescent="0.2">
      <c r="A41">
        <v>33</v>
      </c>
      <c r="B41" t="s">
        <v>276</v>
      </c>
      <c r="C41" t="s">
        <v>277</v>
      </c>
      <c r="D41" t="s">
        <v>30</v>
      </c>
      <c r="E41" s="29">
        <v>324000</v>
      </c>
      <c r="F41" s="15">
        <v>401.11200000000002</v>
      </c>
      <c r="G41" s="16">
        <v>1.5600000000000001E-2</v>
      </c>
      <c r="H41" s="17"/>
    </row>
    <row r="42" spans="1:8" ht="12.75" customHeight="1" x14ac:dyDescent="0.2">
      <c r="A42">
        <v>34</v>
      </c>
      <c r="B42" t="s">
        <v>82</v>
      </c>
      <c r="C42" t="s">
        <v>84</v>
      </c>
      <c r="D42" t="s">
        <v>25</v>
      </c>
      <c r="E42" s="29">
        <v>75600</v>
      </c>
      <c r="F42" s="15">
        <v>400.22640000000001</v>
      </c>
      <c r="G42" s="16">
        <v>1.5600000000000001E-2</v>
      </c>
      <c r="H42" s="17"/>
    </row>
    <row r="43" spans="1:8" ht="12.75" customHeight="1" x14ac:dyDescent="0.2">
      <c r="A43">
        <v>35</v>
      </c>
      <c r="B43" t="s">
        <v>88</v>
      </c>
      <c r="C43" t="s">
        <v>90</v>
      </c>
      <c r="D43" t="s">
        <v>42</v>
      </c>
      <c r="E43" s="29">
        <v>145800</v>
      </c>
      <c r="F43" s="15">
        <v>392.05619999999999</v>
      </c>
      <c r="G43" s="16">
        <v>1.52E-2</v>
      </c>
      <c r="H43" s="17"/>
    </row>
    <row r="44" spans="1:8" ht="12.75" customHeight="1" x14ac:dyDescent="0.2">
      <c r="A44">
        <v>36</v>
      </c>
      <c r="B44" t="s">
        <v>122</v>
      </c>
      <c r="C44" t="s">
        <v>123</v>
      </c>
      <c r="D44" t="s">
        <v>80</v>
      </c>
      <c r="E44" s="29">
        <v>129600</v>
      </c>
      <c r="F44" s="15">
        <v>381.15359999999998</v>
      </c>
      <c r="G44" s="16">
        <v>1.4800000000000001E-2</v>
      </c>
      <c r="H44" s="17"/>
    </row>
    <row r="45" spans="1:8" ht="12.75" customHeight="1" x14ac:dyDescent="0.2">
      <c r="A45">
        <v>37</v>
      </c>
      <c r="B45" t="s">
        <v>292</v>
      </c>
      <c r="C45" t="s">
        <v>293</v>
      </c>
      <c r="D45" t="s">
        <v>13</v>
      </c>
      <c r="E45" s="29">
        <v>291600</v>
      </c>
      <c r="F45" s="15">
        <v>372.81060000000002</v>
      </c>
      <c r="G45" s="16">
        <v>1.4499999999999999E-2</v>
      </c>
      <c r="H45" s="17"/>
    </row>
    <row r="46" spans="1:8" ht="12.75" customHeight="1" x14ac:dyDescent="0.2">
      <c r="A46">
        <v>38</v>
      </c>
      <c r="B46" t="s">
        <v>67</v>
      </c>
      <c r="C46" t="s">
        <v>69</v>
      </c>
      <c r="D46" t="s">
        <v>65</v>
      </c>
      <c r="E46" s="29">
        <v>216000</v>
      </c>
      <c r="F46" s="15">
        <v>353.26799999999997</v>
      </c>
      <c r="G46" s="16">
        <v>1.37E-2</v>
      </c>
      <c r="H46" s="17"/>
    </row>
    <row r="47" spans="1:8" ht="12.75" customHeight="1" x14ac:dyDescent="0.2">
      <c r="A47">
        <v>39</v>
      </c>
      <c r="B47" t="s">
        <v>354</v>
      </c>
      <c r="C47" t="s">
        <v>355</v>
      </c>
      <c r="D47" t="s">
        <v>36</v>
      </c>
      <c r="E47" s="29">
        <v>97500</v>
      </c>
      <c r="F47" s="15">
        <v>349.14749999999998</v>
      </c>
      <c r="G47" s="16">
        <v>1.3600000000000001E-2</v>
      </c>
      <c r="H47" s="17"/>
    </row>
    <row r="48" spans="1:8" ht="12.75" customHeight="1" x14ac:dyDescent="0.2">
      <c r="A48">
        <v>40</v>
      </c>
      <c r="B48" t="s">
        <v>356</v>
      </c>
      <c r="C48" t="s">
        <v>357</v>
      </c>
      <c r="D48" t="s">
        <v>68</v>
      </c>
      <c r="E48" s="29">
        <v>434700</v>
      </c>
      <c r="F48" s="15">
        <v>336.24045000000001</v>
      </c>
      <c r="G48" s="16">
        <v>1.3100000000000001E-2</v>
      </c>
      <c r="H48" s="17"/>
    </row>
    <row r="49" spans="1:8" ht="12.75" customHeight="1" x14ac:dyDescent="0.2">
      <c r="A49">
        <v>41</v>
      </c>
      <c r="B49" t="s">
        <v>358</v>
      </c>
      <c r="C49" t="s">
        <v>359</v>
      </c>
      <c r="D49" t="s">
        <v>51</v>
      </c>
      <c r="E49" s="29">
        <v>505500</v>
      </c>
      <c r="F49" s="15">
        <v>298.49775</v>
      </c>
      <c r="G49" s="16">
        <v>1.1599999999999999E-2</v>
      </c>
      <c r="H49" s="17"/>
    </row>
    <row r="50" spans="1:8" ht="12.75" customHeight="1" x14ac:dyDescent="0.2">
      <c r="A50">
        <v>42</v>
      </c>
      <c r="B50" t="s">
        <v>360</v>
      </c>
      <c r="C50" t="s">
        <v>361</v>
      </c>
      <c r="D50" t="s">
        <v>208</v>
      </c>
      <c r="E50" s="29">
        <v>216000</v>
      </c>
      <c r="F50" s="15">
        <v>292.68</v>
      </c>
      <c r="G50" s="16">
        <v>1.1399999999999999E-2</v>
      </c>
      <c r="H50" s="17"/>
    </row>
    <row r="51" spans="1:8" ht="12.75" customHeight="1" x14ac:dyDescent="0.2">
      <c r="A51">
        <v>43</v>
      </c>
      <c r="B51" t="s">
        <v>160</v>
      </c>
      <c r="C51" t="s">
        <v>161</v>
      </c>
      <c r="D51" t="s">
        <v>42</v>
      </c>
      <c r="E51" s="29">
        <v>402900</v>
      </c>
      <c r="F51" s="15">
        <v>270.34589999999997</v>
      </c>
      <c r="G51" s="16">
        <v>1.0500000000000001E-2</v>
      </c>
      <c r="H51" s="17"/>
    </row>
    <row r="52" spans="1:8" ht="12.75" customHeight="1" x14ac:dyDescent="0.2">
      <c r="A52">
        <v>44</v>
      </c>
      <c r="B52" t="s">
        <v>362</v>
      </c>
      <c r="C52" t="s">
        <v>363</v>
      </c>
      <c r="D52" t="s">
        <v>351</v>
      </c>
      <c r="E52" s="29">
        <v>324000</v>
      </c>
      <c r="F52" s="15">
        <v>261.46800000000002</v>
      </c>
      <c r="G52" s="16">
        <v>1.0200000000000001E-2</v>
      </c>
      <c r="H52" s="17"/>
    </row>
    <row r="53" spans="1:8" ht="12.75" customHeight="1" x14ac:dyDescent="0.2">
      <c r="A53">
        <v>45</v>
      </c>
      <c r="B53" t="s">
        <v>364</v>
      </c>
      <c r="C53" t="s">
        <v>365</v>
      </c>
      <c r="D53" t="s">
        <v>13</v>
      </c>
      <c r="E53" s="29">
        <v>6180</v>
      </c>
      <c r="F53" s="15">
        <v>259.54145999999997</v>
      </c>
      <c r="G53" s="16">
        <v>1.01E-2</v>
      </c>
      <c r="H53" s="17"/>
    </row>
    <row r="54" spans="1:8" ht="12.75" customHeight="1" x14ac:dyDescent="0.2">
      <c r="A54">
        <v>46</v>
      </c>
      <c r="B54" t="s">
        <v>76</v>
      </c>
      <c r="C54" t="s">
        <v>78</v>
      </c>
      <c r="D54" t="s">
        <v>25</v>
      </c>
      <c r="E54" s="29">
        <v>172800</v>
      </c>
      <c r="F54" s="15">
        <v>252.20160000000001</v>
      </c>
      <c r="G54" s="16">
        <v>9.7999999999999997E-3</v>
      </c>
      <c r="H54" s="17"/>
    </row>
    <row r="55" spans="1:8" ht="12.75" customHeight="1" x14ac:dyDescent="0.2">
      <c r="A55">
        <v>47</v>
      </c>
      <c r="B55" t="s">
        <v>136</v>
      </c>
      <c r="C55" t="s">
        <v>137</v>
      </c>
      <c r="D55" t="s">
        <v>39</v>
      </c>
      <c r="E55" s="29">
        <v>135000</v>
      </c>
      <c r="F55" s="15">
        <v>243.94499999999999</v>
      </c>
      <c r="G55" s="16">
        <v>9.4999999999999998E-3</v>
      </c>
      <c r="H55" s="17"/>
    </row>
    <row r="56" spans="1:8" ht="12.75" customHeight="1" x14ac:dyDescent="0.2">
      <c r="A56">
        <v>48</v>
      </c>
      <c r="B56" t="s">
        <v>366</v>
      </c>
      <c r="C56" t="s">
        <v>367</v>
      </c>
      <c r="D56" t="s">
        <v>62</v>
      </c>
      <c r="E56" s="29">
        <v>307800</v>
      </c>
      <c r="F56" s="15">
        <v>243.46979999999999</v>
      </c>
      <c r="G56" s="16">
        <v>9.4999999999999998E-3</v>
      </c>
      <c r="H56" s="17"/>
    </row>
    <row r="57" spans="1:8" ht="12.75" customHeight="1" x14ac:dyDescent="0.2">
      <c r="A57">
        <v>49</v>
      </c>
      <c r="B57" t="s">
        <v>368</v>
      </c>
      <c r="C57" t="s">
        <v>369</v>
      </c>
      <c r="D57" t="s">
        <v>30</v>
      </c>
      <c r="E57" s="29">
        <v>903600</v>
      </c>
      <c r="F57" s="15">
        <v>240.80940000000001</v>
      </c>
      <c r="G57" s="16">
        <v>9.3999999999999986E-3</v>
      </c>
      <c r="H57" s="17"/>
    </row>
    <row r="58" spans="1:8" ht="12.75" customHeight="1" x14ac:dyDescent="0.2">
      <c r="A58">
        <v>50</v>
      </c>
      <c r="B58" t="s">
        <v>138</v>
      </c>
      <c r="C58" t="s">
        <v>139</v>
      </c>
      <c r="D58" t="s">
        <v>59</v>
      </c>
      <c r="E58" s="29">
        <v>142100</v>
      </c>
      <c r="F58" s="15">
        <v>237.30699999999999</v>
      </c>
      <c r="G58" s="16">
        <v>9.1999999999999998E-3</v>
      </c>
      <c r="H58" s="17"/>
    </row>
    <row r="59" spans="1:8" ht="12.75" customHeight="1" x14ac:dyDescent="0.2">
      <c r="A59">
        <v>51</v>
      </c>
      <c r="B59" t="s">
        <v>370</v>
      </c>
      <c r="C59" t="s">
        <v>371</v>
      </c>
      <c r="D59" t="s">
        <v>36</v>
      </c>
      <c r="E59" s="29">
        <v>32940</v>
      </c>
      <c r="F59" s="15">
        <v>236.62449000000001</v>
      </c>
      <c r="G59" s="16">
        <v>9.1999999999999998E-3</v>
      </c>
      <c r="H59" s="17"/>
    </row>
    <row r="60" spans="1:8" ht="12.75" customHeight="1" x14ac:dyDescent="0.2">
      <c r="A60">
        <v>52</v>
      </c>
      <c r="B60" t="s">
        <v>29</v>
      </c>
      <c r="C60" t="s">
        <v>31</v>
      </c>
      <c r="D60" t="s">
        <v>30</v>
      </c>
      <c r="E60" s="29">
        <v>43200</v>
      </c>
      <c r="F60" s="15">
        <v>223.7328</v>
      </c>
      <c r="G60" s="16">
        <v>8.6999999999999994E-3</v>
      </c>
      <c r="H60" s="17"/>
    </row>
    <row r="61" spans="1:8" ht="12.75" customHeight="1" x14ac:dyDescent="0.2">
      <c r="A61">
        <v>53</v>
      </c>
      <c r="B61" t="s">
        <v>140</v>
      </c>
      <c r="C61" t="s">
        <v>141</v>
      </c>
      <c r="D61" t="s">
        <v>16</v>
      </c>
      <c r="E61" s="29">
        <v>87900</v>
      </c>
      <c r="F61" s="15">
        <v>221.3322</v>
      </c>
      <c r="G61" s="16">
        <v>8.6E-3</v>
      </c>
      <c r="H61" s="17"/>
    </row>
    <row r="62" spans="1:8" ht="12.75" customHeight="1" x14ac:dyDescent="0.2">
      <c r="A62">
        <v>54</v>
      </c>
      <c r="B62" t="s">
        <v>164</v>
      </c>
      <c r="C62" t="s">
        <v>165</v>
      </c>
      <c r="D62" t="s">
        <v>92</v>
      </c>
      <c r="E62" s="29">
        <v>110700</v>
      </c>
      <c r="F62" s="15">
        <v>165.71789999999999</v>
      </c>
      <c r="G62" s="16">
        <v>6.4000000000000003E-3</v>
      </c>
      <c r="H62" s="17"/>
    </row>
    <row r="63" spans="1:8" ht="12.75" customHeight="1" x14ac:dyDescent="0.2">
      <c r="A63">
        <v>55</v>
      </c>
      <c r="B63" t="s">
        <v>372</v>
      </c>
      <c r="C63" t="s">
        <v>373</v>
      </c>
      <c r="D63" t="s">
        <v>208</v>
      </c>
      <c r="E63" s="29">
        <v>57000</v>
      </c>
      <c r="F63" s="15">
        <v>157.97550000000001</v>
      </c>
      <c r="G63" s="16">
        <v>6.0999999999999995E-3</v>
      </c>
      <c r="H63" s="17"/>
    </row>
    <row r="64" spans="1:8" ht="12.75" customHeight="1" x14ac:dyDescent="0.2">
      <c r="B64" s="18" t="s">
        <v>182</v>
      </c>
      <c r="C64" s="18"/>
      <c r="D64" s="18"/>
      <c r="E64" s="18"/>
      <c r="F64" s="19">
        <f>SUM(F9:F63)</f>
        <v>25630.793191000004</v>
      </c>
      <c r="G64" s="20">
        <f>SUM(G9:G63)</f>
        <v>0.99609999999999954</v>
      </c>
      <c r="H64" s="21"/>
    </row>
    <row r="65" spans="2:8" ht="12.75" customHeight="1" x14ac:dyDescent="0.2">
      <c r="F65" s="15"/>
      <c r="G65" s="16"/>
      <c r="H65" s="17"/>
    </row>
    <row r="66" spans="2:8" ht="12.75" customHeight="1" x14ac:dyDescent="0.2">
      <c r="B66" s="1" t="s">
        <v>425</v>
      </c>
      <c r="C66" s="1"/>
      <c r="F66" s="15">
        <v>194.15697649999998</v>
      </c>
      <c r="G66" s="16">
        <v>7.5445948430306956E-3</v>
      </c>
      <c r="H66" s="17"/>
    </row>
    <row r="67" spans="2:8" ht="12.75" customHeight="1" x14ac:dyDescent="0.2">
      <c r="B67" s="18" t="s">
        <v>182</v>
      </c>
      <c r="C67" s="18"/>
      <c r="D67" s="18"/>
      <c r="E67" s="18"/>
      <c r="F67" s="19">
        <f>SUM(F66:F66)</f>
        <v>194.15697649999998</v>
      </c>
      <c r="G67" s="31">
        <f>SUM(G66:G66)</f>
        <v>7.5445948430306956E-3</v>
      </c>
      <c r="H67" s="21"/>
    </row>
    <row r="68" spans="2:8" ht="12.75" customHeight="1" x14ac:dyDescent="0.2">
      <c r="F68" s="15"/>
      <c r="G68" s="16"/>
      <c r="H68" s="17"/>
    </row>
    <row r="69" spans="2:8" ht="12.75" customHeight="1" x14ac:dyDescent="0.2">
      <c r="B69" s="1" t="s">
        <v>187</v>
      </c>
      <c r="C69" s="1"/>
      <c r="F69" s="15"/>
      <c r="G69" s="16"/>
      <c r="H69" s="17"/>
    </row>
    <row r="70" spans="2:8" ht="12.75" customHeight="1" x14ac:dyDescent="0.2">
      <c r="B70" s="1" t="s">
        <v>188</v>
      </c>
      <c r="C70" s="1"/>
      <c r="F70" s="15">
        <v>-90.370572500001401</v>
      </c>
      <c r="G70" s="16">
        <v>-3.5999999999999999E-3</v>
      </c>
      <c r="H70" s="17"/>
    </row>
    <row r="71" spans="2:8" ht="12.75" customHeight="1" x14ac:dyDescent="0.2">
      <c r="B71" s="18" t="s">
        <v>182</v>
      </c>
      <c r="C71" s="18"/>
      <c r="D71" s="18"/>
      <c r="E71" s="18"/>
      <c r="F71" s="19">
        <f>SUM(F70:F70)</f>
        <v>-90.370572500001401</v>
      </c>
      <c r="G71" s="20">
        <f>SUM(G70:G70)</f>
        <v>-3.5999999999999999E-3</v>
      </c>
      <c r="H71" s="21"/>
    </row>
    <row r="72" spans="2:8" ht="12.75" customHeight="1" x14ac:dyDescent="0.2">
      <c r="B72" s="22" t="s">
        <v>189</v>
      </c>
      <c r="C72" s="22"/>
      <c r="D72" s="22"/>
      <c r="E72" s="22"/>
      <c r="F72" s="23">
        <f>SUM(F64,F67,F71)</f>
        <v>25734.579595000003</v>
      </c>
      <c r="G72" s="32">
        <f>SUM(G64,G67,G71)</f>
        <v>1.0000445948430301</v>
      </c>
      <c r="H72" s="25"/>
    </row>
    <row r="73" spans="2:8" ht="12.75" customHeight="1" x14ac:dyDescent="0.2"/>
    <row r="74" spans="2:8" ht="12.75" customHeight="1" x14ac:dyDescent="0.2">
      <c r="B74" s="1" t="s">
        <v>541</v>
      </c>
      <c r="C74" s="1"/>
    </row>
    <row r="75" spans="2:8" ht="12.75" customHeight="1" x14ac:dyDescent="0.2">
      <c r="B75" s="1"/>
      <c r="C75" s="1"/>
      <c r="F75" s="15"/>
    </row>
    <row r="76" spans="2:8" ht="12.75" customHeight="1" x14ac:dyDescent="0.2">
      <c r="B76" s="1"/>
      <c r="C76" s="1"/>
    </row>
    <row r="77" spans="2:8" ht="12.75" customHeight="1" x14ac:dyDescent="0.2">
      <c r="B77" s="1"/>
      <c r="C77" s="1"/>
    </row>
    <row r="78" spans="2:8" ht="12.75" customHeight="1" x14ac:dyDescent="0.2">
      <c r="B78" s="1"/>
      <c r="C78" s="1"/>
    </row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/>
  </sheetViews>
  <sheetFormatPr defaultColWidth="9.140625" defaultRowHeight="12.75" x14ac:dyDescent="0.2"/>
  <cols>
    <col min="1" max="1" width="7.5703125" customWidth="1"/>
    <col min="2" max="2" width="49.140625" customWidth="1"/>
    <col min="3" max="3" width="16.85546875" customWidth="1"/>
    <col min="4" max="4" width="28.425781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40"/>
      <c r="B1" s="41" t="s">
        <v>374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12</v>
      </c>
      <c r="C9" t="s">
        <v>14</v>
      </c>
      <c r="D9" t="s">
        <v>13</v>
      </c>
      <c r="E9" s="29">
        <v>868694</v>
      </c>
      <c r="F9" s="15">
        <v>2688.1735829999998</v>
      </c>
      <c r="G9" s="16">
        <v>7.4099999999999999E-2</v>
      </c>
      <c r="H9" s="17"/>
    </row>
    <row r="10" spans="1:8" ht="12.75" customHeight="1" x14ac:dyDescent="0.2">
      <c r="A10">
        <v>2</v>
      </c>
      <c r="B10" t="s">
        <v>27</v>
      </c>
      <c r="C10" t="s">
        <v>28</v>
      </c>
      <c r="D10" t="s">
        <v>22</v>
      </c>
      <c r="E10" s="29">
        <v>91649</v>
      </c>
      <c r="F10" s="15">
        <v>2648.0603820000001</v>
      </c>
      <c r="G10" s="16">
        <v>7.2999999999999995E-2</v>
      </c>
      <c r="H10" s="17"/>
    </row>
    <row r="11" spans="1:8" ht="12.75" customHeight="1" x14ac:dyDescent="0.2">
      <c r="A11">
        <v>3</v>
      </c>
      <c r="B11" t="s">
        <v>18</v>
      </c>
      <c r="C11" t="s">
        <v>20</v>
      </c>
      <c r="D11" t="s">
        <v>19</v>
      </c>
      <c r="E11" s="29">
        <v>311893</v>
      </c>
      <c r="F11" s="15">
        <v>2410.620997</v>
      </c>
      <c r="G11" s="16">
        <v>6.6500000000000004E-2</v>
      </c>
      <c r="H11" s="17"/>
    </row>
    <row r="12" spans="1:8" ht="12.75" customHeight="1" x14ac:dyDescent="0.2">
      <c r="A12">
        <v>4</v>
      </c>
      <c r="B12" t="s">
        <v>15</v>
      </c>
      <c r="C12" t="s">
        <v>17</v>
      </c>
      <c r="D12" t="s">
        <v>16</v>
      </c>
      <c r="E12" s="29">
        <v>222528</v>
      </c>
      <c r="F12" s="15">
        <v>2325.8626559999998</v>
      </c>
      <c r="G12" s="16">
        <v>6.4100000000000004E-2</v>
      </c>
      <c r="H12" s="17"/>
    </row>
    <row r="13" spans="1:8" ht="12.75" customHeight="1" x14ac:dyDescent="0.2">
      <c r="A13">
        <v>5</v>
      </c>
      <c r="B13" t="s">
        <v>41</v>
      </c>
      <c r="C13" t="s">
        <v>43</v>
      </c>
      <c r="D13" t="s">
        <v>39</v>
      </c>
      <c r="E13" s="29">
        <v>237378</v>
      </c>
      <c r="F13" s="15">
        <v>1961.3357249999999</v>
      </c>
      <c r="G13" s="16">
        <v>5.4100000000000002E-2</v>
      </c>
      <c r="H13" s="17"/>
    </row>
    <row r="14" spans="1:8" ht="12.75" customHeight="1" x14ac:dyDescent="0.2">
      <c r="A14">
        <v>6</v>
      </c>
      <c r="B14" t="s">
        <v>146</v>
      </c>
      <c r="C14" t="s">
        <v>147</v>
      </c>
      <c r="D14" t="s">
        <v>89</v>
      </c>
      <c r="E14" s="29">
        <v>519602</v>
      </c>
      <c r="F14" s="15">
        <v>1806.9159549999999</v>
      </c>
      <c r="G14" s="16">
        <v>4.9800000000000004E-2</v>
      </c>
      <c r="H14" s="17"/>
    </row>
    <row r="15" spans="1:8" ht="12.75" customHeight="1" x14ac:dyDescent="0.2">
      <c r="A15">
        <v>7</v>
      </c>
      <c r="B15" t="s">
        <v>91</v>
      </c>
      <c r="C15" t="s">
        <v>93</v>
      </c>
      <c r="D15" t="s">
        <v>33</v>
      </c>
      <c r="E15" s="29">
        <v>624640</v>
      </c>
      <c r="F15" s="15">
        <v>1681.21856</v>
      </c>
      <c r="G15" s="16">
        <v>4.6399999999999997E-2</v>
      </c>
      <c r="H15" s="17"/>
    </row>
    <row r="16" spans="1:8" ht="12.75" customHeight="1" x14ac:dyDescent="0.2">
      <c r="A16">
        <v>8</v>
      </c>
      <c r="B16" t="s">
        <v>128</v>
      </c>
      <c r="C16" t="s">
        <v>129</v>
      </c>
      <c r="D16" t="s">
        <v>25</v>
      </c>
      <c r="E16" s="29">
        <v>168467</v>
      </c>
      <c r="F16" s="15">
        <v>1663.611625</v>
      </c>
      <c r="G16" s="16">
        <v>4.5899999999999996E-2</v>
      </c>
      <c r="H16" s="17"/>
    </row>
    <row r="17" spans="1:8" ht="12.75" customHeight="1" x14ac:dyDescent="0.2">
      <c r="A17">
        <v>9</v>
      </c>
      <c r="B17" t="s">
        <v>21</v>
      </c>
      <c r="C17" t="s">
        <v>23</v>
      </c>
      <c r="D17" t="s">
        <v>22</v>
      </c>
      <c r="E17" s="29">
        <v>204630</v>
      </c>
      <c r="F17" s="15">
        <v>1626.8085000000001</v>
      </c>
      <c r="G17" s="16">
        <v>4.4900000000000002E-2</v>
      </c>
      <c r="H17" s="17"/>
    </row>
    <row r="18" spans="1:8" ht="12.75" customHeight="1" x14ac:dyDescent="0.2">
      <c r="A18">
        <v>10</v>
      </c>
      <c r="B18" t="s">
        <v>255</v>
      </c>
      <c r="C18" t="s">
        <v>256</v>
      </c>
      <c r="D18" t="s">
        <v>46</v>
      </c>
      <c r="E18" s="29">
        <v>35908</v>
      </c>
      <c r="F18" s="15">
        <v>1451.904072</v>
      </c>
      <c r="G18" s="16">
        <v>0.04</v>
      </c>
      <c r="H18" s="17"/>
    </row>
    <row r="19" spans="1:8" ht="12.75" customHeight="1" x14ac:dyDescent="0.2">
      <c r="A19">
        <v>11</v>
      </c>
      <c r="B19" t="s">
        <v>32</v>
      </c>
      <c r="C19" t="s">
        <v>34</v>
      </c>
      <c r="D19" t="s">
        <v>22</v>
      </c>
      <c r="E19" s="29">
        <v>53648</v>
      </c>
      <c r="F19" s="15">
        <v>1373.5497439999999</v>
      </c>
      <c r="G19" s="16">
        <v>3.7900000000000003E-2</v>
      </c>
      <c r="H19" s="17"/>
    </row>
    <row r="20" spans="1:8" ht="12.75" customHeight="1" x14ac:dyDescent="0.2">
      <c r="A20">
        <v>12</v>
      </c>
      <c r="B20" t="s">
        <v>24</v>
      </c>
      <c r="C20" t="s">
        <v>26</v>
      </c>
      <c r="D20" t="s">
        <v>16</v>
      </c>
      <c r="E20" s="29">
        <v>200773</v>
      </c>
      <c r="F20" s="15">
        <v>1255.533956</v>
      </c>
      <c r="G20" s="16">
        <v>3.4599999999999999E-2</v>
      </c>
      <c r="H20" s="17"/>
    </row>
    <row r="21" spans="1:8" ht="12.75" customHeight="1" x14ac:dyDescent="0.2">
      <c r="A21">
        <v>13</v>
      </c>
      <c r="B21" t="s">
        <v>79</v>
      </c>
      <c r="C21" t="s">
        <v>81</v>
      </c>
      <c r="D21" t="s">
        <v>19</v>
      </c>
      <c r="E21" s="29">
        <v>275062</v>
      </c>
      <c r="F21" s="15">
        <v>1038.9091739999999</v>
      </c>
      <c r="G21" s="16">
        <v>2.86E-2</v>
      </c>
      <c r="H21" s="17"/>
    </row>
    <row r="22" spans="1:8" ht="12.75" customHeight="1" x14ac:dyDescent="0.2">
      <c r="A22">
        <v>14</v>
      </c>
      <c r="B22" t="s">
        <v>35</v>
      </c>
      <c r="C22" t="s">
        <v>37</v>
      </c>
      <c r="D22" t="s">
        <v>16</v>
      </c>
      <c r="E22" s="29">
        <v>48420</v>
      </c>
      <c r="F22" s="15">
        <v>1003.62555</v>
      </c>
      <c r="G22" s="16">
        <v>2.7699999999999999E-2</v>
      </c>
      <c r="H22" s="17"/>
    </row>
    <row r="23" spans="1:8" ht="12.75" customHeight="1" x14ac:dyDescent="0.2">
      <c r="A23">
        <v>15</v>
      </c>
      <c r="B23" t="s">
        <v>257</v>
      </c>
      <c r="C23" t="s">
        <v>258</v>
      </c>
      <c r="D23" t="s">
        <v>51</v>
      </c>
      <c r="E23" s="29">
        <v>4408313</v>
      </c>
      <c r="F23" s="15">
        <v>875.05013099999996</v>
      </c>
      <c r="G23" s="16">
        <v>2.41E-2</v>
      </c>
      <c r="H23" s="17"/>
    </row>
    <row r="24" spans="1:8" ht="12.75" customHeight="1" x14ac:dyDescent="0.2">
      <c r="A24">
        <v>16</v>
      </c>
      <c r="B24" t="s">
        <v>194</v>
      </c>
      <c r="C24" t="s">
        <v>195</v>
      </c>
      <c r="D24" t="s">
        <v>56</v>
      </c>
      <c r="E24" s="29">
        <v>259107</v>
      </c>
      <c r="F24" s="15">
        <v>806.85919799999999</v>
      </c>
      <c r="G24" s="16">
        <v>2.23E-2</v>
      </c>
      <c r="H24" s="17"/>
    </row>
    <row r="25" spans="1:8" ht="12.75" customHeight="1" x14ac:dyDescent="0.2">
      <c r="A25">
        <v>17</v>
      </c>
      <c r="B25" t="s">
        <v>259</v>
      </c>
      <c r="C25" t="s">
        <v>260</v>
      </c>
      <c r="D25" t="s">
        <v>16</v>
      </c>
      <c r="E25" s="29">
        <v>193201</v>
      </c>
      <c r="F25" s="15">
        <v>741.98844099999997</v>
      </c>
      <c r="G25" s="16">
        <v>2.0499999999999997E-2</v>
      </c>
      <c r="H25" s="17"/>
    </row>
    <row r="26" spans="1:8" ht="12.75" customHeight="1" x14ac:dyDescent="0.2">
      <c r="A26">
        <v>18</v>
      </c>
      <c r="B26" t="s">
        <v>44</v>
      </c>
      <c r="C26" t="s">
        <v>47</v>
      </c>
      <c r="D26" t="s">
        <v>45</v>
      </c>
      <c r="E26" s="29">
        <v>343612</v>
      </c>
      <c r="F26" s="15">
        <v>667.12269800000001</v>
      </c>
      <c r="G26" s="16">
        <v>1.84E-2</v>
      </c>
      <c r="H26" s="17"/>
    </row>
    <row r="27" spans="1:8" ht="12.75" customHeight="1" x14ac:dyDescent="0.2">
      <c r="A27">
        <v>19</v>
      </c>
      <c r="B27" t="s">
        <v>118</v>
      </c>
      <c r="C27" t="s">
        <v>119</v>
      </c>
      <c r="D27" t="s">
        <v>77</v>
      </c>
      <c r="E27" s="29">
        <v>581028</v>
      </c>
      <c r="F27" s="15">
        <v>661.79089199999999</v>
      </c>
      <c r="G27" s="16">
        <v>1.8200000000000001E-2</v>
      </c>
      <c r="H27" s="17"/>
    </row>
    <row r="28" spans="1:8" ht="12.75" customHeight="1" x14ac:dyDescent="0.2">
      <c r="A28">
        <v>20</v>
      </c>
      <c r="B28" t="s">
        <v>261</v>
      </c>
      <c r="C28" t="s">
        <v>262</v>
      </c>
      <c r="D28" t="s">
        <v>39</v>
      </c>
      <c r="E28" s="29">
        <v>270182</v>
      </c>
      <c r="F28" s="15">
        <v>607.639318</v>
      </c>
      <c r="G28" s="16">
        <v>1.6799999999999999E-2</v>
      </c>
      <c r="H28" s="17"/>
    </row>
    <row r="29" spans="1:8" ht="12.75" customHeight="1" x14ac:dyDescent="0.2">
      <c r="A29">
        <v>21</v>
      </c>
      <c r="B29" t="s">
        <v>115</v>
      </c>
      <c r="C29" t="s">
        <v>117</v>
      </c>
      <c r="D29" t="s">
        <v>74</v>
      </c>
      <c r="E29" s="29">
        <v>56571</v>
      </c>
      <c r="F29" s="15">
        <v>551.87839099999997</v>
      </c>
      <c r="G29" s="16">
        <v>1.52E-2</v>
      </c>
      <c r="H29" s="17"/>
    </row>
    <row r="30" spans="1:8" ht="12.75" customHeight="1" x14ac:dyDescent="0.2">
      <c r="A30">
        <v>22</v>
      </c>
      <c r="B30" t="s">
        <v>200</v>
      </c>
      <c r="C30" t="s">
        <v>201</v>
      </c>
      <c r="D30" t="s">
        <v>77</v>
      </c>
      <c r="E30" s="29">
        <v>164572</v>
      </c>
      <c r="F30" s="15">
        <v>480.13880999999998</v>
      </c>
      <c r="G30" s="16">
        <v>1.32E-2</v>
      </c>
      <c r="H30" s="17"/>
    </row>
    <row r="31" spans="1:8" ht="12.75" customHeight="1" x14ac:dyDescent="0.2">
      <c r="A31">
        <v>23</v>
      </c>
      <c r="B31" t="s">
        <v>142</v>
      </c>
      <c r="C31" t="s">
        <v>143</v>
      </c>
      <c r="D31" t="s">
        <v>56</v>
      </c>
      <c r="E31" s="29">
        <v>89626</v>
      </c>
      <c r="F31" s="15">
        <v>457.76479499999999</v>
      </c>
      <c r="G31" s="16">
        <v>1.26E-2</v>
      </c>
      <c r="H31" s="17"/>
    </row>
    <row r="32" spans="1:8" ht="12.75" customHeight="1" x14ac:dyDescent="0.2">
      <c r="A32">
        <v>24</v>
      </c>
      <c r="B32" t="s">
        <v>132</v>
      </c>
      <c r="C32" t="s">
        <v>133</v>
      </c>
      <c r="D32" t="s">
        <v>86</v>
      </c>
      <c r="E32" s="29">
        <v>32674</v>
      </c>
      <c r="F32" s="15">
        <v>446.39218799999998</v>
      </c>
      <c r="G32" s="16">
        <v>1.23E-2</v>
      </c>
      <c r="H32" s="17"/>
    </row>
    <row r="33" spans="1:8" ht="12.75" customHeight="1" x14ac:dyDescent="0.2">
      <c r="A33">
        <v>25</v>
      </c>
      <c r="B33" t="s">
        <v>154</v>
      </c>
      <c r="C33" t="s">
        <v>155</v>
      </c>
      <c r="D33" t="s">
        <v>59</v>
      </c>
      <c r="E33" s="29">
        <v>291001</v>
      </c>
      <c r="F33" s="15">
        <v>398.96237100000002</v>
      </c>
      <c r="G33" s="16">
        <v>1.1000000000000001E-2</v>
      </c>
      <c r="H33" s="17"/>
    </row>
    <row r="34" spans="1:8" ht="12.75" customHeight="1" x14ac:dyDescent="0.2">
      <c r="A34">
        <v>26</v>
      </c>
      <c r="B34" t="s">
        <v>134</v>
      </c>
      <c r="C34" t="s">
        <v>135</v>
      </c>
      <c r="D34" t="s">
        <v>56</v>
      </c>
      <c r="E34" s="29">
        <v>137307</v>
      </c>
      <c r="F34" s="15">
        <v>374.09292199999999</v>
      </c>
      <c r="G34" s="16">
        <v>1.03E-2</v>
      </c>
      <c r="H34" s="17"/>
    </row>
    <row r="35" spans="1:8" ht="12.75" customHeight="1" x14ac:dyDescent="0.2">
      <c r="A35">
        <v>27</v>
      </c>
      <c r="B35" t="s">
        <v>120</v>
      </c>
      <c r="C35" t="s">
        <v>121</v>
      </c>
      <c r="D35" t="s">
        <v>16</v>
      </c>
      <c r="E35" s="29">
        <v>27853</v>
      </c>
      <c r="F35" s="15">
        <v>362.28397100000001</v>
      </c>
      <c r="G35" s="16">
        <v>0.01</v>
      </c>
      <c r="H35" s="17"/>
    </row>
    <row r="36" spans="1:8" ht="12.75" customHeight="1" x14ac:dyDescent="0.2">
      <c r="A36">
        <v>28</v>
      </c>
      <c r="B36" t="s">
        <v>196</v>
      </c>
      <c r="C36" t="s">
        <v>197</v>
      </c>
      <c r="D36" t="s">
        <v>13</v>
      </c>
      <c r="E36" s="29">
        <v>77316</v>
      </c>
      <c r="F36" s="15">
        <v>361.027062</v>
      </c>
      <c r="G36" s="16">
        <v>0.01</v>
      </c>
      <c r="H36" s="17"/>
    </row>
    <row r="37" spans="1:8" ht="12.75" customHeight="1" x14ac:dyDescent="0.2">
      <c r="A37">
        <v>29</v>
      </c>
      <c r="B37" t="s">
        <v>162</v>
      </c>
      <c r="C37" t="s">
        <v>163</v>
      </c>
      <c r="D37" t="s">
        <v>42</v>
      </c>
      <c r="E37" s="29">
        <v>78038</v>
      </c>
      <c r="F37" s="15">
        <v>304.73838999999998</v>
      </c>
      <c r="G37" s="16">
        <v>8.3999999999999995E-3</v>
      </c>
      <c r="H37" s="17"/>
    </row>
    <row r="38" spans="1:8" ht="12.75" customHeight="1" x14ac:dyDescent="0.2">
      <c r="A38">
        <v>30</v>
      </c>
      <c r="B38" t="s">
        <v>70</v>
      </c>
      <c r="C38" t="s">
        <v>72</v>
      </c>
      <c r="D38" t="s">
        <v>51</v>
      </c>
      <c r="E38" s="29">
        <v>1067817</v>
      </c>
      <c r="F38" s="15">
        <v>278.70023700000002</v>
      </c>
      <c r="G38" s="16">
        <v>7.7000000000000002E-3</v>
      </c>
      <c r="H38" s="17"/>
    </row>
    <row r="39" spans="1:8" ht="12.75" customHeight="1" x14ac:dyDescent="0.2">
      <c r="A39">
        <v>31</v>
      </c>
      <c r="B39" t="s">
        <v>216</v>
      </c>
      <c r="C39" t="s">
        <v>217</v>
      </c>
      <c r="D39" t="s">
        <v>22</v>
      </c>
      <c r="E39" s="29">
        <v>61656</v>
      </c>
      <c r="F39" s="15">
        <v>269.52920399999999</v>
      </c>
      <c r="G39" s="16">
        <v>7.4000000000000003E-3</v>
      </c>
      <c r="H39" s="17"/>
    </row>
    <row r="40" spans="1:8" ht="12.75" customHeight="1" x14ac:dyDescent="0.2">
      <c r="A40">
        <v>32</v>
      </c>
      <c r="B40" t="s">
        <v>58</v>
      </c>
      <c r="C40" t="s">
        <v>60</v>
      </c>
      <c r="D40" t="s">
        <v>33</v>
      </c>
      <c r="E40" s="29">
        <v>20405</v>
      </c>
      <c r="F40" s="15">
        <v>261.42885999999999</v>
      </c>
      <c r="G40" s="16">
        <v>7.1999999999999998E-3</v>
      </c>
      <c r="H40" s="17"/>
    </row>
    <row r="41" spans="1:8" ht="12.75" customHeight="1" x14ac:dyDescent="0.2">
      <c r="A41">
        <v>33</v>
      </c>
      <c r="B41" t="s">
        <v>29</v>
      </c>
      <c r="C41" t="s">
        <v>31</v>
      </c>
      <c r="D41" t="s">
        <v>30</v>
      </c>
      <c r="E41" s="29">
        <v>47433</v>
      </c>
      <c r="F41" s="15">
        <v>245.655507</v>
      </c>
      <c r="G41" s="16">
        <v>6.8000000000000005E-3</v>
      </c>
      <c r="H41" s="17"/>
    </row>
    <row r="42" spans="1:8" ht="12.75" customHeight="1" x14ac:dyDescent="0.2">
      <c r="A42">
        <v>34</v>
      </c>
      <c r="B42" t="s">
        <v>263</v>
      </c>
      <c r="C42" t="s">
        <v>264</v>
      </c>
      <c r="D42" t="s">
        <v>19</v>
      </c>
      <c r="E42" s="29">
        <v>54183</v>
      </c>
      <c r="F42" s="15">
        <v>152.579328</v>
      </c>
      <c r="G42" s="16">
        <v>4.1999999999999997E-3</v>
      </c>
      <c r="H42" s="17"/>
    </row>
    <row r="43" spans="1:8" ht="12.75" customHeight="1" x14ac:dyDescent="0.2">
      <c r="A43">
        <v>35</v>
      </c>
      <c r="B43" t="s">
        <v>265</v>
      </c>
      <c r="C43" t="s">
        <v>266</v>
      </c>
      <c r="D43" t="s">
        <v>19</v>
      </c>
      <c r="E43" s="29">
        <v>47306</v>
      </c>
      <c r="F43" s="15">
        <v>134.91671199999999</v>
      </c>
      <c r="G43" s="16">
        <v>3.7000000000000002E-3</v>
      </c>
      <c r="H43" s="17"/>
    </row>
    <row r="44" spans="1:8" ht="12.75" customHeight="1" x14ac:dyDescent="0.2">
      <c r="A44">
        <v>36</v>
      </c>
      <c r="B44" t="s">
        <v>136</v>
      </c>
      <c r="C44" t="s">
        <v>137</v>
      </c>
      <c r="D44" t="s">
        <v>39</v>
      </c>
      <c r="E44" s="29">
        <v>48534</v>
      </c>
      <c r="F44" s="15">
        <v>87.700937999999994</v>
      </c>
      <c r="G44" s="16">
        <v>2.3999999999999998E-3</v>
      </c>
      <c r="H44" s="17"/>
    </row>
    <row r="45" spans="1:8" ht="12.75" customHeight="1" x14ac:dyDescent="0.2">
      <c r="A45">
        <v>37</v>
      </c>
      <c r="B45" t="s">
        <v>551</v>
      </c>
      <c r="C45" s="2" t="s">
        <v>546</v>
      </c>
      <c r="D45" t="s">
        <v>45</v>
      </c>
      <c r="E45" s="29">
        <v>250</v>
      </c>
      <c r="F45" s="15">
        <v>0</v>
      </c>
      <c r="G45" s="16">
        <v>0</v>
      </c>
      <c r="H45" s="17"/>
    </row>
    <row r="46" spans="1:8" ht="12.75" customHeight="1" x14ac:dyDescent="0.2">
      <c r="B46" s="18" t="s">
        <v>182</v>
      </c>
      <c r="C46" s="18"/>
      <c r="D46" s="18"/>
      <c r="E46" s="18"/>
      <c r="F46" s="19">
        <f>SUM(F9:F45)</f>
        <v>34464.370843000004</v>
      </c>
      <c r="G46" s="20">
        <f>SUM(G9:G45)</f>
        <v>0.95029999999999992</v>
      </c>
      <c r="H46" s="21"/>
    </row>
    <row r="47" spans="1:8" ht="12.75" customHeight="1" x14ac:dyDescent="0.2">
      <c r="F47" s="15"/>
      <c r="G47" s="16"/>
      <c r="H47" s="17"/>
    </row>
    <row r="48" spans="1:8" ht="12.75" customHeight="1" x14ac:dyDescent="0.2">
      <c r="B48" s="1" t="s">
        <v>545</v>
      </c>
      <c r="F48" s="15"/>
      <c r="G48" s="16"/>
      <c r="H48" s="17"/>
    </row>
    <row r="49" spans="1:8" ht="12.75" customHeight="1" x14ac:dyDescent="0.2">
      <c r="A49">
        <v>38</v>
      </c>
      <c r="B49" t="s">
        <v>172</v>
      </c>
      <c r="C49" t="s">
        <v>173</v>
      </c>
      <c r="D49" t="s">
        <v>104</v>
      </c>
      <c r="E49" s="29">
        <v>200000</v>
      </c>
      <c r="F49" s="15">
        <v>0.02</v>
      </c>
      <c r="G49" s="33" t="s">
        <v>547</v>
      </c>
      <c r="H49" s="17"/>
    </row>
    <row r="50" spans="1:8" ht="12.75" customHeight="1" x14ac:dyDescent="0.2">
      <c r="A50">
        <v>39</v>
      </c>
      <c r="B50" t="s">
        <v>376</v>
      </c>
      <c r="C50" t="s">
        <v>377</v>
      </c>
      <c r="D50" t="s">
        <v>375</v>
      </c>
      <c r="E50" s="29">
        <v>8600</v>
      </c>
      <c r="F50" s="15">
        <v>8.5999999999999998E-4</v>
      </c>
      <c r="G50" s="33" t="s">
        <v>547</v>
      </c>
      <c r="H50" s="17"/>
    </row>
    <row r="51" spans="1:8" ht="12.75" customHeight="1" x14ac:dyDescent="0.2">
      <c r="B51" s="18" t="s">
        <v>182</v>
      </c>
      <c r="C51" s="18"/>
      <c r="D51" s="18"/>
      <c r="E51" s="18"/>
      <c r="F51" s="19">
        <f>SUM(F49:F50)</f>
        <v>2.086E-2</v>
      </c>
      <c r="G51" s="19">
        <f>SUM(G49:G50)</f>
        <v>0</v>
      </c>
      <c r="H51" s="21"/>
    </row>
    <row r="52" spans="1:8" ht="12.75" customHeight="1" x14ac:dyDescent="0.2">
      <c r="F52" s="15"/>
      <c r="G52" s="16"/>
      <c r="H52" s="17"/>
    </row>
    <row r="53" spans="1:8" ht="12.75" customHeight="1" x14ac:dyDescent="0.2">
      <c r="B53" s="1" t="s">
        <v>425</v>
      </c>
      <c r="F53" s="15">
        <v>2131.6038552999999</v>
      </c>
      <c r="G53" s="16">
        <v>5.8781334914533391E-2</v>
      </c>
      <c r="H53" s="17"/>
    </row>
    <row r="54" spans="1:8" ht="12.75" customHeight="1" x14ac:dyDescent="0.2">
      <c r="B54" s="18" t="s">
        <v>182</v>
      </c>
      <c r="C54" s="18"/>
      <c r="D54" s="18"/>
      <c r="E54" s="18"/>
      <c r="F54" s="19">
        <f>SUM(F53:F53)</f>
        <v>2131.6038552999999</v>
      </c>
      <c r="G54" s="20">
        <f>SUM(G53:G53)</f>
        <v>5.8781334914533391E-2</v>
      </c>
      <c r="H54" s="21"/>
    </row>
    <row r="55" spans="1:8" ht="12.75" customHeight="1" x14ac:dyDescent="0.2">
      <c r="F55" s="15"/>
      <c r="G55" s="16"/>
      <c r="H55" s="17"/>
    </row>
    <row r="56" spans="1:8" ht="12.75" customHeight="1" x14ac:dyDescent="0.2">
      <c r="B56" s="1" t="s">
        <v>187</v>
      </c>
      <c r="C56" s="1"/>
      <c r="F56" s="15"/>
      <c r="G56" s="16"/>
      <c r="H56" s="17"/>
    </row>
    <row r="57" spans="1:8" ht="12.75" customHeight="1" x14ac:dyDescent="0.2">
      <c r="B57" s="1" t="s">
        <v>188</v>
      </c>
      <c r="C57" s="1"/>
      <c r="F57" s="15">
        <v>-332.71813530000463</v>
      </c>
      <c r="G57" s="16">
        <v>-9.1000000000000004E-3</v>
      </c>
      <c r="H57" s="17"/>
    </row>
    <row r="58" spans="1:8" ht="12.75" customHeight="1" x14ac:dyDescent="0.2">
      <c r="B58" s="18" t="s">
        <v>182</v>
      </c>
      <c r="C58" s="18"/>
      <c r="D58" s="18"/>
      <c r="E58" s="18"/>
      <c r="F58" s="19">
        <f>SUM(F57:F57)</f>
        <v>-332.71813530000463</v>
      </c>
      <c r="G58" s="20">
        <f>SUM(G57:G57)</f>
        <v>-9.1000000000000004E-3</v>
      </c>
      <c r="H58" s="21"/>
    </row>
    <row r="59" spans="1:8" ht="12.75" customHeight="1" x14ac:dyDescent="0.2">
      <c r="B59" s="22" t="s">
        <v>189</v>
      </c>
      <c r="C59" s="22"/>
      <c r="D59" s="22"/>
      <c r="E59" s="22"/>
      <c r="F59" s="23">
        <f>SUM(F46,F51,F54,F58)</f>
        <v>36263.277422999992</v>
      </c>
      <c r="G59" s="32">
        <f>SUM(G46,G51,G54,G58)</f>
        <v>0.99998133491453334</v>
      </c>
      <c r="H59" s="25"/>
    </row>
    <row r="60" spans="1:8" ht="12.75" customHeight="1" x14ac:dyDescent="0.2"/>
    <row r="61" spans="1:8" ht="12.75" customHeight="1" x14ac:dyDescent="0.2">
      <c r="B61" s="1" t="s">
        <v>541</v>
      </c>
      <c r="C61" s="1"/>
    </row>
    <row r="62" spans="1:8" ht="12.75" customHeight="1" x14ac:dyDescent="0.2">
      <c r="B62" s="1" t="s">
        <v>543</v>
      </c>
      <c r="C62" s="1"/>
      <c r="F62" s="15"/>
    </row>
    <row r="63" spans="1:8" ht="12.75" customHeight="1" x14ac:dyDescent="0.2">
      <c r="B63" s="1" t="s">
        <v>548</v>
      </c>
      <c r="C63" s="1"/>
    </row>
    <row r="64" spans="1:8" ht="12.75" customHeight="1" x14ac:dyDescent="0.2">
      <c r="B64" s="1" t="s">
        <v>542</v>
      </c>
      <c r="C64" s="1"/>
    </row>
    <row r="65" spans="2:3" ht="12.75" customHeight="1" x14ac:dyDescent="0.2">
      <c r="B65" s="1"/>
      <c r="C65" s="1"/>
    </row>
    <row r="66" spans="2:3" ht="12.75" customHeight="1" x14ac:dyDescent="0.2"/>
    <row r="67" spans="2:3" ht="12.75" customHeight="1" x14ac:dyDescent="0.2"/>
    <row r="68" spans="2:3" ht="12.75" customHeight="1" x14ac:dyDescent="0.2"/>
    <row r="69" spans="2:3" ht="12.75" customHeight="1" x14ac:dyDescent="0.2"/>
    <row r="70" spans="2:3" ht="12.75" customHeight="1" x14ac:dyDescent="0.2"/>
    <row r="71" spans="2:3" ht="12.75" customHeight="1" x14ac:dyDescent="0.2"/>
    <row r="72" spans="2:3" ht="12.75" customHeight="1" x14ac:dyDescent="0.2"/>
    <row r="73" spans="2:3" ht="12.75" customHeight="1" x14ac:dyDescent="0.2"/>
    <row r="74" spans="2:3" ht="12.75" customHeight="1" x14ac:dyDescent="0.2"/>
    <row r="75" spans="2:3" ht="12.75" customHeight="1" x14ac:dyDescent="0.2"/>
    <row r="76" spans="2:3" ht="12.75" customHeight="1" x14ac:dyDescent="0.2"/>
    <row r="77" spans="2:3" ht="12.75" customHeight="1" x14ac:dyDescent="0.2"/>
    <row r="78" spans="2:3" ht="12.75" customHeight="1" x14ac:dyDescent="0.2"/>
    <row r="79" spans="2:3" ht="12.75" customHeight="1" x14ac:dyDescent="0.2"/>
    <row r="80" spans="2:3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/>
  </sheetViews>
  <sheetFormatPr defaultColWidth="9.140625" defaultRowHeight="12.75" x14ac:dyDescent="0.2"/>
  <cols>
    <col min="1" max="1" width="7.5703125" customWidth="1"/>
    <col min="2" max="2" width="47.7109375" customWidth="1"/>
    <col min="3" max="3" width="16.85546875" customWidth="1"/>
    <col min="4" max="4" width="22.425781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41" t="s">
        <v>378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27</v>
      </c>
      <c r="C9" t="s">
        <v>28</v>
      </c>
      <c r="D9" t="s">
        <v>22</v>
      </c>
      <c r="E9" s="29">
        <v>18828</v>
      </c>
      <c r="F9" s="15">
        <v>544.00681799999995</v>
      </c>
      <c r="G9" s="16">
        <v>6.7400000000000002E-2</v>
      </c>
      <c r="H9" s="17"/>
    </row>
    <row r="10" spans="1:8" ht="12.75" customHeight="1" x14ac:dyDescent="0.2">
      <c r="A10">
        <v>2</v>
      </c>
      <c r="B10" t="s">
        <v>12</v>
      </c>
      <c r="C10" t="s">
        <v>14</v>
      </c>
      <c r="D10" t="s">
        <v>13</v>
      </c>
      <c r="E10" s="29">
        <v>164892</v>
      </c>
      <c r="F10" s="15">
        <v>510.25829399999998</v>
      </c>
      <c r="G10" s="16">
        <v>6.3200000000000006E-2</v>
      </c>
      <c r="H10" s="17"/>
    </row>
    <row r="11" spans="1:8" ht="12.75" customHeight="1" x14ac:dyDescent="0.2">
      <c r="A11">
        <v>3</v>
      </c>
      <c r="B11" t="s">
        <v>18</v>
      </c>
      <c r="C11" t="s">
        <v>20</v>
      </c>
      <c r="D11" t="s">
        <v>19</v>
      </c>
      <c r="E11" s="29">
        <v>58676</v>
      </c>
      <c r="F11" s="15">
        <v>453.50680399999999</v>
      </c>
      <c r="G11" s="16">
        <v>5.62E-2</v>
      </c>
      <c r="H11" s="17"/>
    </row>
    <row r="12" spans="1:8" ht="12.75" customHeight="1" x14ac:dyDescent="0.2">
      <c r="A12">
        <v>4</v>
      </c>
      <c r="B12" t="s">
        <v>15</v>
      </c>
      <c r="C12" t="s">
        <v>17</v>
      </c>
      <c r="D12" t="s">
        <v>16</v>
      </c>
      <c r="E12" s="29">
        <v>42179</v>
      </c>
      <c r="F12" s="15">
        <v>440.85490800000002</v>
      </c>
      <c r="G12" s="16">
        <v>5.4600000000000003E-2</v>
      </c>
      <c r="H12" s="17"/>
    </row>
    <row r="13" spans="1:8" ht="12.75" customHeight="1" x14ac:dyDescent="0.2">
      <c r="A13">
        <v>5</v>
      </c>
      <c r="B13" t="s">
        <v>41</v>
      </c>
      <c r="C13" t="s">
        <v>43</v>
      </c>
      <c r="D13" t="s">
        <v>39</v>
      </c>
      <c r="E13" s="29">
        <v>44869</v>
      </c>
      <c r="F13" s="15">
        <v>370.73011300000002</v>
      </c>
      <c r="G13" s="16">
        <v>4.5899999999999996E-2</v>
      </c>
      <c r="H13" s="17"/>
    </row>
    <row r="14" spans="1:8" ht="12.75" customHeight="1" x14ac:dyDescent="0.2">
      <c r="A14">
        <v>6</v>
      </c>
      <c r="B14" t="s">
        <v>146</v>
      </c>
      <c r="C14" t="s">
        <v>147</v>
      </c>
      <c r="D14" t="s">
        <v>89</v>
      </c>
      <c r="E14" s="29">
        <v>97401</v>
      </c>
      <c r="F14" s="15">
        <v>338.71197799999999</v>
      </c>
      <c r="G14" s="16">
        <v>4.2000000000000003E-2</v>
      </c>
      <c r="H14" s="17"/>
    </row>
    <row r="15" spans="1:8" ht="12.75" customHeight="1" x14ac:dyDescent="0.2">
      <c r="A15">
        <v>7</v>
      </c>
      <c r="B15" t="s">
        <v>128</v>
      </c>
      <c r="C15" t="s">
        <v>129</v>
      </c>
      <c r="D15" t="s">
        <v>25</v>
      </c>
      <c r="E15" s="29">
        <v>32047</v>
      </c>
      <c r="F15" s="15">
        <v>316.46412500000002</v>
      </c>
      <c r="G15" s="16">
        <v>3.9199999999999999E-2</v>
      </c>
      <c r="H15" s="17"/>
    </row>
    <row r="16" spans="1:8" ht="12.75" customHeight="1" x14ac:dyDescent="0.2">
      <c r="A16">
        <v>8</v>
      </c>
      <c r="B16" t="s">
        <v>91</v>
      </c>
      <c r="C16" t="s">
        <v>93</v>
      </c>
      <c r="D16" t="s">
        <v>33</v>
      </c>
      <c r="E16" s="29">
        <v>117461</v>
      </c>
      <c r="F16" s="15">
        <v>316.14628199999999</v>
      </c>
      <c r="G16" s="16">
        <v>3.9199999999999999E-2</v>
      </c>
      <c r="H16" s="17"/>
    </row>
    <row r="17" spans="1:8" ht="12.75" customHeight="1" x14ac:dyDescent="0.2">
      <c r="A17">
        <v>9</v>
      </c>
      <c r="B17" t="s">
        <v>21</v>
      </c>
      <c r="C17" t="s">
        <v>23</v>
      </c>
      <c r="D17" t="s">
        <v>22</v>
      </c>
      <c r="E17" s="29">
        <v>38742</v>
      </c>
      <c r="F17" s="15">
        <v>307.99889999999999</v>
      </c>
      <c r="G17" s="16">
        <v>3.8100000000000002E-2</v>
      </c>
      <c r="H17" s="17"/>
    </row>
    <row r="18" spans="1:8" ht="12.75" customHeight="1" x14ac:dyDescent="0.2">
      <c r="A18">
        <v>10</v>
      </c>
      <c r="B18" t="s">
        <v>255</v>
      </c>
      <c r="C18" t="s">
        <v>256</v>
      </c>
      <c r="D18" t="s">
        <v>46</v>
      </c>
      <c r="E18" s="29">
        <v>6799</v>
      </c>
      <c r="F18" s="15">
        <v>274.91076600000002</v>
      </c>
      <c r="G18" s="16">
        <v>3.4099999999999998E-2</v>
      </c>
      <c r="H18" s="17"/>
    </row>
    <row r="19" spans="1:8" ht="12.75" customHeight="1" x14ac:dyDescent="0.2">
      <c r="A19">
        <v>11</v>
      </c>
      <c r="B19" t="s">
        <v>32</v>
      </c>
      <c r="C19" t="s">
        <v>34</v>
      </c>
      <c r="D19" t="s">
        <v>22</v>
      </c>
      <c r="E19" s="29">
        <v>10044</v>
      </c>
      <c r="F19" s="15">
        <v>257.15653200000003</v>
      </c>
      <c r="G19" s="16">
        <v>3.1899999999999998E-2</v>
      </c>
      <c r="H19" s="17"/>
    </row>
    <row r="20" spans="1:8" ht="12.75" customHeight="1" x14ac:dyDescent="0.2">
      <c r="A20">
        <v>12</v>
      </c>
      <c r="B20" t="s">
        <v>24</v>
      </c>
      <c r="C20" t="s">
        <v>26</v>
      </c>
      <c r="D20" t="s">
        <v>16</v>
      </c>
      <c r="E20" s="29">
        <v>37700</v>
      </c>
      <c r="F20" s="15">
        <v>235.75694999999999</v>
      </c>
      <c r="G20" s="16">
        <v>2.92E-2</v>
      </c>
      <c r="H20" s="17"/>
    </row>
    <row r="21" spans="1:8" ht="12.75" customHeight="1" x14ac:dyDescent="0.2">
      <c r="A21">
        <v>13</v>
      </c>
      <c r="B21" t="s">
        <v>79</v>
      </c>
      <c r="C21" t="s">
        <v>81</v>
      </c>
      <c r="D21" t="s">
        <v>19</v>
      </c>
      <c r="E21" s="29">
        <v>51458</v>
      </c>
      <c r="F21" s="15">
        <v>194.356866</v>
      </c>
      <c r="G21" s="16">
        <v>2.41E-2</v>
      </c>
      <c r="H21" s="17"/>
    </row>
    <row r="22" spans="1:8" ht="12.75" customHeight="1" x14ac:dyDescent="0.2">
      <c r="A22">
        <v>14</v>
      </c>
      <c r="B22" t="s">
        <v>35</v>
      </c>
      <c r="C22" t="s">
        <v>37</v>
      </c>
      <c r="D22" t="s">
        <v>16</v>
      </c>
      <c r="E22" s="29">
        <v>9091</v>
      </c>
      <c r="F22" s="15">
        <v>188.43370300000001</v>
      </c>
      <c r="G22" s="16">
        <v>2.3300000000000001E-2</v>
      </c>
      <c r="H22" s="17"/>
    </row>
    <row r="23" spans="1:8" ht="12.75" customHeight="1" x14ac:dyDescent="0.2">
      <c r="A23">
        <v>15</v>
      </c>
      <c r="B23" t="s">
        <v>257</v>
      </c>
      <c r="C23" t="s">
        <v>258</v>
      </c>
      <c r="D23" t="s">
        <v>51</v>
      </c>
      <c r="E23" s="29">
        <v>778490</v>
      </c>
      <c r="F23" s="15">
        <v>154.53026500000001</v>
      </c>
      <c r="G23" s="16">
        <v>1.9099999999999999E-2</v>
      </c>
      <c r="H23" s="17"/>
    </row>
    <row r="24" spans="1:8" ht="12.75" customHeight="1" x14ac:dyDescent="0.2">
      <c r="A24">
        <v>16</v>
      </c>
      <c r="B24" t="s">
        <v>194</v>
      </c>
      <c r="C24" t="s">
        <v>195</v>
      </c>
      <c r="D24" t="s">
        <v>56</v>
      </c>
      <c r="E24" s="29">
        <v>49604</v>
      </c>
      <c r="F24" s="15">
        <v>154.46685600000001</v>
      </c>
      <c r="G24" s="16">
        <v>1.9099999999999999E-2</v>
      </c>
      <c r="H24" s="17"/>
    </row>
    <row r="25" spans="1:8" ht="12.75" customHeight="1" x14ac:dyDescent="0.2">
      <c r="A25">
        <v>17</v>
      </c>
      <c r="B25" t="s">
        <v>259</v>
      </c>
      <c r="C25" t="s">
        <v>260</v>
      </c>
      <c r="D25" t="s">
        <v>16</v>
      </c>
      <c r="E25" s="29">
        <v>36158</v>
      </c>
      <c r="F25" s="15">
        <v>138.864799</v>
      </c>
      <c r="G25" s="16">
        <v>1.72E-2</v>
      </c>
      <c r="H25" s="17"/>
    </row>
    <row r="26" spans="1:8" ht="12.75" customHeight="1" x14ac:dyDescent="0.2">
      <c r="A26">
        <v>18</v>
      </c>
      <c r="B26" t="s">
        <v>44</v>
      </c>
      <c r="C26" t="s">
        <v>47</v>
      </c>
      <c r="D26" t="s">
        <v>45</v>
      </c>
      <c r="E26" s="29">
        <v>64557</v>
      </c>
      <c r="F26" s="15">
        <v>125.337416</v>
      </c>
      <c r="G26" s="16">
        <v>1.55E-2</v>
      </c>
      <c r="H26" s="17"/>
    </row>
    <row r="27" spans="1:8" ht="12.75" customHeight="1" x14ac:dyDescent="0.2">
      <c r="A27">
        <v>19</v>
      </c>
      <c r="B27" t="s">
        <v>118</v>
      </c>
      <c r="C27" t="s">
        <v>119</v>
      </c>
      <c r="D27" t="s">
        <v>77</v>
      </c>
      <c r="E27" s="29">
        <v>109354</v>
      </c>
      <c r="F27" s="15">
        <v>124.55420599999999</v>
      </c>
      <c r="G27" s="16">
        <v>1.54E-2</v>
      </c>
      <c r="H27" s="17"/>
    </row>
    <row r="28" spans="1:8" ht="12.75" customHeight="1" x14ac:dyDescent="0.2">
      <c r="A28">
        <v>20</v>
      </c>
      <c r="B28" t="s">
        <v>261</v>
      </c>
      <c r="C28" t="s">
        <v>262</v>
      </c>
      <c r="D28" t="s">
        <v>39</v>
      </c>
      <c r="E28" s="29">
        <v>50665</v>
      </c>
      <c r="F28" s="15">
        <v>113.94558499999999</v>
      </c>
      <c r="G28" s="16">
        <v>1.41E-2</v>
      </c>
      <c r="H28" s="17"/>
    </row>
    <row r="29" spans="1:8" ht="12.75" customHeight="1" x14ac:dyDescent="0.2">
      <c r="A29">
        <v>21</v>
      </c>
      <c r="B29" t="s">
        <v>115</v>
      </c>
      <c r="C29" t="s">
        <v>117</v>
      </c>
      <c r="D29" t="s">
        <v>74</v>
      </c>
      <c r="E29" s="29">
        <v>10597</v>
      </c>
      <c r="F29" s="15">
        <v>103.379034</v>
      </c>
      <c r="G29" s="16">
        <v>1.2800000000000001E-2</v>
      </c>
      <c r="H29" s="17"/>
    </row>
    <row r="30" spans="1:8" ht="12.75" customHeight="1" x14ac:dyDescent="0.2">
      <c r="A30">
        <v>22</v>
      </c>
      <c r="B30" t="s">
        <v>200</v>
      </c>
      <c r="C30" t="s">
        <v>201</v>
      </c>
      <c r="D30" t="s">
        <v>77</v>
      </c>
      <c r="E30" s="29">
        <v>31134</v>
      </c>
      <c r="F30" s="15">
        <v>90.833444999999998</v>
      </c>
      <c r="G30" s="16">
        <v>1.1299999999999999E-2</v>
      </c>
      <c r="H30" s="17"/>
    </row>
    <row r="31" spans="1:8" ht="12.75" customHeight="1" x14ac:dyDescent="0.2">
      <c r="A31">
        <v>23</v>
      </c>
      <c r="B31" t="s">
        <v>132</v>
      </c>
      <c r="C31" t="s">
        <v>133</v>
      </c>
      <c r="D31" t="s">
        <v>86</v>
      </c>
      <c r="E31" s="29">
        <v>6397</v>
      </c>
      <c r="F31" s="15">
        <v>87.395814000000001</v>
      </c>
      <c r="G31" s="16">
        <v>1.0800000000000001E-2</v>
      </c>
      <c r="H31" s="17"/>
    </row>
    <row r="32" spans="1:8" ht="12.75" customHeight="1" x14ac:dyDescent="0.2">
      <c r="A32">
        <v>24</v>
      </c>
      <c r="B32" t="s">
        <v>142</v>
      </c>
      <c r="C32" t="s">
        <v>143</v>
      </c>
      <c r="D32" t="s">
        <v>56</v>
      </c>
      <c r="E32" s="29">
        <v>16927</v>
      </c>
      <c r="F32" s="15">
        <v>86.454652999999993</v>
      </c>
      <c r="G32" s="16">
        <v>1.0700000000000001E-2</v>
      </c>
      <c r="H32" s="17"/>
    </row>
    <row r="33" spans="1:8" ht="12.75" customHeight="1" x14ac:dyDescent="0.2">
      <c r="A33">
        <v>25</v>
      </c>
      <c r="B33" t="s">
        <v>154</v>
      </c>
      <c r="C33" t="s">
        <v>155</v>
      </c>
      <c r="D33" t="s">
        <v>59</v>
      </c>
      <c r="E33" s="29">
        <v>54622</v>
      </c>
      <c r="F33" s="15">
        <v>74.886762000000004</v>
      </c>
      <c r="G33" s="16">
        <v>9.300000000000001E-3</v>
      </c>
      <c r="H33" s="17"/>
    </row>
    <row r="34" spans="1:8" ht="12.75" customHeight="1" x14ac:dyDescent="0.2">
      <c r="A34">
        <v>26</v>
      </c>
      <c r="B34" t="s">
        <v>134</v>
      </c>
      <c r="C34" t="s">
        <v>135</v>
      </c>
      <c r="D34" t="s">
        <v>56</v>
      </c>
      <c r="E34" s="29">
        <v>25745</v>
      </c>
      <c r="F34" s="15">
        <v>70.142252999999997</v>
      </c>
      <c r="G34" s="16">
        <v>8.6999999999999994E-3</v>
      </c>
      <c r="H34" s="17"/>
    </row>
    <row r="35" spans="1:8" ht="12.75" customHeight="1" x14ac:dyDescent="0.2">
      <c r="A35">
        <v>27</v>
      </c>
      <c r="B35" t="s">
        <v>120</v>
      </c>
      <c r="C35" t="s">
        <v>121</v>
      </c>
      <c r="D35" t="s">
        <v>16</v>
      </c>
      <c r="E35" s="29">
        <v>5298</v>
      </c>
      <c r="F35" s="15">
        <v>68.911085999999997</v>
      </c>
      <c r="G35" s="16">
        <v>8.5000000000000006E-3</v>
      </c>
      <c r="H35" s="17"/>
    </row>
    <row r="36" spans="1:8" ht="12.75" customHeight="1" x14ac:dyDescent="0.2">
      <c r="A36">
        <v>28</v>
      </c>
      <c r="B36" t="s">
        <v>196</v>
      </c>
      <c r="C36" t="s">
        <v>197</v>
      </c>
      <c r="D36" t="s">
        <v>13</v>
      </c>
      <c r="E36" s="29">
        <v>14708</v>
      </c>
      <c r="F36" s="15">
        <v>68.679006000000001</v>
      </c>
      <c r="G36" s="16">
        <v>8.5000000000000006E-3</v>
      </c>
      <c r="H36" s="17"/>
    </row>
    <row r="37" spans="1:8" ht="12.75" customHeight="1" x14ac:dyDescent="0.2">
      <c r="A37">
        <v>29</v>
      </c>
      <c r="B37" t="s">
        <v>162</v>
      </c>
      <c r="C37" t="s">
        <v>163</v>
      </c>
      <c r="D37" t="s">
        <v>42</v>
      </c>
      <c r="E37" s="29">
        <v>14565</v>
      </c>
      <c r="F37" s="15">
        <v>56.876325000000001</v>
      </c>
      <c r="G37" s="16">
        <v>6.9999999999999993E-3</v>
      </c>
      <c r="H37" s="17"/>
    </row>
    <row r="38" spans="1:8" ht="12.75" customHeight="1" x14ac:dyDescent="0.2">
      <c r="A38">
        <v>30</v>
      </c>
      <c r="B38" t="s">
        <v>70</v>
      </c>
      <c r="C38" t="s">
        <v>72</v>
      </c>
      <c r="D38" t="s">
        <v>51</v>
      </c>
      <c r="E38" s="29">
        <v>200515</v>
      </c>
      <c r="F38" s="15">
        <v>52.334415</v>
      </c>
      <c r="G38" s="16">
        <v>6.5000000000000006E-3</v>
      </c>
      <c r="H38" s="17"/>
    </row>
    <row r="39" spans="1:8" ht="12.75" customHeight="1" x14ac:dyDescent="0.2">
      <c r="A39">
        <v>31</v>
      </c>
      <c r="B39" t="s">
        <v>216</v>
      </c>
      <c r="C39" t="s">
        <v>217</v>
      </c>
      <c r="D39" t="s">
        <v>22</v>
      </c>
      <c r="E39" s="29">
        <v>11691</v>
      </c>
      <c r="F39" s="15">
        <v>51.107207000000002</v>
      </c>
      <c r="G39" s="16">
        <v>6.3E-3</v>
      </c>
      <c r="H39" s="17"/>
    </row>
    <row r="40" spans="1:8" ht="12.75" customHeight="1" x14ac:dyDescent="0.2">
      <c r="A40">
        <v>32</v>
      </c>
      <c r="B40" t="s">
        <v>58</v>
      </c>
      <c r="C40" t="s">
        <v>60</v>
      </c>
      <c r="D40" t="s">
        <v>33</v>
      </c>
      <c r="E40" s="29">
        <v>3753</v>
      </c>
      <c r="F40" s="15">
        <v>48.083435999999999</v>
      </c>
      <c r="G40" s="16">
        <v>6.0000000000000001E-3</v>
      </c>
      <c r="H40" s="17"/>
    </row>
    <row r="41" spans="1:8" ht="12.75" customHeight="1" x14ac:dyDescent="0.2">
      <c r="A41">
        <v>33</v>
      </c>
      <c r="B41" t="s">
        <v>29</v>
      </c>
      <c r="C41" t="s">
        <v>31</v>
      </c>
      <c r="D41" t="s">
        <v>30</v>
      </c>
      <c r="E41" s="29">
        <v>8910</v>
      </c>
      <c r="F41" s="15">
        <v>46.144889999999997</v>
      </c>
      <c r="G41" s="16">
        <v>5.6999999999999993E-3</v>
      </c>
      <c r="H41" s="17"/>
    </row>
    <row r="42" spans="1:8" ht="12.75" customHeight="1" x14ac:dyDescent="0.2">
      <c r="A42">
        <v>34</v>
      </c>
      <c r="B42" t="s">
        <v>263</v>
      </c>
      <c r="C42" t="s">
        <v>264</v>
      </c>
      <c r="D42" t="s">
        <v>19</v>
      </c>
      <c r="E42" s="29">
        <v>10045</v>
      </c>
      <c r="F42" s="15">
        <v>28.286719999999999</v>
      </c>
      <c r="G42" s="16">
        <v>3.4999999999999996E-3</v>
      </c>
      <c r="H42" s="17"/>
    </row>
    <row r="43" spans="1:8" ht="12.75" customHeight="1" x14ac:dyDescent="0.2">
      <c r="A43">
        <v>35</v>
      </c>
      <c r="B43" t="s">
        <v>265</v>
      </c>
      <c r="C43" t="s">
        <v>266</v>
      </c>
      <c r="D43" t="s">
        <v>19</v>
      </c>
      <c r="E43" s="29">
        <v>8848</v>
      </c>
      <c r="F43" s="15">
        <v>25.234496</v>
      </c>
      <c r="G43" s="16">
        <v>3.0999999999999999E-3</v>
      </c>
      <c r="H43" s="17"/>
    </row>
    <row r="44" spans="1:8" ht="12.75" customHeight="1" x14ac:dyDescent="0.2">
      <c r="A44">
        <v>36</v>
      </c>
      <c r="B44" t="s">
        <v>136</v>
      </c>
      <c r="C44" t="s">
        <v>137</v>
      </c>
      <c r="D44" t="s">
        <v>39</v>
      </c>
      <c r="E44" s="29">
        <v>9026</v>
      </c>
      <c r="F44" s="15">
        <v>16.309982000000002</v>
      </c>
      <c r="G44" s="16">
        <v>2E-3</v>
      </c>
      <c r="H44" s="17"/>
    </row>
    <row r="45" spans="1:8" ht="12.75" customHeight="1" x14ac:dyDescent="0.2">
      <c r="B45" s="18" t="s">
        <v>182</v>
      </c>
      <c r="C45" s="18"/>
      <c r="D45" s="18"/>
      <c r="E45" s="18"/>
      <c r="F45" s="19">
        <f>SUM(F9:F44)</f>
        <v>6536.0516900000011</v>
      </c>
      <c r="G45" s="20">
        <f>SUM(G9:G44)</f>
        <v>0.80949999999999989</v>
      </c>
      <c r="H45" s="21"/>
    </row>
    <row r="46" spans="1:8" ht="12.75" customHeight="1" x14ac:dyDescent="0.2">
      <c r="F46" s="15"/>
      <c r="G46" s="16"/>
      <c r="H46" s="17"/>
    </row>
    <row r="47" spans="1:8" ht="12.75" customHeight="1" x14ac:dyDescent="0.2">
      <c r="B47" s="1" t="s">
        <v>183</v>
      </c>
      <c r="C47" s="1"/>
      <c r="F47" s="15"/>
      <c r="G47" s="16"/>
      <c r="H47" s="17"/>
    </row>
    <row r="48" spans="1:8" ht="12.75" customHeight="1" x14ac:dyDescent="0.2">
      <c r="B48" s="1" t="s">
        <v>381</v>
      </c>
      <c r="C48" s="1"/>
      <c r="F48" s="15"/>
      <c r="G48" s="16"/>
      <c r="H48" s="17"/>
    </row>
    <row r="49" spans="1:8" ht="12.75" customHeight="1" x14ac:dyDescent="0.2">
      <c r="A49">
        <v>37</v>
      </c>
      <c r="B49" t="s">
        <v>382</v>
      </c>
      <c r="C49" t="s">
        <v>383</v>
      </c>
      <c r="D49" t="s">
        <v>379</v>
      </c>
      <c r="E49">
        <v>200</v>
      </c>
      <c r="F49" s="15">
        <v>198.59020000000001</v>
      </c>
      <c r="G49" s="16">
        <v>2.46E-2</v>
      </c>
      <c r="H49" s="17">
        <v>41393</v>
      </c>
    </row>
    <row r="50" spans="1:8" ht="12.75" customHeight="1" x14ac:dyDescent="0.2">
      <c r="B50" s="18" t="s">
        <v>182</v>
      </c>
      <c r="C50" s="18"/>
      <c r="D50" s="18"/>
      <c r="E50" s="18"/>
      <c r="F50" s="19">
        <f>SUM(F49:F49)</f>
        <v>198.59020000000001</v>
      </c>
      <c r="G50" s="20">
        <f>SUM(G49:G49)</f>
        <v>2.46E-2</v>
      </c>
      <c r="H50" s="21"/>
    </row>
    <row r="51" spans="1:8" ht="12.75" customHeight="1" x14ac:dyDescent="0.2">
      <c r="F51" s="15"/>
      <c r="G51" s="16"/>
      <c r="H51" s="17"/>
    </row>
    <row r="52" spans="1:8" ht="12.75" customHeight="1" x14ac:dyDescent="0.2">
      <c r="B52" s="1" t="s">
        <v>384</v>
      </c>
      <c r="C52" s="1"/>
      <c r="F52" s="15"/>
      <c r="G52" s="16"/>
      <c r="H52" s="17"/>
    </row>
    <row r="53" spans="1:8" ht="12.75" customHeight="1" x14ac:dyDescent="0.2">
      <c r="A53">
        <v>38</v>
      </c>
      <c r="B53" t="s">
        <v>385</v>
      </c>
      <c r="C53" t="s">
        <v>386</v>
      </c>
      <c r="D53" t="s">
        <v>380</v>
      </c>
      <c r="E53">
        <v>100</v>
      </c>
      <c r="F53" s="15">
        <v>496.1465</v>
      </c>
      <c r="G53" s="16">
        <v>6.1500000000000006E-2</v>
      </c>
      <c r="H53" s="17">
        <v>41393</v>
      </c>
    </row>
    <row r="54" spans="1:8" ht="12.75" customHeight="1" x14ac:dyDescent="0.2">
      <c r="A54">
        <v>39</v>
      </c>
      <c r="B54" t="s">
        <v>136</v>
      </c>
      <c r="C54" t="s">
        <v>387</v>
      </c>
      <c r="D54" t="s">
        <v>379</v>
      </c>
      <c r="E54">
        <v>90</v>
      </c>
      <c r="F54" s="15">
        <v>448.2432</v>
      </c>
      <c r="G54" s="16">
        <v>5.5500000000000001E-2</v>
      </c>
      <c r="H54" s="17">
        <v>41379</v>
      </c>
    </row>
    <row r="55" spans="1:8" ht="12.75" customHeight="1" x14ac:dyDescent="0.2">
      <c r="B55" s="18" t="s">
        <v>182</v>
      </c>
      <c r="C55" s="18"/>
      <c r="D55" s="18"/>
      <c r="E55" s="18"/>
      <c r="F55" s="19">
        <f>SUM(F53:F54)</f>
        <v>944.38969999999995</v>
      </c>
      <c r="G55" s="20">
        <f>SUM(G53:G54)</f>
        <v>0.11700000000000001</v>
      </c>
      <c r="H55" s="21"/>
    </row>
    <row r="56" spans="1:8" ht="12.75" customHeight="1" x14ac:dyDescent="0.2">
      <c r="F56" s="15"/>
      <c r="G56" s="16"/>
      <c r="H56" s="17"/>
    </row>
    <row r="57" spans="1:8" ht="12.75" customHeight="1" x14ac:dyDescent="0.2">
      <c r="B57" s="1" t="s">
        <v>184</v>
      </c>
      <c r="C57" s="1"/>
      <c r="F57" s="15"/>
      <c r="G57" s="16"/>
      <c r="H57" s="17"/>
    </row>
    <row r="58" spans="1:8" ht="12.75" customHeight="1" x14ac:dyDescent="0.2">
      <c r="B58" s="1" t="s">
        <v>540</v>
      </c>
      <c r="C58" s="1"/>
      <c r="F58" s="15"/>
      <c r="G58" s="16"/>
      <c r="H58" s="17"/>
    </row>
    <row r="59" spans="1:8" ht="12.75" customHeight="1" x14ac:dyDescent="0.2">
      <c r="A59">
        <v>40</v>
      </c>
      <c r="B59" s="2" t="s">
        <v>552</v>
      </c>
      <c r="C59" t="s">
        <v>388</v>
      </c>
      <c r="D59" t="s">
        <v>98</v>
      </c>
      <c r="E59">
        <v>27</v>
      </c>
      <c r="F59" s="15">
        <v>294.00137999999998</v>
      </c>
      <c r="G59" s="16">
        <v>3.6400000000000002E-2</v>
      </c>
      <c r="H59" s="17">
        <v>42185</v>
      </c>
    </row>
    <row r="60" spans="1:8" ht="12.75" customHeight="1" x14ac:dyDescent="0.2">
      <c r="B60" s="18" t="s">
        <v>182</v>
      </c>
      <c r="C60" s="18"/>
      <c r="D60" s="18"/>
      <c r="E60" s="18"/>
      <c r="F60" s="19">
        <f>SUM(F59:F59)</f>
        <v>294.00137999999998</v>
      </c>
      <c r="G60" s="20">
        <f>SUM(G59:G59)</f>
        <v>3.6400000000000002E-2</v>
      </c>
      <c r="H60" s="21"/>
    </row>
    <row r="61" spans="1:8" ht="12.75" customHeight="1" x14ac:dyDescent="0.2">
      <c r="F61" s="15"/>
      <c r="G61" s="16"/>
      <c r="H61" s="17"/>
    </row>
    <row r="62" spans="1:8" ht="12.75" customHeight="1" x14ac:dyDescent="0.2">
      <c r="B62" s="1" t="s">
        <v>425</v>
      </c>
      <c r="F62" s="15">
        <v>250.49672690000003</v>
      </c>
      <c r="G62" s="16">
        <v>3.1026539267964198E-2</v>
      </c>
      <c r="H62" s="17"/>
    </row>
    <row r="63" spans="1:8" ht="12.75" customHeight="1" x14ac:dyDescent="0.2">
      <c r="B63" s="18" t="s">
        <v>182</v>
      </c>
      <c r="C63" s="18"/>
      <c r="D63" s="18"/>
      <c r="E63" s="18"/>
      <c r="F63" s="19">
        <f>SUM(F62:F62)</f>
        <v>250.49672690000003</v>
      </c>
      <c r="G63" s="20">
        <f>SUM(G62:G62)</f>
        <v>3.1026539267964198E-2</v>
      </c>
      <c r="H63" s="21"/>
    </row>
    <row r="64" spans="1:8" ht="12.75" customHeight="1" x14ac:dyDescent="0.2">
      <c r="F64" s="15"/>
      <c r="G64" s="16"/>
      <c r="H64" s="17"/>
    </row>
    <row r="65" spans="2:8" ht="12.75" customHeight="1" x14ac:dyDescent="0.2">
      <c r="B65" s="1" t="s">
        <v>187</v>
      </c>
      <c r="C65" s="1"/>
      <c r="F65" s="15"/>
      <c r="G65" s="16"/>
      <c r="H65" s="17"/>
    </row>
    <row r="66" spans="2:8" ht="12.75" customHeight="1" x14ac:dyDescent="0.2">
      <c r="B66" s="1" t="s">
        <v>188</v>
      </c>
      <c r="C66" s="1"/>
      <c r="F66" s="15">
        <v>-149.90199590000086</v>
      </c>
      <c r="G66" s="16">
        <v>-1.8566869993452136E-2</v>
      </c>
      <c r="H66" s="17"/>
    </row>
    <row r="67" spans="2:8" ht="12.75" customHeight="1" x14ac:dyDescent="0.2">
      <c r="B67" s="18" t="s">
        <v>182</v>
      </c>
      <c r="C67" s="18"/>
      <c r="D67" s="18"/>
      <c r="E67" s="18"/>
      <c r="F67" s="19">
        <f>SUM(F66:F66)</f>
        <v>-149.90199590000086</v>
      </c>
      <c r="G67" s="20">
        <f>SUM(G66:G66)</f>
        <v>-1.8566869993452136E-2</v>
      </c>
      <c r="H67" s="21"/>
    </row>
    <row r="68" spans="2:8" ht="12.75" customHeight="1" x14ac:dyDescent="0.2">
      <c r="B68" s="22" t="s">
        <v>189</v>
      </c>
      <c r="C68" s="22"/>
      <c r="D68" s="22"/>
      <c r="E68" s="22"/>
      <c r="F68" s="23">
        <f>SUM(F45,F50,F55,F60,F63,F67)</f>
        <v>8073.6277010000003</v>
      </c>
      <c r="G68" s="32">
        <f>SUM(G45,G50,G55,G60,G63,G67)</f>
        <v>0.99995966927451196</v>
      </c>
      <c r="H68" s="25"/>
    </row>
    <row r="69" spans="2:8" ht="12.75" customHeight="1" x14ac:dyDescent="0.2"/>
    <row r="70" spans="2:8" ht="12.75" customHeight="1" x14ac:dyDescent="0.2">
      <c r="B70" s="1" t="s">
        <v>544</v>
      </c>
      <c r="C70" s="1"/>
    </row>
    <row r="71" spans="2:8" ht="12.75" customHeight="1" x14ac:dyDescent="0.2">
      <c r="B71" s="1" t="s">
        <v>541</v>
      </c>
      <c r="C71" s="1"/>
      <c r="F71" s="15"/>
    </row>
    <row r="72" spans="2:8" ht="12.75" customHeight="1" x14ac:dyDescent="0.2">
      <c r="B72" s="1"/>
      <c r="C72" s="1"/>
    </row>
    <row r="73" spans="2:8" ht="12.75" customHeight="1" x14ac:dyDescent="0.2">
      <c r="B73" s="1"/>
      <c r="C73" s="1"/>
    </row>
    <row r="74" spans="2:8" ht="12.75" customHeight="1" x14ac:dyDescent="0.2">
      <c r="B74" s="1"/>
      <c r="C74" s="1"/>
    </row>
    <row r="75" spans="2:8" ht="12.75" customHeight="1" x14ac:dyDescent="0.2"/>
    <row r="76" spans="2:8" ht="12.75" customHeight="1" x14ac:dyDescent="0.2"/>
    <row r="77" spans="2:8" ht="12.75" customHeight="1" x14ac:dyDescent="0.2"/>
    <row r="78" spans="2:8" ht="12.75" customHeight="1" x14ac:dyDescent="0.2"/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/>
  </sheetViews>
  <sheetFormatPr defaultColWidth="9.140625" defaultRowHeight="12.75" x14ac:dyDescent="0.2"/>
  <cols>
    <col min="1" max="1" width="7.5703125" customWidth="1"/>
    <col min="2" max="2" width="50.5703125" customWidth="1"/>
    <col min="3" max="3" width="16.85546875" customWidth="1"/>
    <col min="4" max="4" width="22.425781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41" t="s">
        <v>389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F6" s="15"/>
      <c r="G6" s="16"/>
      <c r="H6" s="17"/>
    </row>
    <row r="7" spans="1:8" ht="12.75" customHeight="1" x14ac:dyDescent="0.2">
      <c r="B7" s="1" t="s">
        <v>10</v>
      </c>
      <c r="C7" s="1"/>
      <c r="F7" s="15"/>
      <c r="G7" s="16"/>
      <c r="H7" s="17"/>
    </row>
    <row r="8" spans="1:8" ht="12.75" customHeight="1" x14ac:dyDescent="0.2">
      <c r="B8" s="1" t="s">
        <v>11</v>
      </c>
      <c r="C8" s="1"/>
      <c r="F8" s="15"/>
      <c r="G8" s="16"/>
      <c r="H8" s="17"/>
    </row>
    <row r="9" spans="1:8" ht="12.75" customHeight="1" x14ac:dyDescent="0.2">
      <c r="A9">
        <v>1</v>
      </c>
      <c r="B9" t="s">
        <v>12</v>
      </c>
      <c r="C9" t="s">
        <v>14</v>
      </c>
      <c r="D9" t="s">
        <v>13</v>
      </c>
      <c r="E9" s="29">
        <v>454594</v>
      </c>
      <c r="F9" s="15">
        <v>1406.741133</v>
      </c>
      <c r="G9" s="16">
        <v>7.0699999999999999E-2</v>
      </c>
      <c r="H9" s="17"/>
    </row>
    <row r="10" spans="1:8" ht="12.75" customHeight="1" x14ac:dyDescent="0.2">
      <c r="A10">
        <v>2</v>
      </c>
      <c r="B10" t="s">
        <v>15</v>
      </c>
      <c r="C10" t="s">
        <v>17</v>
      </c>
      <c r="D10" t="s">
        <v>16</v>
      </c>
      <c r="E10" s="29">
        <v>122256</v>
      </c>
      <c r="F10" s="15">
        <v>1277.819712</v>
      </c>
      <c r="G10" s="16">
        <v>6.4199999999999993E-2</v>
      </c>
      <c r="H10" s="17"/>
    </row>
    <row r="11" spans="1:8" ht="12.75" customHeight="1" x14ac:dyDescent="0.2">
      <c r="A11">
        <v>3</v>
      </c>
      <c r="B11" t="s">
        <v>18</v>
      </c>
      <c r="C11" t="s">
        <v>20</v>
      </c>
      <c r="D11" t="s">
        <v>19</v>
      </c>
      <c r="E11" s="29">
        <v>129340</v>
      </c>
      <c r="F11" s="15">
        <v>999.66886</v>
      </c>
      <c r="G11" s="16">
        <v>5.0199999999999995E-2</v>
      </c>
      <c r="H11" s="17"/>
    </row>
    <row r="12" spans="1:8" ht="12.75" customHeight="1" x14ac:dyDescent="0.2">
      <c r="A12">
        <v>4</v>
      </c>
      <c r="B12" t="s">
        <v>21</v>
      </c>
      <c r="C12" t="s">
        <v>23</v>
      </c>
      <c r="D12" t="s">
        <v>22</v>
      </c>
      <c r="E12" s="29">
        <v>104644</v>
      </c>
      <c r="F12" s="15">
        <v>831.91980000000001</v>
      </c>
      <c r="G12" s="16">
        <v>4.1799999999999997E-2</v>
      </c>
      <c r="H12" s="17"/>
    </row>
    <row r="13" spans="1:8" ht="12.75" customHeight="1" x14ac:dyDescent="0.2">
      <c r="A13">
        <v>5</v>
      </c>
      <c r="B13" t="s">
        <v>27</v>
      </c>
      <c r="C13" t="s">
        <v>28</v>
      </c>
      <c r="D13" t="s">
        <v>22</v>
      </c>
      <c r="E13" s="29">
        <v>22439</v>
      </c>
      <c r="F13" s="15">
        <v>648.34124699999995</v>
      </c>
      <c r="G13" s="16">
        <v>3.2599999999999997E-2</v>
      </c>
      <c r="H13" s="17"/>
    </row>
    <row r="14" spans="1:8" ht="12.75" customHeight="1" x14ac:dyDescent="0.2">
      <c r="A14">
        <v>6</v>
      </c>
      <c r="B14" t="s">
        <v>24</v>
      </c>
      <c r="C14" t="s">
        <v>26</v>
      </c>
      <c r="D14" t="s">
        <v>16</v>
      </c>
      <c r="E14" s="29">
        <v>102564</v>
      </c>
      <c r="F14" s="15">
        <v>641.38397399999997</v>
      </c>
      <c r="G14" s="16">
        <v>3.2199999999999999E-2</v>
      </c>
      <c r="H14" s="17"/>
    </row>
    <row r="15" spans="1:8" ht="12.75" customHeight="1" x14ac:dyDescent="0.2">
      <c r="A15">
        <v>7</v>
      </c>
      <c r="B15" t="s">
        <v>29</v>
      </c>
      <c r="C15" t="s">
        <v>31</v>
      </c>
      <c r="D15" t="s">
        <v>30</v>
      </c>
      <c r="E15" s="29">
        <v>114000</v>
      </c>
      <c r="F15" s="15">
        <v>590.40599999999995</v>
      </c>
      <c r="G15" s="16">
        <v>2.9700000000000001E-2</v>
      </c>
      <c r="H15" s="17"/>
    </row>
    <row r="16" spans="1:8" ht="12.75" customHeight="1" x14ac:dyDescent="0.2">
      <c r="A16">
        <v>8</v>
      </c>
      <c r="B16" t="s">
        <v>32</v>
      </c>
      <c r="C16" t="s">
        <v>34</v>
      </c>
      <c r="D16" t="s">
        <v>22</v>
      </c>
      <c r="E16" s="29">
        <v>20920</v>
      </c>
      <c r="F16" s="15">
        <v>535.61476000000005</v>
      </c>
      <c r="G16" s="16">
        <v>2.69E-2</v>
      </c>
      <c r="H16" s="17"/>
    </row>
    <row r="17" spans="1:8" ht="12.75" customHeight="1" x14ac:dyDescent="0.2">
      <c r="A17">
        <v>9</v>
      </c>
      <c r="B17" t="s">
        <v>35</v>
      </c>
      <c r="C17" t="s">
        <v>37</v>
      </c>
      <c r="D17" t="s">
        <v>16</v>
      </c>
      <c r="E17" s="29">
        <v>22830</v>
      </c>
      <c r="F17" s="15">
        <v>473.20882499999999</v>
      </c>
      <c r="G17" s="16">
        <v>2.3799999999999998E-2</v>
      </c>
      <c r="H17" s="17"/>
    </row>
    <row r="18" spans="1:8" ht="12.75" customHeight="1" x14ac:dyDescent="0.2">
      <c r="A18">
        <v>10</v>
      </c>
      <c r="B18" t="s">
        <v>38</v>
      </c>
      <c r="C18" t="s">
        <v>40</v>
      </c>
      <c r="D18" t="s">
        <v>25</v>
      </c>
      <c r="E18" s="29">
        <v>73600</v>
      </c>
      <c r="F18" s="15">
        <v>462.61279999999999</v>
      </c>
      <c r="G18" s="16">
        <v>2.3300000000000001E-2</v>
      </c>
      <c r="H18" s="17"/>
    </row>
    <row r="19" spans="1:8" ht="12.75" customHeight="1" x14ac:dyDescent="0.2">
      <c r="A19">
        <v>11</v>
      </c>
      <c r="B19" t="s">
        <v>48</v>
      </c>
      <c r="C19" t="s">
        <v>49</v>
      </c>
      <c r="D19" t="s">
        <v>36</v>
      </c>
      <c r="E19" s="29">
        <v>67693</v>
      </c>
      <c r="F19" s="15">
        <v>435.80753399999998</v>
      </c>
      <c r="G19" s="16">
        <v>2.1899999999999999E-2</v>
      </c>
      <c r="H19" s="17"/>
    </row>
    <row r="20" spans="1:8" ht="12.75" customHeight="1" x14ac:dyDescent="0.2">
      <c r="A20">
        <v>12</v>
      </c>
      <c r="B20" t="s">
        <v>44</v>
      </c>
      <c r="C20" t="s">
        <v>47</v>
      </c>
      <c r="D20" t="s">
        <v>45</v>
      </c>
      <c r="E20" s="29">
        <v>223039</v>
      </c>
      <c r="F20" s="15">
        <v>433.03021899999999</v>
      </c>
      <c r="G20" s="16">
        <v>2.18E-2</v>
      </c>
      <c r="H20" s="17"/>
    </row>
    <row r="21" spans="1:8" ht="12.75" customHeight="1" x14ac:dyDescent="0.2">
      <c r="A21">
        <v>13</v>
      </c>
      <c r="B21" t="s">
        <v>41</v>
      </c>
      <c r="C21" t="s">
        <v>43</v>
      </c>
      <c r="D21" t="s">
        <v>39</v>
      </c>
      <c r="E21" s="29">
        <v>52115</v>
      </c>
      <c r="F21" s="15">
        <v>430.600188</v>
      </c>
      <c r="G21" s="16">
        <v>2.1600000000000001E-2</v>
      </c>
      <c r="H21" s="17"/>
    </row>
    <row r="22" spans="1:8" ht="12.75" customHeight="1" x14ac:dyDescent="0.2">
      <c r="A22">
        <v>14</v>
      </c>
      <c r="B22" t="s">
        <v>50</v>
      </c>
      <c r="C22" t="s">
        <v>52</v>
      </c>
      <c r="D22" t="s">
        <v>36</v>
      </c>
      <c r="E22" s="29">
        <v>157571</v>
      </c>
      <c r="F22" s="15">
        <v>404.012044</v>
      </c>
      <c r="G22" s="16">
        <v>2.0299999999999999E-2</v>
      </c>
      <c r="H22" s="17"/>
    </row>
    <row r="23" spans="1:8" ht="12.75" customHeight="1" x14ac:dyDescent="0.2">
      <c r="A23">
        <v>15</v>
      </c>
      <c r="B23" t="s">
        <v>53</v>
      </c>
      <c r="C23" t="s">
        <v>54</v>
      </c>
      <c r="D23" t="s">
        <v>16</v>
      </c>
      <c r="E23" s="29">
        <v>82082</v>
      </c>
      <c r="F23" s="15">
        <v>394.52713299999999</v>
      </c>
      <c r="G23" s="16">
        <v>1.9799999999999998E-2</v>
      </c>
      <c r="H23" s="17"/>
    </row>
    <row r="24" spans="1:8" ht="12.75" customHeight="1" x14ac:dyDescent="0.2">
      <c r="A24">
        <v>16</v>
      </c>
      <c r="B24" t="s">
        <v>55</v>
      </c>
      <c r="C24" t="s">
        <v>57</v>
      </c>
      <c r="D24" t="s">
        <v>33</v>
      </c>
      <c r="E24" s="29">
        <v>254691</v>
      </c>
      <c r="F24" s="15">
        <v>389.040503</v>
      </c>
      <c r="G24" s="16">
        <v>1.9599999999999999E-2</v>
      </c>
      <c r="H24" s="17"/>
    </row>
    <row r="25" spans="1:8" ht="12.75" customHeight="1" x14ac:dyDescent="0.2">
      <c r="A25">
        <v>17</v>
      </c>
      <c r="B25" t="s">
        <v>58</v>
      </c>
      <c r="C25" t="s">
        <v>60</v>
      </c>
      <c r="D25" t="s">
        <v>33</v>
      </c>
      <c r="E25" s="29">
        <v>28744</v>
      </c>
      <c r="F25" s="15">
        <v>368.26812799999999</v>
      </c>
      <c r="G25" s="16">
        <v>1.8500000000000003E-2</v>
      </c>
      <c r="H25" s="17"/>
    </row>
    <row r="26" spans="1:8" ht="12.75" customHeight="1" x14ac:dyDescent="0.2">
      <c r="A26">
        <v>18</v>
      </c>
      <c r="B26" t="s">
        <v>61</v>
      </c>
      <c r="C26" t="s">
        <v>63</v>
      </c>
      <c r="D26" t="s">
        <v>62</v>
      </c>
      <c r="E26" s="29">
        <v>503521</v>
      </c>
      <c r="F26" s="15">
        <v>308.91013400000003</v>
      </c>
      <c r="G26" s="16">
        <v>1.55E-2</v>
      </c>
      <c r="H26" s="17"/>
    </row>
    <row r="27" spans="1:8" ht="12.75" customHeight="1" x14ac:dyDescent="0.2">
      <c r="A27">
        <v>19</v>
      </c>
      <c r="B27" t="s">
        <v>67</v>
      </c>
      <c r="C27" t="s">
        <v>69</v>
      </c>
      <c r="D27" t="s">
        <v>65</v>
      </c>
      <c r="E27" s="29">
        <v>173572</v>
      </c>
      <c r="F27" s="15">
        <v>283.87700599999999</v>
      </c>
      <c r="G27" s="16">
        <v>1.43E-2</v>
      </c>
      <c r="H27" s="17"/>
    </row>
    <row r="28" spans="1:8" ht="12.75" customHeight="1" x14ac:dyDescent="0.2">
      <c r="A28">
        <v>20</v>
      </c>
      <c r="B28" t="s">
        <v>70</v>
      </c>
      <c r="C28" t="s">
        <v>72</v>
      </c>
      <c r="D28" t="s">
        <v>51</v>
      </c>
      <c r="E28" s="29">
        <v>1062411</v>
      </c>
      <c r="F28" s="15">
        <v>277.28927099999999</v>
      </c>
      <c r="G28" s="16">
        <v>1.3899999999999999E-2</v>
      </c>
      <c r="H28" s="17"/>
    </row>
    <row r="29" spans="1:8" ht="12.75" customHeight="1" x14ac:dyDescent="0.2">
      <c r="A29">
        <v>21</v>
      </c>
      <c r="B29" t="s">
        <v>73</v>
      </c>
      <c r="C29" t="s">
        <v>75</v>
      </c>
      <c r="D29" t="s">
        <v>16</v>
      </c>
      <c r="E29" s="29">
        <v>49087</v>
      </c>
      <c r="F29" s="15">
        <v>273.43913400000002</v>
      </c>
      <c r="G29" s="16">
        <v>1.37E-2</v>
      </c>
      <c r="H29" s="17"/>
    </row>
    <row r="30" spans="1:8" ht="12.75" customHeight="1" x14ac:dyDescent="0.2">
      <c r="A30">
        <v>22</v>
      </c>
      <c r="B30" t="s">
        <v>76</v>
      </c>
      <c r="C30" t="s">
        <v>78</v>
      </c>
      <c r="D30" t="s">
        <v>25</v>
      </c>
      <c r="E30" s="29">
        <v>180288</v>
      </c>
      <c r="F30" s="15">
        <v>263.130336</v>
      </c>
      <c r="G30" s="16">
        <v>1.32E-2</v>
      </c>
      <c r="H30" s="17"/>
    </row>
    <row r="31" spans="1:8" ht="12.75" customHeight="1" x14ac:dyDescent="0.2">
      <c r="A31">
        <v>23</v>
      </c>
      <c r="B31" t="s">
        <v>64</v>
      </c>
      <c r="C31" t="s">
        <v>66</v>
      </c>
      <c r="D31" t="s">
        <v>39</v>
      </c>
      <c r="E31" s="29">
        <v>182000</v>
      </c>
      <c r="F31" s="15">
        <v>261.35199999999998</v>
      </c>
      <c r="G31" s="16">
        <v>1.3100000000000001E-2</v>
      </c>
      <c r="H31" s="17"/>
    </row>
    <row r="32" spans="1:8" ht="12.75" customHeight="1" x14ac:dyDescent="0.2">
      <c r="A32">
        <v>24</v>
      </c>
      <c r="B32" t="s">
        <v>82</v>
      </c>
      <c r="C32" t="s">
        <v>84</v>
      </c>
      <c r="D32" t="s">
        <v>25</v>
      </c>
      <c r="E32" s="29">
        <v>48888</v>
      </c>
      <c r="F32" s="15">
        <v>258.81307199999998</v>
      </c>
      <c r="G32" s="16">
        <v>1.3000000000000001E-2</v>
      </c>
      <c r="H32" s="17"/>
    </row>
    <row r="33" spans="1:8" ht="12.75" customHeight="1" x14ac:dyDescent="0.2">
      <c r="A33">
        <v>25</v>
      </c>
      <c r="B33" t="s">
        <v>79</v>
      </c>
      <c r="C33" t="s">
        <v>81</v>
      </c>
      <c r="D33" t="s">
        <v>19</v>
      </c>
      <c r="E33" s="29">
        <v>68486</v>
      </c>
      <c r="F33" s="15">
        <v>258.67162200000001</v>
      </c>
      <c r="G33" s="16">
        <v>1.3000000000000001E-2</v>
      </c>
      <c r="H33" s="17"/>
    </row>
    <row r="34" spans="1:8" ht="12.75" customHeight="1" x14ac:dyDescent="0.2">
      <c r="A34">
        <v>26</v>
      </c>
      <c r="B34" t="s">
        <v>85</v>
      </c>
      <c r="C34" t="s">
        <v>87</v>
      </c>
      <c r="D34" t="s">
        <v>68</v>
      </c>
      <c r="E34" s="29">
        <v>80636</v>
      </c>
      <c r="F34" s="15">
        <v>230.498006</v>
      </c>
      <c r="G34" s="16">
        <v>1.1599999999999999E-2</v>
      </c>
      <c r="H34" s="17"/>
    </row>
    <row r="35" spans="1:8" ht="12.75" customHeight="1" x14ac:dyDescent="0.2">
      <c r="A35">
        <v>27</v>
      </c>
      <c r="B35" t="s">
        <v>88</v>
      </c>
      <c r="C35" t="s">
        <v>90</v>
      </c>
      <c r="D35" t="s">
        <v>42</v>
      </c>
      <c r="E35" s="29">
        <v>84499</v>
      </c>
      <c r="F35" s="15">
        <v>227.21781100000001</v>
      </c>
      <c r="G35" s="16">
        <v>1.1399999999999999E-2</v>
      </c>
      <c r="H35" s="17"/>
    </row>
    <row r="36" spans="1:8" ht="12.75" customHeight="1" x14ac:dyDescent="0.2">
      <c r="A36">
        <v>28</v>
      </c>
      <c r="B36" t="s">
        <v>91</v>
      </c>
      <c r="C36" t="s">
        <v>93</v>
      </c>
      <c r="D36" t="s">
        <v>33</v>
      </c>
      <c r="E36" s="29">
        <v>83668</v>
      </c>
      <c r="F36" s="15">
        <v>225.19242199999999</v>
      </c>
      <c r="G36" s="16">
        <v>1.1299999999999999E-2</v>
      </c>
      <c r="H36" s="17"/>
    </row>
    <row r="37" spans="1:8" ht="12.75" customHeight="1" x14ac:dyDescent="0.2">
      <c r="A37">
        <v>29</v>
      </c>
      <c r="B37" t="s">
        <v>97</v>
      </c>
      <c r="C37" t="s">
        <v>99</v>
      </c>
      <c r="D37" t="s">
        <v>46</v>
      </c>
      <c r="E37" s="29">
        <v>84521</v>
      </c>
      <c r="F37" s="15">
        <v>224.403255</v>
      </c>
      <c r="G37" s="16">
        <v>1.1299999999999999E-2</v>
      </c>
      <c r="H37" s="17"/>
    </row>
    <row r="38" spans="1:8" ht="12.75" customHeight="1" x14ac:dyDescent="0.2">
      <c r="A38">
        <v>30</v>
      </c>
      <c r="B38" t="s">
        <v>94</v>
      </c>
      <c r="C38" t="s">
        <v>96</v>
      </c>
      <c r="D38" t="s">
        <v>71</v>
      </c>
      <c r="E38" s="29">
        <v>239409</v>
      </c>
      <c r="F38" s="15">
        <v>224.326233</v>
      </c>
      <c r="G38" s="16">
        <v>1.1299999999999999E-2</v>
      </c>
      <c r="H38" s="17"/>
    </row>
    <row r="39" spans="1:8" ht="12.75" customHeight="1" x14ac:dyDescent="0.2">
      <c r="A39">
        <v>31</v>
      </c>
      <c r="B39" t="s">
        <v>106</v>
      </c>
      <c r="C39" t="s">
        <v>108</v>
      </c>
      <c r="D39" t="s">
        <v>51</v>
      </c>
      <c r="E39" s="29">
        <v>2711354</v>
      </c>
      <c r="F39" s="15">
        <v>223.68670499999999</v>
      </c>
      <c r="G39" s="16">
        <v>1.1200000000000002E-2</v>
      </c>
      <c r="H39" s="17"/>
    </row>
    <row r="40" spans="1:8" ht="12.75" customHeight="1" x14ac:dyDescent="0.2">
      <c r="A40">
        <v>32</v>
      </c>
      <c r="B40" t="s">
        <v>103</v>
      </c>
      <c r="C40" t="s">
        <v>105</v>
      </c>
      <c r="D40" t="s">
        <v>25</v>
      </c>
      <c r="E40" s="29">
        <v>212634</v>
      </c>
      <c r="F40" s="15">
        <v>223.26570000000001</v>
      </c>
      <c r="G40" s="16">
        <v>1.1200000000000002E-2</v>
      </c>
      <c r="H40" s="17"/>
    </row>
    <row r="41" spans="1:8" ht="12.75" customHeight="1" x14ac:dyDescent="0.2">
      <c r="A41">
        <v>33</v>
      </c>
      <c r="B41" t="s">
        <v>100</v>
      </c>
      <c r="C41" t="s">
        <v>102</v>
      </c>
      <c r="D41" t="s">
        <v>22</v>
      </c>
      <c r="E41" s="29">
        <v>79000</v>
      </c>
      <c r="F41" s="15">
        <v>223.096</v>
      </c>
      <c r="G41" s="16">
        <v>1.1200000000000002E-2</v>
      </c>
      <c r="H41" s="17"/>
    </row>
    <row r="42" spans="1:8" ht="12.75" customHeight="1" x14ac:dyDescent="0.2">
      <c r="A42">
        <v>34</v>
      </c>
      <c r="B42" t="s">
        <v>109</v>
      </c>
      <c r="C42" t="s">
        <v>111</v>
      </c>
      <c r="D42" t="s">
        <v>42</v>
      </c>
      <c r="E42" s="29">
        <v>104514</v>
      </c>
      <c r="F42" s="15">
        <v>219.949713</v>
      </c>
      <c r="G42" s="16">
        <v>1.11E-2</v>
      </c>
      <c r="H42" s="17"/>
    </row>
    <row r="43" spans="1:8" ht="12.75" customHeight="1" x14ac:dyDescent="0.2">
      <c r="A43">
        <v>35</v>
      </c>
      <c r="B43" t="s">
        <v>112</v>
      </c>
      <c r="C43" t="s">
        <v>114</v>
      </c>
      <c r="D43" t="s">
        <v>16</v>
      </c>
      <c r="E43" s="29">
        <v>99950</v>
      </c>
      <c r="F43" s="15">
        <v>217.89099999999999</v>
      </c>
      <c r="G43" s="16">
        <v>1.1000000000000001E-2</v>
      </c>
      <c r="H43" s="17"/>
    </row>
    <row r="44" spans="1:8" ht="12.75" customHeight="1" x14ac:dyDescent="0.2">
      <c r="A44">
        <v>36</v>
      </c>
      <c r="B44" t="s">
        <v>118</v>
      </c>
      <c r="C44" t="s">
        <v>119</v>
      </c>
      <c r="D44" t="s">
        <v>77</v>
      </c>
      <c r="E44" s="29">
        <v>190315</v>
      </c>
      <c r="F44" s="15">
        <v>216.76878500000001</v>
      </c>
      <c r="G44" s="16">
        <v>1.09E-2</v>
      </c>
      <c r="H44" s="17"/>
    </row>
    <row r="45" spans="1:8" ht="12.75" customHeight="1" x14ac:dyDescent="0.2">
      <c r="A45">
        <v>37</v>
      </c>
      <c r="B45" t="s">
        <v>115</v>
      </c>
      <c r="C45" t="s">
        <v>117</v>
      </c>
      <c r="D45" t="s">
        <v>74</v>
      </c>
      <c r="E45" s="29">
        <v>22214</v>
      </c>
      <c r="F45" s="15">
        <v>216.70867699999999</v>
      </c>
      <c r="G45" s="16">
        <v>1.09E-2</v>
      </c>
      <c r="H45" s="17"/>
    </row>
    <row r="46" spans="1:8" ht="12.75" customHeight="1" x14ac:dyDescent="0.2">
      <c r="A46">
        <v>38</v>
      </c>
      <c r="B46" t="s">
        <v>120</v>
      </c>
      <c r="C46" t="s">
        <v>121</v>
      </c>
      <c r="D46" t="s">
        <v>16</v>
      </c>
      <c r="E46" s="29">
        <v>16098</v>
      </c>
      <c r="F46" s="15">
        <v>209.386686</v>
      </c>
      <c r="G46" s="16">
        <v>1.0500000000000001E-2</v>
      </c>
      <c r="H46" s="17"/>
    </row>
    <row r="47" spans="1:8" ht="12.75" customHeight="1" x14ac:dyDescent="0.2">
      <c r="A47">
        <v>39</v>
      </c>
      <c r="B47" t="s">
        <v>124</v>
      </c>
      <c r="C47" t="s">
        <v>125</v>
      </c>
      <c r="D47" t="s">
        <v>16</v>
      </c>
      <c r="E47" s="29">
        <v>30679</v>
      </c>
      <c r="F47" s="15">
        <v>207.20596599999999</v>
      </c>
      <c r="G47" s="16">
        <v>1.04E-2</v>
      </c>
      <c r="H47" s="17"/>
    </row>
    <row r="48" spans="1:8" ht="12.75" customHeight="1" x14ac:dyDescent="0.2">
      <c r="A48">
        <v>40</v>
      </c>
      <c r="B48" t="s">
        <v>122</v>
      </c>
      <c r="C48" t="s">
        <v>123</v>
      </c>
      <c r="D48" t="s">
        <v>80</v>
      </c>
      <c r="E48" s="29">
        <v>70119</v>
      </c>
      <c r="F48" s="15">
        <v>206.219979</v>
      </c>
      <c r="G48" s="16">
        <v>1.04E-2</v>
      </c>
      <c r="H48" s="17"/>
    </row>
    <row r="49" spans="1:8" ht="12.75" customHeight="1" x14ac:dyDescent="0.2">
      <c r="A49">
        <v>41</v>
      </c>
      <c r="B49" t="s">
        <v>126</v>
      </c>
      <c r="C49" t="s">
        <v>127</v>
      </c>
      <c r="D49" t="s">
        <v>46</v>
      </c>
      <c r="E49" s="29">
        <v>243125</v>
      </c>
      <c r="F49" s="15">
        <v>203.37406300000001</v>
      </c>
      <c r="G49" s="16">
        <v>1.0200000000000001E-2</v>
      </c>
      <c r="H49" s="17"/>
    </row>
    <row r="50" spans="1:8" ht="12.75" customHeight="1" x14ac:dyDescent="0.2">
      <c r="A50">
        <v>42</v>
      </c>
      <c r="B50" t="s">
        <v>128</v>
      </c>
      <c r="C50" t="s">
        <v>129</v>
      </c>
      <c r="D50" t="s">
        <v>25</v>
      </c>
      <c r="E50" s="29">
        <v>20560</v>
      </c>
      <c r="F50" s="15">
        <v>203.03</v>
      </c>
      <c r="G50" s="16">
        <v>1.0200000000000001E-2</v>
      </c>
      <c r="H50" s="17"/>
    </row>
    <row r="51" spans="1:8" ht="12.75" customHeight="1" x14ac:dyDescent="0.2">
      <c r="A51">
        <v>43</v>
      </c>
      <c r="B51" t="s">
        <v>148</v>
      </c>
      <c r="C51" t="s">
        <v>149</v>
      </c>
      <c r="D51" t="s">
        <v>25</v>
      </c>
      <c r="E51" s="29">
        <v>29080</v>
      </c>
      <c r="F51" s="15">
        <v>202.26594</v>
      </c>
      <c r="G51" s="16">
        <v>1.0200000000000001E-2</v>
      </c>
      <c r="H51" s="17"/>
    </row>
    <row r="52" spans="1:8" ht="12.75" customHeight="1" x14ac:dyDescent="0.2">
      <c r="A52">
        <v>44</v>
      </c>
      <c r="B52" t="s">
        <v>130</v>
      </c>
      <c r="C52" t="s">
        <v>131</v>
      </c>
      <c r="D52" t="s">
        <v>83</v>
      </c>
      <c r="E52" s="29">
        <v>395455</v>
      </c>
      <c r="F52" s="15">
        <v>196.93659</v>
      </c>
      <c r="G52" s="16">
        <v>9.8999999999999991E-3</v>
      </c>
      <c r="H52" s="17"/>
    </row>
    <row r="53" spans="1:8" ht="12.75" customHeight="1" x14ac:dyDescent="0.2">
      <c r="A53">
        <v>45</v>
      </c>
      <c r="B53" t="s">
        <v>132</v>
      </c>
      <c r="C53" t="s">
        <v>133</v>
      </c>
      <c r="D53" t="s">
        <v>86</v>
      </c>
      <c r="E53" s="29">
        <v>14411</v>
      </c>
      <c r="F53" s="15">
        <v>196.883082</v>
      </c>
      <c r="G53" s="16">
        <v>9.8999999999999991E-3</v>
      </c>
      <c r="H53" s="17"/>
    </row>
    <row r="54" spans="1:8" ht="12.75" customHeight="1" x14ac:dyDescent="0.2">
      <c r="A54">
        <v>46</v>
      </c>
      <c r="B54" t="s">
        <v>134</v>
      </c>
      <c r="C54" t="s">
        <v>135</v>
      </c>
      <c r="D54" t="s">
        <v>56</v>
      </c>
      <c r="E54" s="29">
        <v>69000</v>
      </c>
      <c r="F54" s="15">
        <v>187.9905</v>
      </c>
      <c r="G54" s="16">
        <v>9.3999999999999986E-3</v>
      </c>
      <c r="H54" s="17"/>
    </row>
    <row r="55" spans="1:8" ht="12.75" customHeight="1" x14ac:dyDescent="0.2">
      <c r="A55">
        <v>47</v>
      </c>
      <c r="B55" t="s">
        <v>136</v>
      </c>
      <c r="C55" t="s">
        <v>137</v>
      </c>
      <c r="D55" t="s">
        <v>39</v>
      </c>
      <c r="E55" s="29">
        <v>102733</v>
      </c>
      <c r="F55" s="15">
        <v>185.638531</v>
      </c>
      <c r="G55" s="16">
        <v>9.300000000000001E-3</v>
      </c>
      <c r="H55" s="17"/>
    </row>
    <row r="56" spans="1:8" ht="12.75" customHeight="1" x14ac:dyDescent="0.2">
      <c r="A56">
        <v>48</v>
      </c>
      <c r="B56" t="s">
        <v>138</v>
      </c>
      <c r="C56" t="s">
        <v>139</v>
      </c>
      <c r="D56" t="s">
        <v>59</v>
      </c>
      <c r="E56" s="29">
        <v>109875</v>
      </c>
      <c r="F56" s="15">
        <v>183.49125000000001</v>
      </c>
      <c r="G56" s="16">
        <v>9.1999999999999998E-3</v>
      </c>
      <c r="H56" s="17"/>
    </row>
    <row r="57" spans="1:8" ht="12.75" customHeight="1" x14ac:dyDescent="0.2">
      <c r="A57">
        <v>49</v>
      </c>
      <c r="B57" t="s">
        <v>142</v>
      </c>
      <c r="C57" t="s">
        <v>143</v>
      </c>
      <c r="D57" t="s">
        <v>56</v>
      </c>
      <c r="E57" s="29">
        <v>34964</v>
      </c>
      <c r="F57" s="15">
        <v>178.57863</v>
      </c>
      <c r="G57" s="16">
        <v>9.0000000000000011E-3</v>
      </c>
      <c r="H57" s="17"/>
    </row>
    <row r="58" spans="1:8" ht="12.75" customHeight="1" x14ac:dyDescent="0.2">
      <c r="A58">
        <v>50</v>
      </c>
      <c r="B58" t="s">
        <v>144</v>
      </c>
      <c r="C58" t="s">
        <v>145</v>
      </c>
      <c r="D58" t="s">
        <v>25</v>
      </c>
      <c r="E58" s="29">
        <v>104066</v>
      </c>
      <c r="F58" s="15">
        <v>178.47318999999999</v>
      </c>
      <c r="G58" s="16">
        <v>9.0000000000000011E-3</v>
      </c>
      <c r="H58" s="17"/>
    </row>
    <row r="59" spans="1:8" ht="12.75" customHeight="1" x14ac:dyDescent="0.2">
      <c r="A59">
        <v>51</v>
      </c>
      <c r="B59" t="s">
        <v>140</v>
      </c>
      <c r="C59" t="s">
        <v>141</v>
      </c>
      <c r="D59" t="s">
        <v>16</v>
      </c>
      <c r="E59" s="29">
        <v>70827</v>
      </c>
      <c r="F59" s="15">
        <v>178.342386</v>
      </c>
      <c r="G59" s="16">
        <v>9.0000000000000011E-3</v>
      </c>
      <c r="H59" s="17"/>
    </row>
    <row r="60" spans="1:8" ht="12.75" customHeight="1" x14ac:dyDescent="0.2">
      <c r="A60">
        <v>52</v>
      </c>
      <c r="B60" t="s">
        <v>146</v>
      </c>
      <c r="C60" t="s">
        <v>147</v>
      </c>
      <c r="D60" t="s">
        <v>89</v>
      </c>
      <c r="E60" s="29">
        <v>49648</v>
      </c>
      <c r="F60" s="15">
        <v>172.65092000000001</v>
      </c>
      <c r="G60" s="16">
        <v>8.6999999999999994E-3</v>
      </c>
      <c r="H60" s="17"/>
    </row>
    <row r="61" spans="1:8" ht="12.75" customHeight="1" x14ac:dyDescent="0.2">
      <c r="A61">
        <v>53</v>
      </c>
      <c r="B61" t="s">
        <v>150</v>
      </c>
      <c r="C61" t="s">
        <v>151</v>
      </c>
      <c r="D61" t="s">
        <v>46</v>
      </c>
      <c r="E61" s="29">
        <v>95034</v>
      </c>
      <c r="F61" s="15">
        <v>165.549228</v>
      </c>
      <c r="G61" s="16">
        <v>8.3000000000000001E-3</v>
      </c>
      <c r="H61" s="17"/>
    </row>
    <row r="62" spans="1:8" ht="12.75" customHeight="1" x14ac:dyDescent="0.2">
      <c r="A62">
        <v>54</v>
      </c>
      <c r="B62" t="s">
        <v>152</v>
      </c>
      <c r="C62" t="s">
        <v>153</v>
      </c>
      <c r="D62" t="s">
        <v>42</v>
      </c>
      <c r="E62" s="29">
        <v>86770</v>
      </c>
      <c r="F62" s="15">
        <v>149.981945</v>
      </c>
      <c r="G62" s="16">
        <v>7.4999999999999997E-3</v>
      </c>
      <c r="H62" s="17"/>
    </row>
    <row r="63" spans="1:8" ht="12.75" customHeight="1" x14ac:dyDescent="0.2">
      <c r="A63">
        <v>55</v>
      </c>
      <c r="B63" t="s">
        <v>154</v>
      </c>
      <c r="C63" t="s">
        <v>155</v>
      </c>
      <c r="D63" t="s">
        <v>59</v>
      </c>
      <c r="E63" s="29">
        <v>105190</v>
      </c>
      <c r="F63" s="15">
        <v>144.21548999999999</v>
      </c>
      <c r="G63" s="16">
        <v>7.1999999999999998E-3</v>
      </c>
      <c r="H63" s="17"/>
    </row>
    <row r="64" spans="1:8" ht="12.75" customHeight="1" x14ac:dyDescent="0.2">
      <c r="A64">
        <v>56</v>
      </c>
      <c r="B64" t="s">
        <v>156</v>
      </c>
      <c r="C64" t="s">
        <v>157</v>
      </c>
      <c r="D64" t="s">
        <v>22</v>
      </c>
      <c r="E64" s="29">
        <v>109303</v>
      </c>
      <c r="F64" s="15">
        <v>108.15531900000001</v>
      </c>
      <c r="G64" s="16">
        <v>5.4000000000000003E-3</v>
      </c>
      <c r="H64" s="17"/>
    </row>
    <row r="65" spans="1:8" ht="12.75" customHeight="1" x14ac:dyDescent="0.2">
      <c r="A65">
        <v>57</v>
      </c>
      <c r="B65" t="s">
        <v>158</v>
      </c>
      <c r="C65" t="s">
        <v>159</v>
      </c>
      <c r="D65" t="s">
        <v>36</v>
      </c>
      <c r="E65" s="29">
        <v>91878</v>
      </c>
      <c r="F65" s="15">
        <v>105.062493</v>
      </c>
      <c r="G65" s="16">
        <v>5.3E-3</v>
      </c>
      <c r="H65" s="17"/>
    </row>
    <row r="66" spans="1:8" ht="12.75" customHeight="1" x14ac:dyDescent="0.2">
      <c r="A66">
        <v>58</v>
      </c>
      <c r="B66" t="s">
        <v>160</v>
      </c>
      <c r="C66" t="s">
        <v>161</v>
      </c>
      <c r="D66" t="s">
        <v>42</v>
      </c>
      <c r="E66" s="29">
        <v>145000</v>
      </c>
      <c r="F66" s="15">
        <v>97.295000000000002</v>
      </c>
      <c r="G66" s="16">
        <v>4.8999999999999998E-3</v>
      </c>
      <c r="H66" s="17"/>
    </row>
    <row r="67" spans="1:8" ht="12.75" customHeight="1" x14ac:dyDescent="0.2">
      <c r="A67">
        <v>59</v>
      </c>
      <c r="B67" t="s">
        <v>162</v>
      </c>
      <c r="C67" t="s">
        <v>163</v>
      </c>
      <c r="D67" t="s">
        <v>42</v>
      </c>
      <c r="E67" s="29">
        <v>24478</v>
      </c>
      <c r="F67" s="15">
        <v>95.586590000000001</v>
      </c>
      <c r="G67" s="16">
        <v>4.7999999999999996E-3</v>
      </c>
      <c r="H67" s="17"/>
    </row>
    <row r="68" spans="1:8" ht="12.75" customHeight="1" x14ac:dyDescent="0.2">
      <c r="A68">
        <v>60</v>
      </c>
      <c r="B68" t="s">
        <v>164</v>
      </c>
      <c r="C68" t="s">
        <v>165</v>
      </c>
      <c r="D68" t="s">
        <v>92</v>
      </c>
      <c r="E68" s="29">
        <v>62000</v>
      </c>
      <c r="F68" s="15">
        <v>92.813999999999993</v>
      </c>
      <c r="G68" s="16">
        <v>4.6999999999999993E-3</v>
      </c>
      <c r="H68" s="17"/>
    </row>
    <row r="69" spans="1:8" ht="12.75" customHeight="1" x14ac:dyDescent="0.2">
      <c r="A69">
        <v>61</v>
      </c>
      <c r="B69" t="s">
        <v>166</v>
      </c>
      <c r="C69" t="s">
        <v>167</v>
      </c>
      <c r="D69" t="s">
        <v>46</v>
      </c>
      <c r="E69" s="29">
        <v>135034</v>
      </c>
      <c r="F69" s="15">
        <v>88.379752999999994</v>
      </c>
      <c r="G69" s="16">
        <v>4.4000000000000003E-3</v>
      </c>
      <c r="H69" s="17"/>
    </row>
    <row r="70" spans="1:8" ht="12.75" customHeight="1" x14ac:dyDescent="0.2">
      <c r="A70">
        <v>62</v>
      </c>
      <c r="B70" t="s">
        <v>553</v>
      </c>
      <c r="C70" t="s">
        <v>554</v>
      </c>
      <c r="D70" t="s">
        <v>89</v>
      </c>
      <c r="E70" s="29">
        <v>400000</v>
      </c>
      <c r="F70" s="15">
        <v>1.2E-5</v>
      </c>
      <c r="G70" s="30" t="s">
        <v>547</v>
      </c>
      <c r="H70" s="17"/>
    </row>
    <row r="71" spans="1:8" ht="12.75" customHeight="1" x14ac:dyDescent="0.2">
      <c r="A71">
        <v>63</v>
      </c>
      <c r="B71" t="s">
        <v>551</v>
      </c>
      <c r="C71" s="2" t="s">
        <v>546</v>
      </c>
      <c r="D71" t="s">
        <v>45</v>
      </c>
      <c r="E71" s="29">
        <v>2250</v>
      </c>
      <c r="F71" s="15">
        <v>0</v>
      </c>
      <c r="G71" s="30" t="s">
        <v>547</v>
      </c>
      <c r="H71" s="17"/>
    </row>
    <row r="72" spans="1:8" ht="12.75" customHeight="1" x14ac:dyDescent="0.2">
      <c r="B72" s="18" t="s">
        <v>182</v>
      </c>
      <c r="C72" s="18"/>
      <c r="D72" s="18"/>
      <c r="E72" s="18"/>
      <c r="F72" s="19">
        <f>SUM(F9:F71)</f>
        <v>19518.997284999998</v>
      </c>
      <c r="G72" s="20">
        <f>SUM(G9:G71)</f>
        <v>0.98079999999999956</v>
      </c>
      <c r="H72" s="21"/>
    </row>
    <row r="73" spans="1:8" ht="12.75" customHeight="1" x14ac:dyDescent="0.2">
      <c r="F73" s="15"/>
      <c r="G73" s="16"/>
      <c r="H73" s="17"/>
    </row>
    <row r="74" spans="1:8" ht="12.75" customHeight="1" x14ac:dyDescent="0.2">
      <c r="B74" s="1" t="s">
        <v>425</v>
      </c>
      <c r="F74" s="15">
        <v>335.51870530000002</v>
      </c>
      <c r="G74" s="16">
        <v>1.6863473784227652E-2</v>
      </c>
      <c r="H74" s="17"/>
    </row>
    <row r="75" spans="1:8" ht="12.75" customHeight="1" x14ac:dyDescent="0.2">
      <c r="B75" s="18" t="s">
        <v>182</v>
      </c>
      <c r="C75" s="18"/>
      <c r="D75" s="18"/>
      <c r="E75" s="18"/>
      <c r="F75" s="19">
        <f>SUM(F74:F74)</f>
        <v>335.51870530000002</v>
      </c>
      <c r="G75" s="20">
        <f>SUM(G74:G74)</f>
        <v>1.6863473784227652E-2</v>
      </c>
      <c r="H75" s="21"/>
    </row>
    <row r="76" spans="1:8" ht="12.75" customHeight="1" x14ac:dyDescent="0.2">
      <c r="F76" s="15"/>
      <c r="G76" s="16"/>
      <c r="H76" s="17"/>
    </row>
    <row r="77" spans="1:8" ht="12.75" customHeight="1" x14ac:dyDescent="0.2">
      <c r="B77" s="1" t="s">
        <v>187</v>
      </c>
      <c r="C77" s="1"/>
      <c r="F77" s="15"/>
      <c r="G77" s="16"/>
      <c r="H77" s="17"/>
    </row>
    <row r="78" spans="1:8" ht="12.75" customHeight="1" x14ac:dyDescent="0.2">
      <c r="B78" s="1" t="s">
        <v>188</v>
      </c>
      <c r="C78" s="1"/>
      <c r="F78" s="15">
        <v>41.663740699998868</v>
      </c>
      <c r="G78" s="16">
        <v>2.3E-3</v>
      </c>
      <c r="H78" s="17"/>
    </row>
    <row r="79" spans="1:8" ht="12.75" customHeight="1" x14ac:dyDescent="0.2">
      <c r="B79" s="18" t="s">
        <v>182</v>
      </c>
      <c r="C79" s="18"/>
      <c r="D79" s="18"/>
      <c r="E79" s="18"/>
      <c r="F79" s="19">
        <f>SUM(F78:F78)</f>
        <v>41.663740699998868</v>
      </c>
      <c r="G79" s="20">
        <f>SUM(G78:G78)</f>
        <v>2.3E-3</v>
      </c>
      <c r="H79" s="21"/>
    </row>
    <row r="80" spans="1:8" ht="12.75" customHeight="1" x14ac:dyDescent="0.2">
      <c r="B80" s="22" t="s">
        <v>189</v>
      </c>
      <c r="C80" s="22"/>
      <c r="D80" s="22"/>
      <c r="E80" s="22"/>
      <c r="F80" s="23">
        <f>SUM(F72,F75,F79)</f>
        <v>19896.179730999997</v>
      </c>
      <c r="G80" s="32">
        <f>SUM(G72,G75,G79)</f>
        <v>0.99996347378422723</v>
      </c>
      <c r="H80" s="25"/>
    </row>
    <row r="81" spans="2:6" ht="12.75" customHeight="1" x14ac:dyDescent="0.2"/>
    <row r="82" spans="2:6" ht="12.75" customHeight="1" x14ac:dyDescent="0.2">
      <c r="B82" s="1" t="s">
        <v>541</v>
      </c>
      <c r="C82" s="1"/>
    </row>
    <row r="83" spans="2:6" ht="12.75" customHeight="1" x14ac:dyDescent="0.2">
      <c r="B83" s="1" t="s">
        <v>543</v>
      </c>
      <c r="C83" s="1"/>
    </row>
    <row r="84" spans="2:6" ht="12.75" customHeight="1" x14ac:dyDescent="0.2">
      <c r="B84" s="1" t="s">
        <v>548</v>
      </c>
      <c r="C84" s="1"/>
      <c r="F84" s="15"/>
    </row>
    <row r="85" spans="2:6" ht="12.75" customHeight="1" x14ac:dyDescent="0.2">
      <c r="B85" s="1" t="s">
        <v>542</v>
      </c>
      <c r="C85" s="1"/>
    </row>
    <row r="86" spans="2:6" ht="12.75" customHeight="1" x14ac:dyDescent="0.2">
      <c r="B86" s="1" t="s">
        <v>190</v>
      </c>
      <c r="C86" s="1"/>
    </row>
    <row r="87" spans="2:6" ht="12.75" customHeight="1" x14ac:dyDescent="0.2"/>
    <row r="88" spans="2:6" ht="12.75" customHeight="1" x14ac:dyDescent="0.2"/>
    <row r="89" spans="2:6" ht="12.75" customHeight="1" x14ac:dyDescent="0.2"/>
    <row r="90" spans="2:6" ht="12.75" customHeight="1" x14ac:dyDescent="0.2"/>
    <row r="91" spans="2:6" ht="12.75" customHeight="1" x14ac:dyDescent="0.2"/>
    <row r="92" spans="2:6" ht="12.75" customHeight="1" x14ac:dyDescent="0.2"/>
    <row r="93" spans="2:6" ht="12.75" customHeight="1" x14ac:dyDescent="0.2"/>
    <row r="94" spans="2:6" ht="12.75" customHeight="1" x14ac:dyDescent="0.2"/>
    <row r="95" spans="2:6" ht="12.75" customHeight="1" x14ac:dyDescent="0.2"/>
    <row r="96" spans="2: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</sheetData>
  <mergeCells count="1">
    <mergeCell ref="B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/>
  </sheetViews>
  <sheetFormatPr defaultColWidth="9.140625" defaultRowHeight="12.75" x14ac:dyDescent="0.2"/>
  <cols>
    <col min="1" max="1" width="7.5703125" customWidth="1"/>
    <col min="2" max="2" width="59.42578125" customWidth="1"/>
    <col min="3" max="3" width="16.85546875" customWidth="1"/>
    <col min="4" max="4" width="15.5703125" customWidth="1"/>
    <col min="5" max="5" width="14.5703125" customWidth="1"/>
    <col min="6" max="6" width="23.5703125" customWidth="1"/>
    <col min="7" max="7" width="15.140625" customWidth="1"/>
    <col min="8" max="8" width="13" customWidth="1"/>
  </cols>
  <sheetData>
    <row r="1" spans="1:8" ht="18.75" x14ac:dyDescent="0.2">
      <c r="A1" s="3"/>
      <c r="B1" s="41" t="s">
        <v>390</v>
      </c>
      <c r="C1" s="41"/>
      <c r="D1" s="41"/>
      <c r="E1" s="41"/>
      <c r="F1" s="41"/>
      <c r="G1" s="41"/>
      <c r="H1" s="26"/>
    </row>
    <row r="2" spans="1:8" x14ac:dyDescent="0.2">
      <c r="A2" s="4" t="s">
        <v>1</v>
      </c>
      <c r="B2" s="5" t="s">
        <v>2</v>
      </c>
      <c r="C2" s="5"/>
      <c r="D2" s="6"/>
      <c r="E2" s="6"/>
      <c r="F2" s="7"/>
      <c r="G2" s="8"/>
      <c r="H2" s="27"/>
    </row>
    <row r="3" spans="1:8" ht="15.75" customHeight="1" x14ac:dyDescent="0.2">
      <c r="A3" s="9"/>
      <c r="B3" s="10"/>
      <c r="C3" s="10"/>
      <c r="D3" s="4"/>
      <c r="E3" s="4"/>
      <c r="F3" s="7"/>
      <c r="G3" s="8"/>
      <c r="H3" s="27"/>
    </row>
    <row r="4" spans="1:8" x14ac:dyDescent="0.2">
      <c r="A4" s="11" t="s">
        <v>3</v>
      </c>
      <c r="B4" s="12" t="s">
        <v>4</v>
      </c>
      <c r="C4" s="12" t="s">
        <v>9</v>
      </c>
      <c r="D4" s="12" t="s">
        <v>5</v>
      </c>
      <c r="E4" s="12" t="s">
        <v>539</v>
      </c>
      <c r="F4" s="13" t="s">
        <v>6</v>
      </c>
      <c r="G4" s="14" t="s">
        <v>7</v>
      </c>
      <c r="H4" s="28" t="s">
        <v>8</v>
      </c>
    </row>
    <row r="5" spans="1:8" ht="12.75" customHeight="1" x14ac:dyDescent="0.2">
      <c r="F5" s="15"/>
      <c r="G5" s="16"/>
      <c r="H5" s="17"/>
    </row>
    <row r="6" spans="1:8" ht="12.75" customHeight="1" x14ac:dyDescent="0.2">
      <c r="B6" s="1" t="s">
        <v>555</v>
      </c>
      <c r="F6" s="15"/>
      <c r="G6" s="16"/>
      <c r="H6" s="17"/>
    </row>
    <row r="7" spans="1:8" ht="12.75" customHeight="1" x14ac:dyDescent="0.2">
      <c r="B7" s="1" t="s">
        <v>556</v>
      </c>
      <c r="C7" s="1"/>
      <c r="F7" s="15"/>
      <c r="G7" s="16"/>
      <c r="H7" s="17"/>
    </row>
    <row r="8" spans="1:8" ht="12.75" customHeight="1" x14ac:dyDescent="0.2">
      <c r="A8">
        <v>1</v>
      </c>
      <c r="B8" t="s">
        <v>557</v>
      </c>
      <c r="C8" t="s">
        <v>558</v>
      </c>
      <c r="D8" t="s">
        <v>391</v>
      </c>
      <c r="E8">
        <v>100937.118</v>
      </c>
      <c r="F8" s="15">
        <v>3005.1708359999998</v>
      </c>
      <c r="G8" s="16">
        <v>0.96540000000000004</v>
      </c>
      <c r="H8" s="17"/>
    </row>
    <row r="9" spans="1:8" ht="12.75" customHeight="1" x14ac:dyDescent="0.2">
      <c r="B9" s="18" t="s">
        <v>182</v>
      </c>
      <c r="C9" s="18"/>
      <c r="D9" s="18"/>
      <c r="E9" s="18"/>
      <c r="F9" s="19">
        <f>SUM(F8:F8)</f>
        <v>3005.1708359999998</v>
      </c>
      <c r="G9" s="20">
        <f>SUM(G8:G8)</f>
        <v>0.96540000000000004</v>
      </c>
      <c r="H9" s="21"/>
    </row>
    <row r="10" spans="1:8" ht="12.75" customHeight="1" x14ac:dyDescent="0.2">
      <c r="F10" s="15"/>
      <c r="G10" s="16"/>
      <c r="H10" s="17"/>
    </row>
    <row r="11" spans="1:8" ht="12.75" customHeight="1" x14ac:dyDescent="0.2">
      <c r="B11" s="1" t="s">
        <v>425</v>
      </c>
      <c r="C11" s="1"/>
      <c r="F11" s="15">
        <v>139.65598840000001</v>
      </c>
      <c r="G11" s="16">
        <v>4.4864936083404576E-2</v>
      </c>
      <c r="H11" s="17"/>
    </row>
    <row r="12" spans="1:8" ht="12.75" customHeight="1" x14ac:dyDescent="0.2">
      <c r="B12" s="18" t="s">
        <v>182</v>
      </c>
      <c r="C12" s="18"/>
      <c r="D12" s="18"/>
      <c r="E12" s="18"/>
      <c r="F12" s="19">
        <f>SUM(F11:F11)</f>
        <v>139.65598840000001</v>
      </c>
      <c r="G12" s="31">
        <f>SUM(G11:G11)</f>
        <v>4.4864936083404576E-2</v>
      </c>
      <c r="H12" s="21"/>
    </row>
    <row r="13" spans="1:8" ht="12.75" customHeight="1" x14ac:dyDescent="0.2">
      <c r="F13" s="15"/>
      <c r="G13" s="16"/>
      <c r="H13" s="17"/>
    </row>
    <row r="14" spans="1:8" ht="12.75" customHeight="1" x14ac:dyDescent="0.2">
      <c r="B14" s="1" t="s">
        <v>187</v>
      </c>
      <c r="C14" s="1"/>
      <c r="F14" s="15"/>
      <c r="G14" s="16"/>
      <c r="H14" s="17"/>
    </row>
    <row r="15" spans="1:8" ht="12.75" customHeight="1" x14ac:dyDescent="0.2">
      <c r="B15" s="1" t="s">
        <v>188</v>
      </c>
      <c r="C15" s="1"/>
      <c r="F15" s="15">
        <v>-32.017566400000021</v>
      </c>
      <c r="G15" s="16">
        <v>-1.0285746329529846E-2</v>
      </c>
      <c r="H15" s="17"/>
    </row>
    <row r="16" spans="1:8" ht="12.75" customHeight="1" x14ac:dyDescent="0.2">
      <c r="B16" s="18" t="s">
        <v>182</v>
      </c>
      <c r="C16" s="18"/>
      <c r="D16" s="18"/>
      <c r="E16" s="18"/>
      <c r="F16" s="19">
        <f>SUM(F15:F15)</f>
        <v>-32.017566400000021</v>
      </c>
      <c r="G16" s="20">
        <f>SUM(G15:G15)</f>
        <v>-1.0285746329529846E-2</v>
      </c>
      <c r="H16" s="21"/>
    </row>
    <row r="17" spans="2:8" ht="12.75" customHeight="1" x14ac:dyDescent="0.2">
      <c r="B17" s="22" t="s">
        <v>189</v>
      </c>
      <c r="C17" s="22"/>
      <c r="D17" s="22"/>
      <c r="E17" s="22"/>
      <c r="F17" s="23">
        <f>SUM(F9,F12,F16)</f>
        <v>3112.8092579999998</v>
      </c>
      <c r="G17" s="32">
        <f>SUM(G9,G12,G16)</f>
        <v>0.99997918975387479</v>
      </c>
      <c r="H17" s="25"/>
    </row>
    <row r="18" spans="2:8" ht="12.75" customHeight="1" x14ac:dyDescent="0.2"/>
    <row r="19" spans="2:8" ht="12.75" customHeight="1" x14ac:dyDescent="0.2">
      <c r="B19" s="1" t="s">
        <v>544</v>
      </c>
      <c r="C19" s="1"/>
    </row>
    <row r="20" spans="2:8" ht="12.75" customHeight="1" x14ac:dyDescent="0.2">
      <c r="B20" s="1"/>
      <c r="C20" s="1"/>
    </row>
    <row r="21" spans="2:8" ht="12.75" customHeight="1" x14ac:dyDescent="0.2">
      <c r="B21" s="1"/>
      <c r="C21" s="1"/>
      <c r="F21" s="15"/>
    </row>
    <row r="22" spans="2:8" ht="12.75" customHeight="1" x14ac:dyDescent="0.2">
      <c r="B22" s="1"/>
      <c r="C22" s="1"/>
    </row>
    <row r="23" spans="2:8" ht="12.75" customHeight="1" x14ac:dyDescent="0.2">
      <c r="B23" s="1"/>
      <c r="C23" s="1"/>
    </row>
    <row r="24" spans="2:8" ht="12.75" customHeight="1" x14ac:dyDescent="0.2"/>
    <row r="25" spans="2:8" ht="12.75" customHeight="1" x14ac:dyDescent="0.2"/>
    <row r="26" spans="2:8" ht="12.75" customHeight="1" x14ac:dyDescent="0.2"/>
    <row r="27" spans="2:8" ht="12.75" customHeight="1" x14ac:dyDescent="0.2"/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GROWTH</vt:lpstr>
      <vt:lpstr>INDEX FUND</vt:lpstr>
      <vt:lpstr>LARGE CAP</vt:lpstr>
      <vt:lpstr>DIVIDEND YIELD</vt:lpstr>
      <vt:lpstr>EMERGING BLUECHIP</vt:lpstr>
      <vt:lpstr>PERSONAL TAX SAVER</vt:lpstr>
      <vt:lpstr>SMART EQUITY</vt:lpstr>
      <vt:lpstr>TAX SAVINGS</vt:lpstr>
      <vt:lpstr>GLOBAL OPP</vt:lpstr>
      <vt:lpstr>DEBT OPP- CONSERVATIVE</vt:lpstr>
      <vt:lpstr>DEBT OPP- CORP BOND</vt:lpstr>
      <vt:lpstr>GOVT SEC</vt:lpstr>
      <vt:lpstr>INCOME-LONG TERM</vt:lpstr>
      <vt:lpstr>BANK CD</vt:lpstr>
      <vt:lpstr>INCOME-SHORT TERM</vt:lpstr>
      <vt:lpstr>RETAIL EQUITY SAVINGS</vt:lpstr>
      <vt:lpstr>DEBT SAVINGS - MIP</vt:lpstr>
      <vt:lpstr>DEBT SAVINGS - RETAIL</vt:lpstr>
      <vt:lpstr>BALANCED</vt:lpstr>
      <vt:lpstr>CASH MANAGEMENT</vt:lpstr>
      <vt:lpstr>MONEY MANAGER</vt:lpstr>
      <vt:lpstr>FMP -SR A4</vt:lpstr>
      <vt:lpstr>FMP -SR B2</vt:lpstr>
      <vt:lpstr>FMP -SR B1</vt:lpstr>
    </vt:vector>
  </TitlesOfParts>
  <Company>CITI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ss44493</dc:creator>
  <cp:lastModifiedBy>mpccauditSep09</cp:lastModifiedBy>
  <dcterms:created xsi:type="dcterms:W3CDTF">2011-07-16T04:33:57Z</dcterms:created>
  <dcterms:modified xsi:type="dcterms:W3CDTF">2013-04-08T08:12:47Z</dcterms:modified>
</cp:coreProperties>
</file>