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co\OneDrive\Desktop\3rd_sem\Maths\Templates\"/>
    </mc:Choice>
  </mc:AlternateContent>
  <bookViews>
    <workbookView xWindow="0" yWindow="0" windowWidth="19200" windowHeight="6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0" i="1" l="1"/>
  <c r="T41" i="1"/>
  <c r="T42" i="1"/>
  <c r="T43" i="1"/>
  <c r="T44" i="1"/>
  <c r="T39" i="1"/>
  <c r="E34" i="1" l="1"/>
  <c r="I31" i="1"/>
  <c r="H31" i="1"/>
  <c r="G31" i="1"/>
  <c r="F31" i="1"/>
  <c r="E31" i="1"/>
  <c r="E1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P22" i="1"/>
  <c r="O22" i="1"/>
  <c r="N22" i="1"/>
  <c r="M22" i="1"/>
  <c r="L22" i="1"/>
  <c r="K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J22" i="1"/>
  <c r="I22" i="1"/>
  <c r="H22" i="1"/>
  <c r="G22" i="1"/>
  <c r="F22" i="1"/>
  <c r="E22" i="1"/>
  <c r="P28" i="1"/>
  <c r="I54" i="1" l="1"/>
  <c r="F57" i="1"/>
  <c r="E57" i="1"/>
  <c r="E56" i="1"/>
  <c r="D56" i="1"/>
  <c r="D57" i="1"/>
  <c r="D55" i="1"/>
  <c r="C55" i="1"/>
  <c r="C56" i="1"/>
  <c r="C57" i="1"/>
  <c r="C54" i="1"/>
  <c r="S45" i="1"/>
  <c r="S40" i="1"/>
  <c r="S41" i="1"/>
  <c r="S42" i="1"/>
  <c r="S43" i="1"/>
  <c r="S44" i="1"/>
  <c r="S39" i="1"/>
  <c r="R45" i="1"/>
  <c r="Q45" i="1"/>
  <c r="L45" i="1"/>
  <c r="M45" i="1"/>
  <c r="N45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 s="1"/>
  <c r="J43" i="1"/>
  <c r="K43" i="1"/>
  <c r="L43" i="1"/>
  <c r="M43" i="1"/>
  <c r="N43" i="1"/>
  <c r="J44" i="1"/>
  <c r="K44" i="1"/>
  <c r="N44" i="1" s="1"/>
  <c r="L44" i="1"/>
  <c r="M44" i="1"/>
  <c r="N39" i="1"/>
  <c r="M39" i="1"/>
  <c r="L39" i="1"/>
  <c r="K39" i="1"/>
  <c r="J39" i="1"/>
  <c r="I45" i="1"/>
  <c r="H45" i="1"/>
  <c r="C45" i="1"/>
  <c r="B45" i="1"/>
  <c r="D40" i="1"/>
  <c r="E40" i="1"/>
  <c r="D41" i="1"/>
  <c r="E41" i="1"/>
  <c r="D42" i="1"/>
  <c r="E42" i="1"/>
  <c r="D43" i="1"/>
  <c r="E43" i="1"/>
  <c r="D44" i="1"/>
  <c r="E44" i="1"/>
  <c r="D39" i="1"/>
  <c r="E39" i="1"/>
  <c r="AC27" i="1"/>
  <c r="AC13" i="1" s="1"/>
  <c r="V30" i="1"/>
  <c r="V32" i="1"/>
  <c r="V31" i="1"/>
  <c r="V29" i="1"/>
  <c r="W30" i="1" s="1"/>
  <c r="V17" i="1"/>
  <c r="V16" i="1"/>
  <c r="V15" i="1"/>
  <c r="V14" i="1"/>
  <c r="E4" i="1"/>
  <c r="J31" i="1"/>
  <c r="E28" i="1" l="1"/>
  <c r="T45" i="1"/>
  <c r="N42" i="1"/>
  <c r="M42" i="1"/>
  <c r="K45" i="1"/>
  <c r="J45" i="1"/>
  <c r="D45" i="1"/>
  <c r="E45" i="1"/>
  <c r="W17" i="1"/>
  <c r="AC28" i="1"/>
  <c r="W32" i="1"/>
  <c r="W31" i="1"/>
  <c r="X31" i="1" s="1"/>
  <c r="K28" i="1"/>
  <c r="W16" i="1"/>
  <c r="X17" i="1" s="1"/>
  <c r="W15" i="1"/>
  <c r="J28" i="1"/>
  <c r="J30" i="1" s="1"/>
  <c r="G28" i="1"/>
  <c r="F28" i="1"/>
  <c r="H28" i="1"/>
  <c r="L28" i="1"/>
  <c r="N28" i="1"/>
  <c r="O28" i="1"/>
  <c r="I28" i="1"/>
  <c r="M28" i="1"/>
  <c r="AB20" i="1"/>
  <c r="AB21" i="1"/>
  <c r="AB22" i="1" s="1"/>
  <c r="J13" i="1"/>
  <c r="I13" i="1"/>
  <c r="H13" i="1"/>
  <c r="G13" i="1"/>
  <c r="F13" i="1"/>
  <c r="E13" i="1"/>
  <c r="P5" i="1"/>
  <c r="P6" i="1"/>
  <c r="P7" i="1"/>
  <c r="P8" i="1"/>
  <c r="P9" i="1"/>
  <c r="P4" i="1"/>
  <c r="O5" i="1"/>
  <c r="O6" i="1"/>
  <c r="O7" i="1"/>
  <c r="O8" i="1"/>
  <c r="O9" i="1"/>
  <c r="O4" i="1"/>
  <c r="N5" i="1"/>
  <c r="N6" i="1"/>
  <c r="N7" i="1"/>
  <c r="N8" i="1"/>
  <c r="N9" i="1"/>
  <c r="N4" i="1"/>
  <c r="M5" i="1"/>
  <c r="M6" i="1"/>
  <c r="M7" i="1"/>
  <c r="M8" i="1"/>
  <c r="M9" i="1"/>
  <c r="M4" i="1"/>
  <c r="L5" i="1"/>
  <c r="L6" i="1"/>
  <c r="L7" i="1"/>
  <c r="L8" i="1"/>
  <c r="L9" i="1"/>
  <c r="L4" i="1"/>
  <c r="K5" i="1"/>
  <c r="K6" i="1"/>
  <c r="K7" i="1"/>
  <c r="K8" i="1"/>
  <c r="K9" i="1"/>
  <c r="K4" i="1"/>
  <c r="J5" i="1"/>
  <c r="J6" i="1"/>
  <c r="J7" i="1"/>
  <c r="J8" i="1"/>
  <c r="J9" i="1"/>
  <c r="J4" i="1"/>
  <c r="I5" i="1"/>
  <c r="I6" i="1"/>
  <c r="I7" i="1"/>
  <c r="I8" i="1"/>
  <c r="I9" i="1"/>
  <c r="I4" i="1"/>
  <c r="H5" i="1"/>
  <c r="H6" i="1"/>
  <c r="H7" i="1"/>
  <c r="H8" i="1"/>
  <c r="H9" i="1"/>
  <c r="H4" i="1"/>
  <c r="G5" i="1"/>
  <c r="G6" i="1"/>
  <c r="G7" i="1"/>
  <c r="G8" i="1"/>
  <c r="G9" i="1"/>
  <c r="G4" i="1"/>
  <c r="F5" i="1"/>
  <c r="F6" i="1"/>
  <c r="F7" i="1"/>
  <c r="F8" i="1"/>
  <c r="F9" i="1"/>
  <c r="F4" i="1"/>
  <c r="E5" i="1"/>
  <c r="E6" i="1"/>
  <c r="E7" i="1"/>
  <c r="E8" i="1"/>
  <c r="E9" i="1"/>
  <c r="E30" i="1" l="1"/>
  <c r="E32" i="1" s="1"/>
  <c r="AB35" i="1"/>
  <c r="AB34" i="1"/>
  <c r="AB32" i="1"/>
  <c r="AB33" i="1"/>
  <c r="X32" i="1"/>
  <c r="Y32" i="1" s="1"/>
  <c r="AB23" i="1"/>
  <c r="I30" i="1"/>
  <c r="I32" i="1" s="1"/>
  <c r="N10" i="1"/>
  <c r="J32" i="1"/>
  <c r="X16" i="1"/>
  <c r="Y17" i="1" s="1"/>
  <c r="G10" i="1"/>
  <c r="J10" i="1"/>
  <c r="M10" i="1"/>
  <c r="P10" i="1"/>
  <c r="J12" i="1" s="1"/>
  <c r="J14" i="1" s="1"/>
  <c r="O10" i="1"/>
  <c r="E10" i="1"/>
  <c r="I10" i="1"/>
  <c r="I12" i="1" s="1"/>
  <c r="I14" i="1" s="1"/>
  <c r="K10" i="1"/>
  <c r="F10" i="1"/>
  <c r="H10" i="1"/>
  <c r="H12" i="1" s="1"/>
  <c r="H14" i="1" s="1"/>
  <c r="L10" i="1"/>
  <c r="F30" i="1"/>
  <c r="F32" i="1" s="1"/>
  <c r="H30" i="1"/>
  <c r="H32" i="1" s="1"/>
  <c r="G30" i="1"/>
  <c r="G32" i="1" s="1"/>
  <c r="AB31" i="1" l="1"/>
  <c r="AC19" i="1"/>
  <c r="G12" i="1"/>
  <c r="G14" i="1" s="1"/>
  <c r="F12" i="1"/>
  <c r="F14" i="1" s="1"/>
  <c r="E14" i="1"/>
  <c r="E16" i="1" l="1"/>
</calcChain>
</file>

<file path=xl/sharedStrings.xml><?xml version="1.0" encoding="utf-8"?>
<sst xmlns="http://schemas.openxmlformats.org/spreadsheetml/2006/main" count="132" uniqueCount="60">
  <si>
    <t>notation</t>
  </si>
  <si>
    <t>x</t>
  </si>
  <si>
    <t>y</t>
  </si>
  <si>
    <t>x0</t>
  </si>
  <si>
    <t>x1</t>
  </si>
  <si>
    <t>x2</t>
  </si>
  <si>
    <t>x3</t>
  </si>
  <si>
    <t>x4</t>
  </si>
  <si>
    <t>x5</t>
  </si>
  <si>
    <t xml:space="preserve">numerator </t>
  </si>
  <si>
    <t xml:space="preserve">1st term </t>
  </si>
  <si>
    <t xml:space="preserve">2nd term </t>
  </si>
  <si>
    <t xml:space="preserve">3rd term </t>
  </si>
  <si>
    <t xml:space="preserve">4th term </t>
  </si>
  <si>
    <t xml:space="preserve">5th term </t>
  </si>
  <si>
    <t>6th term</t>
  </si>
  <si>
    <t xml:space="preserve">denominator </t>
  </si>
  <si>
    <t xml:space="preserve">answer </t>
  </si>
  <si>
    <t>x values</t>
  </si>
  <si>
    <t>divided values</t>
  </si>
  <si>
    <t>Newtons forward diff interpolation table</t>
  </si>
  <si>
    <t>x=3</t>
  </si>
  <si>
    <t>delta y</t>
  </si>
  <si>
    <t xml:space="preserve">delta2 y </t>
  </si>
  <si>
    <t xml:space="preserve">delta3 y </t>
  </si>
  <si>
    <t>delta4 y</t>
  </si>
  <si>
    <t>h=x1-x0</t>
  </si>
  <si>
    <t>p=(x-x0)/h</t>
  </si>
  <si>
    <t>p</t>
  </si>
  <si>
    <t>p(p-1)/2</t>
  </si>
  <si>
    <t>p(p-1)(p-2)/6</t>
  </si>
  <si>
    <t>Lagranges Reverse Interpolation</t>
  </si>
  <si>
    <t>Lagranges</t>
  </si>
  <si>
    <t>#</t>
  </si>
  <si>
    <t>p(p-1)(p-2)(p-3)/24</t>
  </si>
  <si>
    <t>Forward</t>
  </si>
  <si>
    <t>Backward</t>
  </si>
  <si>
    <t>y=</t>
  </si>
  <si>
    <t>p(p+1)/2</t>
  </si>
  <si>
    <t>p(p+1)(p+2)(p+3)/24</t>
  </si>
  <si>
    <t>p(p+1)(p+2)/6</t>
  </si>
  <si>
    <t>forward</t>
  </si>
  <si>
    <t>backward</t>
  </si>
  <si>
    <t>p=(x-xn)/h</t>
  </si>
  <si>
    <t>Curve fitting:</t>
  </si>
  <si>
    <t>y=a+bx</t>
  </si>
  <si>
    <t>x^2</t>
  </si>
  <si>
    <t>xy</t>
  </si>
  <si>
    <t>total</t>
  </si>
  <si>
    <t>y=a+bx+cx^2</t>
  </si>
  <si>
    <t>x2y</t>
  </si>
  <si>
    <t>y=ax^b</t>
  </si>
  <si>
    <t>Y=log y</t>
  </si>
  <si>
    <t>Newtons divided formula:</t>
  </si>
  <si>
    <t>1st div diff</t>
  </si>
  <si>
    <t>2nd div diff</t>
  </si>
  <si>
    <t>3rd div diff</t>
  </si>
  <si>
    <t>4th  div diff</t>
  </si>
  <si>
    <t>x=</t>
  </si>
  <si>
    <t>Newtons backward diff interpolation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</si>
</sst>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tabSelected="1" topLeftCell="F1" workbookViewId="0">
      <selection activeCell="T47" sqref="T47"/>
    </sheetView>
  </sheetViews>
  <sheetFormatPr defaultRowHeight="14.25" x14ac:dyDescent="0.45"/>
  <cols>
    <col min="4" max="4" width="11.86328125" bestFit="1" customWidth="1"/>
    <col min="25" max="25" width="12" bestFit="1" customWidth="1"/>
    <col min="27" max="27" width="17.1328125" customWidth="1"/>
  </cols>
  <sheetData>
    <row r="1" spans="1:29" x14ac:dyDescent="0.45">
      <c r="A1" s="4"/>
      <c r="B1" s="5"/>
      <c r="C1" s="5" t="s">
        <v>31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r="2" spans="1:29" x14ac:dyDescent="0.45">
      <c r="A2" s="7"/>
      <c r="B2" s="8" t="s">
        <v>2</v>
      </c>
      <c r="C2" s="8">
        <v>12</v>
      </c>
      <c r="D2" s="8"/>
      <c r="E2" s="14" t="s">
        <v>9</v>
      </c>
      <c r="F2" s="14"/>
      <c r="G2" s="14"/>
      <c r="H2" s="14"/>
      <c r="I2" s="14"/>
      <c r="J2" s="14"/>
      <c r="K2" s="14" t="s">
        <v>16</v>
      </c>
      <c r="L2" s="14"/>
      <c r="M2" s="14"/>
      <c r="N2" s="14"/>
      <c r="O2" s="14"/>
      <c r="P2" s="14"/>
      <c r="Q2" s="9"/>
    </row>
    <row r="3" spans="1:29" x14ac:dyDescent="0.45">
      <c r="A3" s="7"/>
      <c r="B3" s="8" t="s">
        <v>0</v>
      </c>
      <c r="C3" s="8" t="s">
        <v>1</v>
      </c>
      <c r="D3" s="8" t="s">
        <v>2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9"/>
    </row>
    <row r="4" spans="1:29" x14ac:dyDescent="0.45">
      <c r="A4" s="7"/>
      <c r="B4" s="8" t="s">
        <v>3</v>
      </c>
      <c r="C4" s="8">
        <v>1.2</v>
      </c>
      <c r="D4" s="8">
        <v>4.2</v>
      </c>
      <c r="E4" s="10">
        <f>$C$2-D4</f>
        <v>7.8</v>
      </c>
      <c r="F4" s="8">
        <f>$C$2-D4</f>
        <v>7.8</v>
      </c>
      <c r="G4" s="8">
        <f>$C$2-D4</f>
        <v>7.8</v>
      </c>
      <c r="H4" s="8">
        <f>$C$2-D4</f>
        <v>7.8</v>
      </c>
      <c r="I4" s="8">
        <f>$C$2-D4</f>
        <v>7.8</v>
      </c>
      <c r="J4" s="8">
        <f>$C$2-D4</f>
        <v>7.8</v>
      </c>
      <c r="K4" s="10">
        <f>$D$4-D4</f>
        <v>0</v>
      </c>
      <c r="L4" s="8">
        <f>$D$5-D4</f>
        <v>2.5999999999999996</v>
      </c>
      <c r="M4" s="8">
        <f>$D$6-D4</f>
        <v>5.6000000000000005</v>
      </c>
      <c r="N4" s="8">
        <f>$D$7-D4</f>
        <v>9.1999999999999993</v>
      </c>
      <c r="O4" s="8">
        <f>$D$8-D4</f>
        <v>11.3</v>
      </c>
      <c r="P4" s="8">
        <f>$D$9-D4</f>
        <v>15.400000000000002</v>
      </c>
      <c r="Q4" s="9"/>
    </row>
    <row r="5" spans="1:29" x14ac:dyDescent="0.45">
      <c r="A5" s="7"/>
      <c r="B5" s="8" t="s">
        <v>4</v>
      </c>
      <c r="C5" s="8">
        <v>2.1</v>
      </c>
      <c r="D5" s="8">
        <v>6.8</v>
      </c>
      <c r="E5" s="8">
        <f t="shared" ref="E5:E9" si="0">$C$2-D5</f>
        <v>5.2</v>
      </c>
      <c r="F5" s="10">
        <f t="shared" ref="F5:F9" si="1">$C$2-D5</f>
        <v>5.2</v>
      </c>
      <c r="G5" s="8">
        <f t="shared" ref="G5:G9" si="2">$C$2-D5</f>
        <v>5.2</v>
      </c>
      <c r="H5" s="8">
        <f t="shared" ref="H5:H9" si="3">$C$2-D5</f>
        <v>5.2</v>
      </c>
      <c r="I5" s="8">
        <f t="shared" ref="I5:I9" si="4">$C$2-D5</f>
        <v>5.2</v>
      </c>
      <c r="J5" s="8">
        <f t="shared" ref="J5:J9" si="5">$C$2-D5</f>
        <v>5.2</v>
      </c>
      <c r="K5" s="8">
        <f t="shared" ref="K5:K9" si="6">$D$4-D5</f>
        <v>-2.5999999999999996</v>
      </c>
      <c r="L5" s="10">
        <f t="shared" ref="L5:L9" si="7">$D$5-D5</f>
        <v>0</v>
      </c>
      <c r="M5" s="8">
        <f t="shared" ref="M5:M9" si="8">$D$6-D5</f>
        <v>3.0000000000000009</v>
      </c>
      <c r="N5" s="8">
        <f t="shared" ref="N5:N9" si="9">$D$7-D5</f>
        <v>6.6000000000000005</v>
      </c>
      <c r="O5" s="8">
        <f t="shared" ref="O5:O9" si="10">$D$8-D5</f>
        <v>8.6999999999999993</v>
      </c>
      <c r="P5" s="8">
        <f t="shared" ref="P5:P9" si="11">$D$9-D5</f>
        <v>12.8</v>
      </c>
      <c r="Q5" s="9"/>
    </row>
    <row r="6" spans="1:29" x14ac:dyDescent="0.45">
      <c r="A6" s="7"/>
      <c r="B6" s="8" t="s">
        <v>5</v>
      </c>
      <c r="C6" s="8">
        <v>2.8</v>
      </c>
      <c r="D6" s="8">
        <v>9.8000000000000007</v>
      </c>
      <c r="E6" s="8">
        <f t="shared" si="0"/>
        <v>2.1999999999999993</v>
      </c>
      <c r="F6" s="8">
        <f t="shared" si="1"/>
        <v>2.1999999999999993</v>
      </c>
      <c r="G6" s="10">
        <f t="shared" si="2"/>
        <v>2.1999999999999993</v>
      </c>
      <c r="H6" s="8">
        <f t="shared" si="3"/>
        <v>2.1999999999999993</v>
      </c>
      <c r="I6" s="8">
        <f t="shared" si="4"/>
        <v>2.1999999999999993</v>
      </c>
      <c r="J6" s="8">
        <f t="shared" si="5"/>
        <v>2.1999999999999993</v>
      </c>
      <c r="K6" s="8">
        <f t="shared" si="6"/>
        <v>-5.6000000000000005</v>
      </c>
      <c r="L6" s="8">
        <f t="shared" si="7"/>
        <v>-3.0000000000000009</v>
      </c>
      <c r="M6" s="10">
        <f t="shared" si="8"/>
        <v>0</v>
      </c>
      <c r="N6" s="8">
        <f t="shared" si="9"/>
        <v>3.5999999999999996</v>
      </c>
      <c r="O6" s="8">
        <f t="shared" si="10"/>
        <v>5.6999999999999993</v>
      </c>
      <c r="P6" s="8">
        <f t="shared" si="11"/>
        <v>9.8000000000000007</v>
      </c>
      <c r="Q6" s="9"/>
    </row>
    <row r="7" spans="1:29" x14ac:dyDescent="0.45">
      <c r="A7" s="7"/>
      <c r="B7" s="8" t="s">
        <v>6</v>
      </c>
      <c r="C7" s="8">
        <v>4.0999999999999996</v>
      </c>
      <c r="D7" s="8">
        <v>13.4</v>
      </c>
      <c r="E7" s="8">
        <f t="shared" si="0"/>
        <v>-1.4000000000000004</v>
      </c>
      <c r="F7" s="8">
        <f t="shared" si="1"/>
        <v>-1.4000000000000004</v>
      </c>
      <c r="G7" s="8">
        <f t="shared" si="2"/>
        <v>-1.4000000000000004</v>
      </c>
      <c r="H7" s="10">
        <f t="shared" si="3"/>
        <v>-1.4000000000000004</v>
      </c>
      <c r="I7" s="8">
        <f t="shared" si="4"/>
        <v>-1.4000000000000004</v>
      </c>
      <c r="J7" s="8">
        <f t="shared" si="5"/>
        <v>-1.4000000000000004</v>
      </c>
      <c r="K7" s="8">
        <f t="shared" si="6"/>
        <v>-9.1999999999999993</v>
      </c>
      <c r="L7" s="8">
        <f t="shared" si="7"/>
        <v>-6.6000000000000005</v>
      </c>
      <c r="M7" s="8">
        <f t="shared" si="8"/>
        <v>-3.5999999999999996</v>
      </c>
      <c r="N7" s="10">
        <f t="shared" si="9"/>
        <v>0</v>
      </c>
      <c r="O7" s="8">
        <f t="shared" si="10"/>
        <v>2.0999999999999996</v>
      </c>
      <c r="P7" s="8">
        <f t="shared" si="11"/>
        <v>6.2000000000000011</v>
      </c>
      <c r="Q7" s="9"/>
    </row>
    <row r="8" spans="1:29" x14ac:dyDescent="0.45">
      <c r="A8" s="7"/>
      <c r="B8" s="8" t="s">
        <v>7</v>
      </c>
      <c r="C8" s="8">
        <v>4.9000000000000004</v>
      </c>
      <c r="D8" s="8">
        <v>15.5</v>
      </c>
      <c r="E8" s="8">
        <f t="shared" si="0"/>
        <v>-3.5</v>
      </c>
      <c r="F8" s="8">
        <f t="shared" si="1"/>
        <v>-3.5</v>
      </c>
      <c r="G8" s="8">
        <f t="shared" si="2"/>
        <v>-3.5</v>
      </c>
      <c r="H8" s="8">
        <f t="shared" si="3"/>
        <v>-3.5</v>
      </c>
      <c r="I8" s="10">
        <f t="shared" si="4"/>
        <v>-3.5</v>
      </c>
      <c r="J8" s="8">
        <f t="shared" si="5"/>
        <v>-3.5</v>
      </c>
      <c r="K8" s="8">
        <f t="shared" si="6"/>
        <v>-11.3</v>
      </c>
      <c r="L8" s="8">
        <f t="shared" si="7"/>
        <v>-8.6999999999999993</v>
      </c>
      <c r="M8" s="8">
        <f t="shared" si="8"/>
        <v>-5.6999999999999993</v>
      </c>
      <c r="N8" s="8">
        <f t="shared" si="9"/>
        <v>-2.0999999999999996</v>
      </c>
      <c r="O8" s="10">
        <f t="shared" si="10"/>
        <v>0</v>
      </c>
      <c r="P8" s="8">
        <f t="shared" si="11"/>
        <v>4.1000000000000014</v>
      </c>
      <c r="Q8" s="9"/>
    </row>
    <row r="9" spans="1:29" x14ac:dyDescent="0.45">
      <c r="A9" s="7"/>
      <c r="B9" s="8" t="s">
        <v>8</v>
      </c>
      <c r="C9" s="8">
        <v>6.2</v>
      </c>
      <c r="D9" s="8">
        <v>19.600000000000001</v>
      </c>
      <c r="E9" s="8">
        <f t="shared" si="0"/>
        <v>-7.6000000000000014</v>
      </c>
      <c r="F9" s="8">
        <f t="shared" si="1"/>
        <v>-7.6000000000000014</v>
      </c>
      <c r="G9" s="8">
        <f t="shared" si="2"/>
        <v>-7.6000000000000014</v>
      </c>
      <c r="H9" s="8">
        <f t="shared" si="3"/>
        <v>-7.6000000000000014</v>
      </c>
      <c r="I9" s="8">
        <f t="shared" si="4"/>
        <v>-7.6000000000000014</v>
      </c>
      <c r="J9" s="10">
        <f t="shared" si="5"/>
        <v>-7.6000000000000014</v>
      </c>
      <c r="K9" s="8">
        <f t="shared" si="6"/>
        <v>-15.400000000000002</v>
      </c>
      <c r="L9" s="8">
        <f t="shared" si="7"/>
        <v>-12.8</v>
      </c>
      <c r="M9" s="8">
        <f t="shared" si="8"/>
        <v>-9.8000000000000007</v>
      </c>
      <c r="N9" s="8">
        <f t="shared" si="9"/>
        <v>-6.2000000000000011</v>
      </c>
      <c r="O9" s="8">
        <f t="shared" si="10"/>
        <v>-4.1000000000000014</v>
      </c>
      <c r="P9" s="10">
        <f t="shared" si="11"/>
        <v>0</v>
      </c>
      <c r="Q9" s="9"/>
    </row>
    <row r="10" spans="1:29" x14ac:dyDescent="0.45">
      <c r="A10" s="7"/>
      <c r="B10" s="8"/>
      <c r="C10" s="8"/>
      <c r="D10" s="8"/>
      <c r="E10" s="8">
        <f>E5*E6*E7*E8*E9</f>
        <v>-426.02560000000005</v>
      </c>
      <c r="F10" s="8">
        <f>F4*F6*F7*F8*F9</f>
        <v>-639.03840000000002</v>
      </c>
      <c r="G10" s="8">
        <f>G4*G5*G7*G8*G9</f>
        <v>-1510.454400000001</v>
      </c>
      <c r="H10" s="8">
        <f>H4*H5*H6*H8*H9</f>
        <v>2373.5711999999999</v>
      </c>
      <c r="I10" s="8">
        <f>I4*I5*I6*I7*I9</f>
        <v>949.42848000000015</v>
      </c>
      <c r="J10" s="8">
        <f>J4*J5*J6*J7*J8</f>
        <v>437.23679999999996</v>
      </c>
      <c r="K10" s="8">
        <f>K5*K6*K7*K8*K9</f>
        <v>-23310.32704</v>
      </c>
      <c r="L10" s="8">
        <f>L4*L6*L7*L8*L9</f>
        <v>5732.8128000000024</v>
      </c>
      <c r="M10" s="8">
        <f>M4*M5*M7*M8*M9</f>
        <v>-3378.4128000000014</v>
      </c>
      <c r="N10" s="8">
        <f>N4*N5*N6*N8*N9</f>
        <v>2846.0678399999997</v>
      </c>
      <c r="O10" s="8">
        <f>O4*O5*O6*O7*O9</f>
        <v>-4824.7598700000008</v>
      </c>
      <c r="P10" s="8">
        <f>PRODUCT(P4:P8)</f>
        <v>49105.745920000038</v>
      </c>
      <c r="Q10" s="9"/>
    </row>
    <row r="11" spans="1:29" x14ac:dyDescent="0.45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  <c r="S11" t="s">
        <v>20</v>
      </c>
      <c r="W11" t="s">
        <v>21</v>
      </c>
      <c r="X11">
        <v>3</v>
      </c>
    </row>
    <row r="12" spans="1:29" x14ac:dyDescent="0.45">
      <c r="A12" s="7"/>
      <c r="B12" s="8"/>
      <c r="C12" s="8"/>
      <c r="D12" s="8" t="s">
        <v>19</v>
      </c>
      <c r="E12" s="8">
        <f>E10/K10</f>
        <v>1.827626010003848E-2</v>
      </c>
      <c r="F12" s="8">
        <f t="shared" ref="F12:J12" si="12">F10/L10</f>
        <v>-0.11147030651340992</v>
      </c>
      <c r="G12" s="8">
        <f t="shared" si="12"/>
        <v>0.4470899470899472</v>
      </c>
      <c r="H12" s="8">
        <f t="shared" si="12"/>
        <v>0.83398265025193496</v>
      </c>
      <c r="I12" s="8">
        <f t="shared" si="12"/>
        <v>-0.19678253541766422</v>
      </c>
      <c r="J12" s="8">
        <f t="shared" si="12"/>
        <v>8.9039844891536397E-3</v>
      </c>
      <c r="K12" s="8"/>
      <c r="L12" s="8"/>
      <c r="M12" s="8"/>
      <c r="N12" s="8"/>
      <c r="O12" s="8"/>
      <c r="P12" s="8"/>
      <c r="Q12" s="9"/>
      <c r="T12" t="s">
        <v>1</v>
      </c>
      <c r="U12" t="s">
        <v>2</v>
      </c>
      <c r="V12" t="s">
        <v>22</v>
      </c>
      <c r="W12" t="s">
        <v>23</v>
      </c>
      <c r="X12" t="s">
        <v>24</v>
      </c>
      <c r="Y12" t="s">
        <v>25</v>
      </c>
    </row>
    <row r="13" spans="1:29" x14ac:dyDescent="0.45">
      <c r="A13" s="7"/>
      <c r="B13" s="8"/>
      <c r="C13" s="8"/>
      <c r="D13" s="8" t="s">
        <v>18</v>
      </c>
      <c r="E13" s="8">
        <f>C4</f>
        <v>1.2</v>
      </c>
      <c r="F13" s="8">
        <f>C5</f>
        <v>2.1</v>
      </c>
      <c r="G13" s="8">
        <f>C6</f>
        <v>2.8</v>
      </c>
      <c r="H13" s="8">
        <f>C7</f>
        <v>4.0999999999999996</v>
      </c>
      <c r="I13" s="8">
        <f>C8</f>
        <v>4.9000000000000004</v>
      </c>
      <c r="J13" s="8">
        <f>C9</f>
        <v>6.2</v>
      </c>
      <c r="K13" s="8"/>
      <c r="L13" s="8"/>
      <c r="M13" s="8"/>
      <c r="N13" s="8"/>
      <c r="O13" s="8"/>
      <c r="P13" s="8"/>
      <c r="Q13" s="9"/>
      <c r="S13" t="s">
        <v>3</v>
      </c>
      <c r="T13">
        <v>0</v>
      </c>
      <c r="U13">
        <v>1</v>
      </c>
      <c r="AA13" t="s">
        <v>41</v>
      </c>
      <c r="AB13" t="s">
        <v>27</v>
      </c>
      <c r="AC13">
        <f>(X11-T13)/AC27</f>
        <v>3</v>
      </c>
    </row>
    <row r="14" spans="1:29" x14ac:dyDescent="0.45">
      <c r="A14" s="7"/>
      <c r="B14" s="8"/>
      <c r="C14" s="8"/>
      <c r="D14" s="8"/>
      <c r="E14" s="8">
        <f>PRODUCT(E12:E13)</f>
        <v>2.1931512120046175E-2</v>
      </c>
      <c r="F14" s="8">
        <f t="shared" ref="F14:J14" si="13">PRODUCT(F12:F13)</f>
        <v>-0.23408764367816084</v>
      </c>
      <c r="G14" s="8">
        <f t="shared" si="13"/>
        <v>1.251851851851852</v>
      </c>
      <c r="H14" s="8">
        <f t="shared" si="13"/>
        <v>3.4193288660329331</v>
      </c>
      <c r="I14" s="8">
        <f t="shared" si="13"/>
        <v>-0.96423442354655475</v>
      </c>
      <c r="J14" s="8">
        <f t="shared" si="13"/>
        <v>5.5204703832752569E-2</v>
      </c>
      <c r="K14" s="8"/>
      <c r="L14" s="8"/>
      <c r="M14" s="8"/>
      <c r="N14" s="8"/>
      <c r="O14" s="8"/>
      <c r="P14" s="8"/>
      <c r="Q14" s="9"/>
      <c r="S14" t="s">
        <v>4</v>
      </c>
      <c r="T14">
        <v>5</v>
      </c>
      <c r="U14">
        <v>1.6</v>
      </c>
      <c r="V14">
        <f>U14-U13</f>
        <v>0.60000000000000009</v>
      </c>
    </row>
    <row r="15" spans="1:29" x14ac:dyDescent="0.45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  <c r="S15" t="s">
        <v>5</v>
      </c>
      <c r="T15">
        <v>10</v>
      </c>
      <c r="U15">
        <v>3.8</v>
      </c>
      <c r="V15">
        <f t="shared" ref="V15:W17" si="14">U15-U14</f>
        <v>2.1999999999999997</v>
      </c>
      <c r="W15">
        <f>V15-V14</f>
        <v>1.5999999999999996</v>
      </c>
    </row>
    <row r="16" spans="1:29" ht="14.65" thickBot="1" x14ac:dyDescent="0.5">
      <c r="A16" s="11"/>
      <c r="B16" s="12"/>
      <c r="C16" s="12"/>
      <c r="D16" s="12" t="s">
        <v>17</v>
      </c>
      <c r="E16" s="12">
        <f>SUM(E14:J14)</f>
        <v>3.5499948666128684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S16" t="s">
        <v>6</v>
      </c>
      <c r="T16">
        <v>15</v>
      </c>
      <c r="U16">
        <v>8.1999999999999993</v>
      </c>
      <c r="V16">
        <f t="shared" si="14"/>
        <v>4.3999999999999995</v>
      </c>
      <c r="W16">
        <f t="shared" si="14"/>
        <v>2.1999999999999997</v>
      </c>
      <c r="X16">
        <f>W16-W15</f>
        <v>0.60000000000000009</v>
      </c>
    </row>
    <row r="17" spans="2:29" x14ac:dyDescent="0.45">
      <c r="S17" t="s">
        <v>7</v>
      </c>
      <c r="T17">
        <v>20</v>
      </c>
      <c r="U17">
        <v>15.4</v>
      </c>
      <c r="V17">
        <f t="shared" si="14"/>
        <v>7.2000000000000011</v>
      </c>
      <c r="W17">
        <f t="shared" si="14"/>
        <v>2.8000000000000016</v>
      </c>
      <c r="X17">
        <f>W17-W16</f>
        <v>0.60000000000000187</v>
      </c>
      <c r="Y17" s="2">
        <f>X17-X16</f>
        <v>1.7763568394002505E-15</v>
      </c>
    </row>
    <row r="18" spans="2:29" x14ac:dyDescent="0.45">
      <c r="B18" t="s">
        <v>33</v>
      </c>
      <c r="S18" t="s">
        <v>8</v>
      </c>
      <c r="AA18" t="s">
        <v>35</v>
      </c>
    </row>
    <row r="19" spans="2:29" x14ac:dyDescent="0.45">
      <c r="C19" t="s">
        <v>32</v>
      </c>
      <c r="AA19" t="s">
        <v>37</v>
      </c>
      <c r="AC19">
        <f>U13+AB20*V14+AB21*W15+AB22*X16+Y17*AB23</f>
        <v>8.1999999999999993</v>
      </c>
    </row>
    <row r="20" spans="2:29" x14ac:dyDescent="0.45">
      <c r="B20" t="s">
        <v>1</v>
      </c>
      <c r="C20">
        <v>9</v>
      </c>
      <c r="E20" t="s">
        <v>9</v>
      </c>
      <c r="K20" t="s">
        <v>16</v>
      </c>
      <c r="AA20" t="s">
        <v>28</v>
      </c>
      <c r="AB20">
        <f>AC13</f>
        <v>3</v>
      </c>
    </row>
    <row r="21" spans="2:29" x14ac:dyDescent="0.45">
      <c r="B21" t="s">
        <v>0</v>
      </c>
      <c r="C21" t="s">
        <v>2</v>
      </c>
      <c r="D21" t="s">
        <v>1</v>
      </c>
      <c r="E21" t="s">
        <v>10</v>
      </c>
      <c r="F21" t="s">
        <v>11</v>
      </c>
      <c r="G21" t="s">
        <v>12</v>
      </c>
      <c r="H21" t="s">
        <v>13</v>
      </c>
      <c r="I21" t="s">
        <v>14</v>
      </c>
      <c r="J21" s="3" t="s">
        <v>15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s="3" t="s">
        <v>15</v>
      </c>
      <c r="AA21" t="s">
        <v>29</v>
      </c>
      <c r="AB21">
        <f>(AC13-1)*AC13/2</f>
        <v>3</v>
      </c>
    </row>
    <row r="22" spans="2:29" x14ac:dyDescent="0.45">
      <c r="B22" t="s">
        <v>3</v>
      </c>
      <c r="C22">
        <v>150</v>
      </c>
      <c r="D22">
        <v>5</v>
      </c>
      <c r="E22" s="1">
        <f>$C$20-D22</f>
        <v>4</v>
      </c>
      <c r="F22">
        <f>$C$20-D22</f>
        <v>4</v>
      </c>
      <c r="G22">
        <f>$C$20-D22</f>
        <v>4</v>
      </c>
      <c r="H22">
        <f>$C$20-D22</f>
        <v>4</v>
      </c>
      <c r="I22">
        <f>$C$20-D22</f>
        <v>4</v>
      </c>
      <c r="J22" s="3">
        <f>$C$20-D22</f>
        <v>4</v>
      </c>
      <c r="K22" s="1">
        <f>$D$22-D22</f>
        <v>0</v>
      </c>
      <c r="L22">
        <f>$D$23-D22</f>
        <v>2</v>
      </c>
      <c r="M22">
        <f>$D$24-D22</f>
        <v>6</v>
      </c>
      <c r="N22">
        <f>$D$25-D22</f>
        <v>8</v>
      </c>
      <c r="O22">
        <f>$D$26-D22</f>
        <v>12</v>
      </c>
      <c r="P22" s="3">
        <f>$D$27-D22</f>
        <v>-5</v>
      </c>
      <c r="AA22" t="s">
        <v>30</v>
      </c>
      <c r="AB22">
        <f>AB21*(AC13-2)/3</f>
        <v>1</v>
      </c>
    </row>
    <row r="23" spans="2:29" x14ac:dyDescent="0.45">
      <c r="B23" t="s">
        <v>4</v>
      </c>
      <c r="C23">
        <v>392</v>
      </c>
      <c r="D23">
        <v>7</v>
      </c>
      <c r="E23">
        <f t="shared" ref="E23:E26" si="15">$C$20-D23</f>
        <v>2</v>
      </c>
      <c r="F23" s="1">
        <f t="shared" ref="F23:F26" si="16">$C$20-D23</f>
        <v>2</v>
      </c>
      <c r="G23">
        <f t="shared" ref="G23:G26" si="17">$C$20-D23</f>
        <v>2</v>
      </c>
      <c r="H23">
        <f t="shared" ref="H23:H26" si="18">$C$20-D23</f>
        <v>2</v>
      </c>
      <c r="I23">
        <f t="shared" ref="I23:I26" si="19">$C$20-D23</f>
        <v>2</v>
      </c>
      <c r="J23" s="3">
        <f t="shared" ref="J23:J26" si="20">$C$20-D23</f>
        <v>2</v>
      </c>
      <c r="K23">
        <f t="shared" ref="K23:K26" si="21">$D$22-D23</f>
        <v>-2</v>
      </c>
      <c r="L23" s="1">
        <f t="shared" ref="L23:L26" si="22">$D$23-D23</f>
        <v>0</v>
      </c>
      <c r="M23">
        <f t="shared" ref="M23:M26" si="23">$D$24-D23</f>
        <v>4</v>
      </c>
      <c r="N23">
        <f t="shared" ref="N23:N26" si="24">$D$25-D23</f>
        <v>6</v>
      </c>
      <c r="O23">
        <f t="shared" ref="O23:O26" si="25">$D$26-D23</f>
        <v>10</v>
      </c>
      <c r="P23" s="3">
        <f t="shared" ref="P23:P26" si="26">$D$27-D23</f>
        <v>-7</v>
      </c>
      <c r="AA23" t="s">
        <v>34</v>
      </c>
      <c r="AB23">
        <f>AB22/4</f>
        <v>0.25</v>
      </c>
    </row>
    <row r="24" spans="2:29" x14ac:dyDescent="0.45">
      <c r="B24" t="s">
        <v>5</v>
      </c>
      <c r="C24">
        <v>1452</v>
      </c>
      <c r="D24">
        <v>11</v>
      </c>
      <c r="E24">
        <f t="shared" si="15"/>
        <v>-2</v>
      </c>
      <c r="F24">
        <f t="shared" si="16"/>
        <v>-2</v>
      </c>
      <c r="G24" s="1">
        <f t="shared" si="17"/>
        <v>-2</v>
      </c>
      <c r="H24">
        <f t="shared" si="18"/>
        <v>-2</v>
      </c>
      <c r="I24">
        <f t="shared" si="19"/>
        <v>-2</v>
      </c>
      <c r="J24" s="3">
        <f t="shared" si="20"/>
        <v>-2</v>
      </c>
      <c r="K24">
        <f t="shared" si="21"/>
        <v>-6</v>
      </c>
      <c r="L24">
        <f t="shared" si="22"/>
        <v>-4</v>
      </c>
      <c r="M24" s="1">
        <f t="shared" si="23"/>
        <v>0</v>
      </c>
      <c r="N24">
        <f t="shared" si="24"/>
        <v>2</v>
      </c>
      <c r="O24">
        <f t="shared" si="25"/>
        <v>6</v>
      </c>
      <c r="P24" s="3">
        <f t="shared" si="26"/>
        <v>-11</v>
      </c>
    </row>
    <row r="25" spans="2:29" x14ac:dyDescent="0.45">
      <c r="B25" t="s">
        <v>6</v>
      </c>
      <c r="C25">
        <v>2366</v>
      </c>
      <c r="D25">
        <v>13</v>
      </c>
      <c r="E25">
        <f t="shared" si="15"/>
        <v>-4</v>
      </c>
      <c r="F25">
        <f t="shared" si="16"/>
        <v>-4</v>
      </c>
      <c r="G25">
        <f t="shared" si="17"/>
        <v>-4</v>
      </c>
      <c r="H25" s="1">
        <f t="shared" si="18"/>
        <v>-4</v>
      </c>
      <c r="I25">
        <f t="shared" si="19"/>
        <v>-4</v>
      </c>
      <c r="J25" s="3">
        <f t="shared" si="20"/>
        <v>-4</v>
      </c>
      <c r="K25">
        <f t="shared" si="21"/>
        <v>-8</v>
      </c>
      <c r="L25">
        <f t="shared" si="22"/>
        <v>-6</v>
      </c>
      <c r="M25">
        <f t="shared" si="23"/>
        <v>-2</v>
      </c>
      <c r="N25" s="1">
        <f t="shared" si="24"/>
        <v>0</v>
      </c>
      <c r="O25">
        <f t="shared" si="25"/>
        <v>4</v>
      </c>
      <c r="P25" s="3">
        <f t="shared" si="26"/>
        <v>-13</v>
      </c>
    </row>
    <row r="26" spans="2:29" x14ac:dyDescent="0.45">
      <c r="B26" t="s">
        <v>7</v>
      </c>
      <c r="C26">
        <v>5202</v>
      </c>
      <c r="D26">
        <v>17</v>
      </c>
      <c r="E26">
        <f t="shared" si="15"/>
        <v>-8</v>
      </c>
      <c r="F26">
        <f t="shared" si="16"/>
        <v>-8</v>
      </c>
      <c r="G26">
        <f t="shared" si="17"/>
        <v>-8</v>
      </c>
      <c r="H26">
        <f t="shared" si="18"/>
        <v>-8</v>
      </c>
      <c r="I26" s="1">
        <f t="shared" si="19"/>
        <v>-8</v>
      </c>
      <c r="J26" s="3">
        <f t="shared" si="20"/>
        <v>-8</v>
      </c>
      <c r="K26">
        <f t="shared" si="21"/>
        <v>-12</v>
      </c>
      <c r="L26">
        <f t="shared" si="22"/>
        <v>-10</v>
      </c>
      <c r="M26">
        <f t="shared" si="23"/>
        <v>-6</v>
      </c>
      <c r="N26">
        <f t="shared" si="24"/>
        <v>-4</v>
      </c>
      <c r="O26" s="1">
        <f t="shared" si="25"/>
        <v>0</v>
      </c>
      <c r="P26" s="3">
        <f t="shared" si="26"/>
        <v>-17</v>
      </c>
      <c r="S26" t="s">
        <v>59</v>
      </c>
      <c r="W26" t="s">
        <v>21</v>
      </c>
      <c r="X26">
        <v>3</v>
      </c>
      <c r="Y26">
        <v>3.6</v>
      </c>
    </row>
    <row r="27" spans="2:29" x14ac:dyDescent="0.45">
      <c r="B27" t="s">
        <v>8</v>
      </c>
      <c r="E27">
        <v>1</v>
      </c>
      <c r="F27">
        <v>1</v>
      </c>
      <c r="G27">
        <v>1</v>
      </c>
      <c r="H27">
        <v>1</v>
      </c>
      <c r="I27">
        <v>1</v>
      </c>
      <c r="J27" s="3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3">
        <v>1</v>
      </c>
      <c r="T27" t="s">
        <v>1</v>
      </c>
      <c r="U27" t="s">
        <v>2</v>
      </c>
      <c r="V27" t="s">
        <v>22</v>
      </c>
      <c r="W27" t="s">
        <v>23</v>
      </c>
      <c r="X27" t="s">
        <v>24</v>
      </c>
      <c r="Y27" t="s">
        <v>25</v>
      </c>
      <c r="AB27" t="s">
        <v>26</v>
      </c>
      <c r="AC27">
        <f>T29-T28</f>
        <v>1</v>
      </c>
    </row>
    <row r="28" spans="2:29" x14ac:dyDescent="0.45">
      <c r="E28">
        <f>E23*E24*E25*E26*E27</f>
        <v>-128</v>
      </c>
      <c r="F28">
        <f>F22*F24*F25*F26*F27</f>
        <v>-256</v>
      </c>
      <c r="G28">
        <f>G22*G23*G25*G26*G27</f>
        <v>256</v>
      </c>
      <c r="H28">
        <f>H22*H23*H24*H26*H27</f>
        <v>128</v>
      </c>
      <c r="I28">
        <f>I22*I23*I24*I25*I27</f>
        <v>64</v>
      </c>
      <c r="J28" s="3">
        <f>J22*J23*J24*J25*J26</f>
        <v>-512</v>
      </c>
      <c r="K28">
        <f>K23*K24*K25*K26*K27</f>
        <v>1152</v>
      </c>
      <c r="L28">
        <f>L22*L24*L25*L26*L27</f>
        <v>-480</v>
      </c>
      <c r="M28">
        <f>M22*M23*M25*M26*M27</f>
        <v>288</v>
      </c>
      <c r="N28">
        <f>N22*N23*N24*N26*N27</f>
        <v>-384</v>
      </c>
      <c r="O28">
        <f>O22*O23*O24*O25*O27</f>
        <v>2880</v>
      </c>
      <c r="P28" s="3">
        <f>PRODUCT(P22:P26)</f>
        <v>-85085</v>
      </c>
      <c r="S28" t="s">
        <v>3</v>
      </c>
      <c r="T28">
        <v>0</v>
      </c>
      <c r="U28">
        <v>1</v>
      </c>
      <c r="AA28" t="s">
        <v>42</v>
      </c>
      <c r="AB28" t="s">
        <v>43</v>
      </c>
      <c r="AC28">
        <f>(Y26-T32)/AC27</f>
        <v>-0.39999999999999991</v>
      </c>
    </row>
    <row r="29" spans="2:29" x14ac:dyDescent="0.45">
      <c r="S29" t="s">
        <v>4</v>
      </c>
      <c r="T29">
        <v>1</v>
      </c>
      <c r="U29">
        <v>1.5</v>
      </c>
      <c r="V29">
        <f>U29-U28</f>
        <v>0.5</v>
      </c>
    </row>
    <row r="30" spans="2:29" x14ac:dyDescent="0.45">
      <c r="D30" t="s">
        <v>19</v>
      </c>
      <c r="E30">
        <f>E28/K28</f>
        <v>-0.1111111111111111</v>
      </c>
      <c r="F30">
        <f t="shared" ref="F30" si="27">F28/L28</f>
        <v>0.53333333333333333</v>
      </c>
      <c r="G30">
        <f t="shared" ref="G30" si="28">G28/M28</f>
        <v>0.88888888888888884</v>
      </c>
      <c r="H30">
        <f t="shared" ref="H30" si="29">H28/N28</f>
        <v>-0.33333333333333331</v>
      </c>
      <c r="I30">
        <f t="shared" ref="I30" si="30">I28/O28</f>
        <v>2.2222222222222223E-2</v>
      </c>
      <c r="J30" s="3">
        <f>J28/P28</f>
        <v>6.0175118998648412E-3</v>
      </c>
      <c r="S30" t="s">
        <v>5</v>
      </c>
      <c r="T30">
        <v>2</v>
      </c>
      <c r="U30">
        <v>2.2000000000000002</v>
      </c>
      <c r="V30">
        <f>U30-U29</f>
        <v>0.70000000000000018</v>
      </c>
      <c r="W30">
        <f>V30-V29</f>
        <v>0.20000000000000018</v>
      </c>
      <c r="AA30" t="s">
        <v>36</v>
      </c>
    </row>
    <row r="31" spans="2:29" x14ac:dyDescent="0.45">
      <c r="D31" t="s">
        <v>18</v>
      </c>
      <c r="E31">
        <f>D22</f>
        <v>5</v>
      </c>
      <c r="F31">
        <f>D23</f>
        <v>7</v>
      </c>
      <c r="G31">
        <f>D24</f>
        <v>11</v>
      </c>
      <c r="H31">
        <f>D25</f>
        <v>13</v>
      </c>
      <c r="I31">
        <f>D26</f>
        <v>17</v>
      </c>
      <c r="J31">
        <f>C27</f>
        <v>0</v>
      </c>
      <c r="S31" t="s">
        <v>6</v>
      </c>
      <c r="T31">
        <v>3</v>
      </c>
      <c r="U31">
        <v>3.1</v>
      </c>
      <c r="V31">
        <f t="shared" ref="V31:W31" si="31">U31-U30</f>
        <v>0.89999999999999991</v>
      </c>
      <c r="W31">
        <f t="shared" si="31"/>
        <v>0.19999999999999973</v>
      </c>
      <c r="X31" s="2">
        <f>W31-W30</f>
        <v>-4.4408920985006262E-16</v>
      </c>
      <c r="AA31" t="s">
        <v>37</v>
      </c>
      <c r="AB31">
        <f>U32+AB32*V32+AB33*W32+AB34*X32+AB35*Y32</f>
        <v>3.8857599999999999</v>
      </c>
    </row>
    <row r="32" spans="2:29" x14ac:dyDescent="0.45">
      <c r="E32">
        <f>PRODUCT(E30:E31)</f>
        <v>-0.55555555555555558</v>
      </c>
      <c r="F32">
        <f t="shared" ref="F32:J32" si="32">PRODUCT(F30:F31)</f>
        <v>3.7333333333333334</v>
      </c>
      <c r="G32">
        <f t="shared" si="32"/>
        <v>9.7777777777777768</v>
      </c>
      <c r="H32">
        <f t="shared" si="32"/>
        <v>-4.333333333333333</v>
      </c>
      <c r="I32">
        <f t="shared" si="32"/>
        <v>0.37777777777777777</v>
      </c>
      <c r="J32">
        <f t="shared" si="32"/>
        <v>0</v>
      </c>
      <c r="S32" t="s">
        <v>7</v>
      </c>
      <c r="T32">
        <v>4</v>
      </c>
      <c r="U32">
        <v>4.5999999999999996</v>
      </c>
      <c r="V32">
        <f t="shared" ref="V32:W32" si="33">U32-U31</f>
        <v>1.4999999999999996</v>
      </c>
      <c r="W32">
        <f t="shared" si="33"/>
        <v>0.59999999999999964</v>
      </c>
      <c r="X32">
        <f>W32-W31</f>
        <v>0.39999999999999991</v>
      </c>
      <c r="Y32" s="2">
        <f>X32-X31</f>
        <v>0.40000000000000036</v>
      </c>
      <c r="AA32" t="s">
        <v>28</v>
      </c>
      <c r="AB32">
        <f>AC28</f>
        <v>-0.39999999999999991</v>
      </c>
    </row>
    <row r="33" spans="1:28" x14ac:dyDescent="0.45">
      <c r="S33" t="s">
        <v>8</v>
      </c>
      <c r="AA33" t="s">
        <v>38</v>
      </c>
      <c r="AB33">
        <f>AC28*(AC28+1)/2</f>
        <v>-0.12</v>
      </c>
    </row>
    <row r="34" spans="1:28" x14ac:dyDescent="0.45">
      <c r="D34" t="s">
        <v>17</v>
      </c>
      <c r="E34">
        <f>SUM(E32:J32)</f>
        <v>9.0000000000000018</v>
      </c>
      <c r="AA34" t="s">
        <v>40</v>
      </c>
      <c r="AB34">
        <f>AC28*(AC28+1)*(AC28+2)/6</f>
        <v>-6.4000000000000001E-2</v>
      </c>
    </row>
    <row r="35" spans="1:28" x14ac:dyDescent="0.45">
      <c r="AA35" t="s">
        <v>39</v>
      </c>
      <c r="AB35">
        <f>AC28*(AC28+1)*(AC28+2)*(AC28+3)/24</f>
        <v>-4.1600000000000005E-2</v>
      </c>
    </row>
    <row r="37" spans="1:28" x14ac:dyDescent="0.45">
      <c r="B37" t="s">
        <v>44</v>
      </c>
      <c r="D37" t="s">
        <v>45</v>
      </c>
      <c r="H37" t="s">
        <v>49</v>
      </c>
      <c r="Q37" t="s">
        <v>51</v>
      </c>
    </row>
    <row r="38" spans="1:28" x14ac:dyDescent="0.45">
      <c r="B38" t="s">
        <v>1</v>
      </c>
      <c r="C38" t="s">
        <v>2</v>
      </c>
      <c r="D38" t="s">
        <v>46</v>
      </c>
      <c r="E38" t="s">
        <v>47</v>
      </c>
      <c r="H38" t="s">
        <v>1</v>
      </c>
      <c r="I38" t="s">
        <v>2</v>
      </c>
      <c r="J38" t="s">
        <v>47</v>
      </c>
      <c r="K38" t="s">
        <v>5</v>
      </c>
      <c r="L38" t="s">
        <v>50</v>
      </c>
      <c r="M38" t="s">
        <v>6</v>
      </c>
      <c r="N38" t="s">
        <v>7</v>
      </c>
      <c r="Q38" t="s">
        <v>1</v>
      </c>
      <c r="R38" t="s">
        <v>2</v>
      </c>
      <c r="S38" t="s">
        <v>52</v>
      </c>
      <c r="T38" t="s">
        <v>47</v>
      </c>
    </row>
    <row r="39" spans="1:28" x14ac:dyDescent="0.45">
      <c r="B39">
        <v>1</v>
      </c>
      <c r="C39">
        <v>2.4</v>
      </c>
      <c r="D39">
        <f>B39*B39</f>
        <v>1</v>
      </c>
      <c r="E39">
        <f>B39*C39</f>
        <v>2.4</v>
      </c>
      <c r="H39">
        <v>0</v>
      </c>
      <c r="I39">
        <v>1</v>
      </c>
      <c r="J39">
        <f>H39*I39</f>
        <v>0</v>
      </c>
      <c r="K39">
        <f>H39*H39</f>
        <v>0</v>
      </c>
      <c r="L39">
        <f>K39*I39</f>
        <v>0</v>
      </c>
      <c r="M39">
        <f>H39*K39</f>
        <v>0</v>
      </c>
      <c r="N39">
        <f>K39*K39</f>
        <v>0</v>
      </c>
      <c r="Q39">
        <v>1</v>
      </c>
      <c r="R39">
        <v>2.98</v>
      </c>
      <c r="S39">
        <f>LOG(R39)</f>
        <v>0.47421626407625522</v>
      </c>
      <c r="T39">
        <f>PRODUCT(Q39,S39)</f>
        <v>0.47421626407625522</v>
      </c>
    </row>
    <row r="40" spans="1:28" x14ac:dyDescent="0.45">
      <c r="B40">
        <v>2</v>
      </c>
      <c r="C40">
        <v>3</v>
      </c>
      <c r="D40">
        <f t="shared" ref="D40:D44" si="34">B40*B40</f>
        <v>4</v>
      </c>
      <c r="E40">
        <f t="shared" ref="E40:E44" si="35">B40*C40</f>
        <v>6</v>
      </c>
      <c r="H40">
        <v>1</v>
      </c>
      <c r="I40">
        <v>1.8</v>
      </c>
      <c r="J40">
        <f t="shared" ref="J40:J44" si="36">H40*I40</f>
        <v>1.8</v>
      </c>
      <c r="K40">
        <f t="shared" ref="K40:K44" si="37">H40*H40</f>
        <v>1</v>
      </c>
      <c r="L40">
        <f t="shared" ref="L40:L44" si="38">K40*I40</f>
        <v>1.8</v>
      </c>
      <c r="M40">
        <f t="shared" ref="M40:M44" si="39">H40*K40</f>
        <v>1</v>
      </c>
      <c r="N40">
        <f t="shared" ref="N40:N44" si="40">K40*K40</f>
        <v>1</v>
      </c>
      <c r="Q40">
        <v>2</v>
      </c>
      <c r="R40">
        <v>4.26</v>
      </c>
      <c r="S40">
        <f>LOG(R40)</f>
        <v>0.62940959910271888</v>
      </c>
      <c r="T40">
        <f>PRODUCT(Q40,S40)</f>
        <v>1.2588191982054378</v>
      </c>
    </row>
    <row r="41" spans="1:28" x14ac:dyDescent="0.45">
      <c r="B41">
        <v>3</v>
      </c>
      <c r="C41">
        <v>3.6</v>
      </c>
      <c r="D41">
        <f t="shared" si="34"/>
        <v>9</v>
      </c>
      <c r="E41">
        <f t="shared" si="35"/>
        <v>10.8</v>
      </c>
      <c r="H41">
        <v>2</v>
      </c>
      <c r="I41">
        <v>1.3</v>
      </c>
      <c r="J41">
        <f t="shared" si="36"/>
        <v>2.6</v>
      </c>
      <c r="K41">
        <f t="shared" si="37"/>
        <v>4</v>
      </c>
      <c r="L41">
        <f t="shared" si="38"/>
        <v>5.2</v>
      </c>
      <c r="M41">
        <f t="shared" si="39"/>
        <v>8</v>
      </c>
      <c r="N41">
        <f t="shared" si="40"/>
        <v>16</v>
      </c>
      <c r="Q41">
        <v>3</v>
      </c>
      <c r="R41">
        <v>5.21</v>
      </c>
      <c r="S41">
        <f>LOG(R41)</f>
        <v>0.71683772329952444</v>
      </c>
      <c r="T41">
        <f>PRODUCT(Q41,S41)</f>
        <v>2.1505131698985736</v>
      </c>
    </row>
    <row r="42" spans="1:28" x14ac:dyDescent="0.45">
      <c r="B42">
        <v>4</v>
      </c>
      <c r="C42">
        <v>4</v>
      </c>
      <c r="D42">
        <f t="shared" si="34"/>
        <v>16</v>
      </c>
      <c r="E42">
        <f t="shared" si="35"/>
        <v>16</v>
      </c>
      <c r="H42">
        <v>3</v>
      </c>
      <c r="I42">
        <v>2.5</v>
      </c>
      <c r="J42">
        <f t="shared" si="36"/>
        <v>7.5</v>
      </c>
      <c r="K42">
        <f t="shared" si="37"/>
        <v>9</v>
      </c>
      <c r="L42">
        <f t="shared" si="38"/>
        <v>22.5</v>
      </c>
      <c r="M42">
        <f t="shared" si="39"/>
        <v>27</v>
      </c>
      <c r="N42">
        <f t="shared" si="40"/>
        <v>81</v>
      </c>
      <c r="Q42">
        <v>4</v>
      </c>
      <c r="R42">
        <v>6.1</v>
      </c>
      <c r="S42">
        <f>LOG(R42)</f>
        <v>0.78532983501076703</v>
      </c>
      <c r="T42">
        <f>PRODUCT(Q42,S42)</f>
        <v>3.1413193400430681</v>
      </c>
    </row>
    <row r="43" spans="1:28" x14ac:dyDescent="0.45">
      <c r="B43">
        <v>6</v>
      </c>
      <c r="C43">
        <v>5</v>
      </c>
      <c r="D43">
        <f t="shared" si="34"/>
        <v>36</v>
      </c>
      <c r="E43">
        <f t="shared" si="35"/>
        <v>30</v>
      </c>
      <c r="H43">
        <v>4</v>
      </c>
      <c r="I43">
        <v>6.3</v>
      </c>
      <c r="J43">
        <f t="shared" si="36"/>
        <v>25.2</v>
      </c>
      <c r="K43">
        <f t="shared" si="37"/>
        <v>16</v>
      </c>
      <c r="L43">
        <f t="shared" si="38"/>
        <v>100.8</v>
      </c>
      <c r="M43">
        <f t="shared" si="39"/>
        <v>64</v>
      </c>
      <c r="N43">
        <f t="shared" si="40"/>
        <v>256</v>
      </c>
      <c r="Q43">
        <v>5</v>
      </c>
      <c r="R43">
        <v>6.8</v>
      </c>
      <c r="S43">
        <f>LOG(R43)</f>
        <v>0.83250891270623628</v>
      </c>
      <c r="T43">
        <f>PRODUCT(Q43,S43)</f>
        <v>4.1625445635311813</v>
      </c>
    </row>
    <row r="44" spans="1:28" x14ac:dyDescent="0.45">
      <c r="B44">
        <v>8</v>
      </c>
      <c r="C44">
        <v>6</v>
      </c>
      <c r="D44">
        <f t="shared" si="34"/>
        <v>64</v>
      </c>
      <c r="E44">
        <f t="shared" si="35"/>
        <v>48</v>
      </c>
      <c r="H44">
        <v>0</v>
      </c>
      <c r="I44">
        <v>0</v>
      </c>
      <c r="J44">
        <f t="shared" si="36"/>
        <v>0</v>
      </c>
      <c r="K44">
        <f t="shared" si="37"/>
        <v>0</v>
      </c>
      <c r="L44">
        <f t="shared" si="38"/>
        <v>0</v>
      </c>
      <c r="M44">
        <f t="shared" si="39"/>
        <v>0</v>
      </c>
      <c r="N44">
        <f t="shared" si="40"/>
        <v>0</v>
      </c>
      <c r="Q44">
        <v>6</v>
      </c>
      <c r="R44">
        <v>7.5</v>
      </c>
      <c r="S44">
        <f>LOG(R44)</f>
        <v>0.87506126339170009</v>
      </c>
      <c r="T44">
        <f>PRODUCT(Q44,S44)</f>
        <v>5.2503675803502006</v>
      </c>
    </row>
    <row r="45" spans="1:28" x14ac:dyDescent="0.45">
      <c r="A45" s="1" t="s">
        <v>48</v>
      </c>
      <c r="B45" s="1">
        <f>SUM(B39:B44)</f>
        <v>24</v>
      </c>
      <c r="C45" s="1">
        <f>SUM(C39:C44)</f>
        <v>24</v>
      </c>
      <c r="D45" s="1">
        <f>SUM(D39:D44)</f>
        <v>130</v>
      </c>
      <c r="E45" s="1">
        <f>SUM(E39:E44)</f>
        <v>113.2</v>
      </c>
      <c r="H45" s="1">
        <f>SUM(H39:H44)</f>
        <v>10</v>
      </c>
      <c r="I45" s="1">
        <f>SUM(I39:I44)</f>
        <v>12.899999999999999</v>
      </c>
      <c r="J45" s="1">
        <f>SUM(J39:J44)</f>
        <v>37.1</v>
      </c>
      <c r="K45" s="1">
        <f>SUM(K39:K44)</f>
        <v>30</v>
      </c>
      <c r="L45" s="1">
        <f t="shared" ref="L45:N45" si="41">SUM(L39:L44)</f>
        <v>130.30000000000001</v>
      </c>
      <c r="M45" s="1">
        <f t="shared" si="41"/>
        <v>100</v>
      </c>
      <c r="N45" s="1">
        <f t="shared" si="41"/>
        <v>354</v>
      </c>
      <c r="P45" s="1" t="s">
        <v>48</v>
      </c>
      <c r="Q45" s="1">
        <f>SUM(Q39:Q44)</f>
        <v>21</v>
      </c>
      <c r="R45" s="1">
        <f>SUM(R39:R44)</f>
        <v>32.849999999999994</v>
      </c>
      <c r="S45" s="1">
        <f>SUM(S39:S44)</f>
        <v>4.3133635975872018</v>
      </c>
      <c r="T45" s="1">
        <f>SUM(T39:T44)</f>
        <v>16.437780116104719</v>
      </c>
    </row>
    <row r="51" spans="1:9" x14ac:dyDescent="0.45">
      <c r="A51" t="s">
        <v>53</v>
      </c>
      <c r="D51" t="s">
        <v>58</v>
      </c>
      <c r="E51">
        <v>3</v>
      </c>
    </row>
    <row r="52" spans="1:9" x14ac:dyDescent="0.45">
      <c r="A52" t="s">
        <v>1</v>
      </c>
      <c r="B52" t="s">
        <v>2</v>
      </c>
      <c r="C52" t="s">
        <v>54</v>
      </c>
      <c r="D52" t="s">
        <v>55</v>
      </c>
      <c r="E52" t="s">
        <v>56</v>
      </c>
      <c r="F52" t="s">
        <v>57</v>
      </c>
    </row>
    <row r="53" spans="1:9" x14ac:dyDescent="0.45">
      <c r="A53">
        <v>-4</v>
      </c>
      <c r="B53">
        <v>1245</v>
      </c>
    </row>
    <row r="54" spans="1:9" x14ac:dyDescent="0.45">
      <c r="A54">
        <v>-1</v>
      </c>
      <c r="B54">
        <v>33</v>
      </c>
      <c r="C54">
        <f>(B54-B53)/(A54-A53)</f>
        <v>-404</v>
      </c>
      <c r="H54" t="s">
        <v>37</v>
      </c>
      <c r="I54">
        <f>B53+(E51-A53)*C54+(E51-A53)*(E51-A54)*D55+(E51-A53)*(E51-A54)*(E51-A55)*E56+(E51-A53)*(E51-A54)*(E51-A55)*(E51-A56)*F57</f>
        <v>125</v>
      </c>
    </row>
    <row r="55" spans="1:9" x14ac:dyDescent="0.45">
      <c r="A55">
        <v>0</v>
      </c>
      <c r="B55">
        <v>5</v>
      </c>
      <c r="C55">
        <f t="shared" ref="C55:C57" si="42">(B55-B54)/(A55-A54)</f>
        <v>-28</v>
      </c>
      <c r="D55">
        <f>(C55-C54)/(A55-A53)</f>
        <v>94</v>
      </c>
    </row>
    <row r="56" spans="1:9" x14ac:dyDescent="0.45">
      <c r="A56">
        <v>2</v>
      </c>
      <c r="B56">
        <v>9</v>
      </c>
      <c r="C56">
        <f t="shared" si="42"/>
        <v>2</v>
      </c>
      <c r="D56">
        <f t="shared" ref="D56:D57" si="43">(C56-C55)/(A56-A54)</f>
        <v>10</v>
      </c>
      <c r="E56">
        <f>(D56-D55)/(A56-A53)</f>
        <v>-14</v>
      </c>
    </row>
    <row r="57" spans="1:9" x14ac:dyDescent="0.45">
      <c r="A57">
        <v>5</v>
      </c>
      <c r="B57">
        <v>1335</v>
      </c>
      <c r="C57">
        <f t="shared" si="42"/>
        <v>442</v>
      </c>
      <c r="D57">
        <f t="shared" si="43"/>
        <v>88</v>
      </c>
      <c r="E57">
        <f>(D57-D56)/(A57-A54)</f>
        <v>13</v>
      </c>
      <c r="F57">
        <f>(E57-E56)/(A57-A53)</f>
        <v>3</v>
      </c>
    </row>
  </sheetData>
  <mergeCells count="2">
    <mergeCell ref="E2:J2"/>
    <mergeCell ref="K2:P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lenovco</dc:creator>
  <cp:lastModifiedBy>lenovco</cp:lastModifiedBy>
  <dcterms:created xsi:type="dcterms:W3CDTF">2020-09-22T17:59:04Z</dcterms:created>
  <dcterms:modified xsi:type="dcterms:W3CDTF">2020-09-28T11:34:56Z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ef1c9f3e-6f24-4b5c-ba6a-f1455661a034</vt:lpwstr>
  </property>
</Properties>
</file>